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12\GPL1927 Guitreau\Supp Info\"/>
    </mc:Choice>
  </mc:AlternateContent>
  <xr:revisionPtr revIDLastSave="0" documentId="8_{F3809CDD-2727-4E4F-92C4-20113EE893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S-1" sheetId="2" r:id="rId1"/>
    <sheet name="Table S-2" sheetId="3" r:id="rId2"/>
    <sheet name="Table S-3" sheetId="4" r:id="rId3"/>
    <sheet name="Table S-4" sheetId="5" r:id="rId4"/>
    <sheet name="Table S-5" sheetId="6" r:id="rId5"/>
    <sheet name="Table S-6" sheetId="7" r:id="rId6"/>
    <sheet name="Table S-7" sheetId="8" r:id="rId7"/>
    <sheet name="Table S-8" sheetId="9" r:id="rId8"/>
    <sheet name="Table S-9" sheetId="10" r:id="rId9"/>
    <sheet name="Table S-10" sheetId="11" r:id="rId10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7" i="10" l="1"/>
  <c r="L27" i="10"/>
  <c r="K27" i="10"/>
  <c r="J27" i="10"/>
  <c r="I27" i="10"/>
  <c r="H27" i="10"/>
  <c r="G27" i="10"/>
  <c r="F27" i="10"/>
  <c r="D27" i="10"/>
  <c r="M22" i="10"/>
  <c r="L22" i="10"/>
  <c r="K22" i="10"/>
  <c r="J22" i="10"/>
  <c r="I22" i="10"/>
  <c r="H22" i="10"/>
  <c r="G22" i="10"/>
  <c r="F22" i="10"/>
  <c r="R22" i="10"/>
  <c r="D22" i="10"/>
  <c r="M18" i="10"/>
  <c r="L18" i="10"/>
  <c r="K18" i="10"/>
  <c r="J18" i="10"/>
  <c r="I18" i="10"/>
  <c r="H18" i="10"/>
  <c r="G18" i="10"/>
  <c r="F18" i="10"/>
  <c r="R18" i="10"/>
  <c r="D18" i="10"/>
  <c r="Q157" i="8"/>
  <c r="S157" i="8"/>
  <c r="Q156" i="8"/>
  <c r="S156" i="8"/>
  <c r="Q155" i="8"/>
  <c r="S155" i="8"/>
  <c r="Q154" i="8"/>
  <c r="S154" i="8"/>
  <c r="Q153" i="8"/>
  <c r="S153" i="8"/>
  <c r="Q152" i="8"/>
  <c r="S152" i="8"/>
  <c r="Q151" i="8"/>
  <c r="S151" i="8"/>
  <c r="Q150" i="8"/>
  <c r="S150" i="8"/>
  <c r="Q149" i="8"/>
  <c r="S149" i="8"/>
  <c r="Q148" i="8"/>
  <c r="S148" i="8"/>
  <c r="Q147" i="8"/>
  <c r="S147" i="8"/>
  <c r="Q146" i="8"/>
  <c r="S146" i="8"/>
  <c r="Q145" i="8"/>
  <c r="S145" i="8"/>
  <c r="Q144" i="8"/>
  <c r="S144" i="8"/>
  <c r="Q143" i="8"/>
  <c r="S143" i="8"/>
  <c r="Q142" i="8"/>
  <c r="S142" i="8"/>
  <c r="Q141" i="8"/>
  <c r="S141" i="8"/>
  <c r="Q140" i="8"/>
  <c r="S140" i="8"/>
  <c r="Q139" i="8"/>
  <c r="S139" i="8"/>
  <c r="Q138" i="8"/>
  <c r="S138" i="8"/>
  <c r="Q137" i="8"/>
  <c r="S137" i="8"/>
  <c r="Q136" i="8"/>
  <c r="S136" i="8"/>
  <c r="Q134" i="8"/>
  <c r="S134" i="8"/>
  <c r="Q133" i="8"/>
  <c r="S133" i="8"/>
  <c r="Q132" i="8"/>
  <c r="S132" i="8"/>
  <c r="Q131" i="8"/>
  <c r="S131" i="8"/>
  <c r="Q130" i="8"/>
  <c r="S130" i="8"/>
  <c r="Q129" i="8"/>
  <c r="S129" i="8"/>
  <c r="Q128" i="8"/>
  <c r="S128" i="8"/>
  <c r="Q127" i="8"/>
  <c r="S127" i="8"/>
  <c r="Q126" i="8"/>
  <c r="S126" i="8"/>
  <c r="Q125" i="8"/>
  <c r="S125" i="8"/>
  <c r="Q124" i="8"/>
  <c r="S124" i="8"/>
  <c r="Q123" i="8"/>
  <c r="S123" i="8"/>
  <c r="Q122" i="8"/>
  <c r="S122" i="8"/>
  <c r="Q121" i="8"/>
  <c r="S121" i="8"/>
  <c r="Q120" i="8"/>
  <c r="S120" i="8"/>
  <c r="Q119" i="8"/>
  <c r="S119" i="8"/>
  <c r="Q118" i="8"/>
  <c r="S118" i="8"/>
  <c r="Q117" i="8"/>
  <c r="S117" i="8"/>
  <c r="Q116" i="8"/>
  <c r="S116" i="8"/>
  <c r="Q115" i="8"/>
  <c r="S115" i="8"/>
  <c r="Q114" i="8"/>
  <c r="S114" i="8"/>
  <c r="Q113" i="8"/>
  <c r="S113" i="8"/>
  <c r="Q112" i="8"/>
  <c r="S112" i="8"/>
  <c r="Q111" i="8"/>
  <c r="S111" i="8"/>
  <c r="Q110" i="8"/>
  <c r="S110" i="8"/>
  <c r="Q109" i="8"/>
  <c r="S109" i="8"/>
  <c r="Q108" i="8"/>
  <c r="S108" i="8"/>
  <c r="Q107" i="8"/>
  <c r="S107" i="8"/>
  <c r="Q106" i="8"/>
  <c r="S106" i="8"/>
  <c r="Q105" i="8"/>
  <c r="S105" i="8"/>
  <c r="Q104" i="8"/>
  <c r="S104" i="8"/>
  <c r="Q103" i="8"/>
  <c r="S103" i="8"/>
  <c r="Q102" i="8"/>
  <c r="S102" i="8"/>
  <c r="Q101" i="8"/>
  <c r="S101" i="8"/>
  <c r="Q100" i="8"/>
  <c r="S100" i="8"/>
  <c r="Q99" i="8"/>
  <c r="S99" i="8"/>
  <c r="Q96" i="8"/>
  <c r="S96" i="8"/>
  <c r="Q95" i="8"/>
  <c r="S95" i="8"/>
  <c r="Q94" i="8"/>
  <c r="S94" i="8"/>
  <c r="Q93" i="8"/>
  <c r="S93" i="8"/>
  <c r="Q92" i="8"/>
  <c r="S92" i="8"/>
  <c r="Q91" i="8"/>
  <c r="S91" i="8"/>
  <c r="Q90" i="8"/>
  <c r="S90" i="8"/>
  <c r="Q89" i="8"/>
  <c r="S89" i="8"/>
  <c r="Q88" i="8"/>
  <c r="S88" i="8"/>
  <c r="Q87" i="8"/>
  <c r="S87" i="8"/>
  <c r="Q86" i="8"/>
  <c r="S86" i="8"/>
  <c r="Q85" i="8"/>
  <c r="S85" i="8"/>
  <c r="Q84" i="8"/>
  <c r="S84" i="8"/>
  <c r="Q83" i="8"/>
  <c r="S83" i="8"/>
  <c r="Q82" i="8"/>
  <c r="S82" i="8"/>
  <c r="Q81" i="8"/>
  <c r="S81" i="8"/>
  <c r="Q80" i="8"/>
  <c r="S80" i="8"/>
  <c r="Q79" i="8"/>
  <c r="S79" i="8"/>
  <c r="Q78" i="8"/>
  <c r="S78" i="8"/>
  <c r="Q77" i="8"/>
  <c r="S77" i="8"/>
  <c r="Q76" i="8"/>
  <c r="S76" i="8"/>
  <c r="Q75" i="8"/>
  <c r="S75" i="8"/>
  <c r="Q74" i="8"/>
  <c r="S74" i="8"/>
  <c r="Q73" i="8"/>
  <c r="S73" i="8"/>
  <c r="Q72" i="8"/>
  <c r="S72" i="8"/>
  <c r="Q71" i="8"/>
  <c r="S71" i="8"/>
  <c r="Q70" i="8"/>
  <c r="S70" i="8"/>
  <c r="Q69" i="8"/>
  <c r="S69" i="8"/>
  <c r="Q68" i="8"/>
  <c r="S68" i="8"/>
  <c r="Q67" i="8"/>
  <c r="S67" i="8"/>
  <c r="Q66" i="8"/>
  <c r="S66" i="8"/>
  <c r="Q65" i="8"/>
  <c r="S65" i="8"/>
  <c r="Q64" i="8"/>
  <c r="S64" i="8"/>
  <c r="Q63" i="8"/>
  <c r="S63" i="8"/>
  <c r="Q62" i="8"/>
  <c r="S62" i="8"/>
  <c r="Q61" i="8"/>
  <c r="S61" i="8"/>
  <c r="Q60" i="8"/>
  <c r="S60" i="8"/>
  <c r="Q59" i="8"/>
  <c r="S59" i="8"/>
  <c r="Q58" i="8"/>
  <c r="S58" i="8"/>
  <c r="Q57" i="8"/>
  <c r="S57" i="8"/>
  <c r="Q56" i="8"/>
  <c r="S56" i="8"/>
  <c r="Q55" i="8"/>
  <c r="S55" i="8"/>
  <c r="Q54" i="8"/>
  <c r="S54" i="8"/>
  <c r="Q53" i="8"/>
  <c r="S53" i="8"/>
  <c r="Q52" i="8"/>
  <c r="S52" i="8"/>
  <c r="Q51" i="8"/>
  <c r="S51" i="8"/>
  <c r="Q50" i="8"/>
  <c r="S50" i="8"/>
  <c r="Q48" i="8"/>
  <c r="S48" i="8"/>
  <c r="Q47" i="8"/>
  <c r="S47" i="8"/>
  <c r="Q46" i="8"/>
  <c r="S46" i="8"/>
  <c r="Q45" i="8"/>
  <c r="S45" i="8"/>
  <c r="Q44" i="8"/>
  <c r="S44" i="8"/>
  <c r="Q43" i="8"/>
  <c r="S43" i="8"/>
  <c r="Q42" i="8"/>
  <c r="S42" i="8"/>
  <c r="Q41" i="8"/>
  <c r="S41" i="8"/>
  <c r="Q40" i="8"/>
  <c r="S40" i="8"/>
  <c r="Q39" i="8"/>
  <c r="S39" i="8"/>
  <c r="Q38" i="8"/>
  <c r="S38" i="8"/>
  <c r="Q37" i="8"/>
  <c r="S37" i="8"/>
  <c r="Q36" i="8"/>
  <c r="S36" i="8"/>
  <c r="Q35" i="8"/>
  <c r="S35" i="8"/>
  <c r="Q34" i="8"/>
  <c r="S34" i="8"/>
  <c r="Q33" i="8"/>
  <c r="S33" i="8"/>
  <c r="Q32" i="8"/>
  <c r="S32" i="8"/>
  <c r="Q31" i="8"/>
  <c r="S31" i="8"/>
  <c r="Q30" i="8"/>
  <c r="S30" i="8"/>
  <c r="Q29" i="8"/>
  <c r="S29" i="8"/>
  <c r="Q28" i="8"/>
  <c r="S28" i="8"/>
  <c r="Q27" i="8"/>
  <c r="S27" i="8"/>
  <c r="Q26" i="8"/>
  <c r="S26" i="8"/>
  <c r="Q25" i="8"/>
  <c r="S25" i="8"/>
  <c r="Q24" i="8"/>
  <c r="S24" i="8"/>
  <c r="Q23" i="8"/>
  <c r="S23" i="8"/>
  <c r="Q22" i="8"/>
  <c r="S22" i="8"/>
  <c r="Q21" i="8"/>
  <c r="S21" i="8"/>
  <c r="Q20" i="8"/>
  <c r="S20" i="8"/>
  <c r="Q19" i="8"/>
  <c r="S19" i="8"/>
  <c r="Q18" i="8"/>
  <c r="S18" i="8"/>
  <c r="Q17" i="8"/>
  <c r="S17" i="8"/>
  <c r="Q16" i="8"/>
  <c r="S16" i="8"/>
  <c r="Q15" i="8"/>
  <c r="S15" i="8"/>
  <c r="Q14" i="8"/>
  <c r="S14" i="8"/>
  <c r="Q13" i="8"/>
  <c r="S13" i="8"/>
  <c r="Q12" i="8"/>
  <c r="S12" i="8"/>
  <c r="K129" i="6"/>
  <c r="J129" i="6"/>
  <c r="I129" i="6"/>
  <c r="H129" i="6"/>
  <c r="G129" i="6"/>
  <c r="F129" i="6"/>
  <c r="E129" i="6"/>
  <c r="D129" i="6"/>
  <c r="C129" i="6"/>
  <c r="B129" i="6"/>
  <c r="K110" i="6"/>
  <c r="J110" i="6"/>
  <c r="I110" i="6"/>
  <c r="H110" i="6"/>
  <c r="G110" i="6"/>
  <c r="F110" i="6"/>
  <c r="E110" i="6"/>
  <c r="D110" i="6"/>
  <c r="C110" i="6"/>
  <c r="B110" i="6"/>
  <c r="K90" i="6"/>
  <c r="J90" i="6"/>
  <c r="I90" i="6"/>
  <c r="H90" i="6"/>
  <c r="G90" i="6"/>
  <c r="F90" i="6"/>
  <c r="E90" i="6"/>
  <c r="D90" i="6"/>
  <c r="C90" i="6"/>
  <c r="B90" i="6"/>
  <c r="K70" i="6"/>
  <c r="J70" i="6"/>
  <c r="I70" i="6"/>
  <c r="H70" i="6"/>
  <c r="C70" i="6"/>
  <c r="B70" i="6"/>
  <c r="K49" i="6"/>
  <c r="J49" i="6"/>
  <c r="I49" i="6"/>
  <c r="H49" i="6"/>
  <c r="G49" i="6"/>
  <c r="F49" i="6"/>
  <c r="E49" i="6"/>
  <c r="D49" i="6"/>
  <c r="C49" i="6"/>
  <c r="B49" i="6"/>
  <c r="K28" i="6"/>
  <c r="J28" i="6"/>
  <c r="I28" i="6"/>
  <c r="H28" i="6"/>
  <c r="G28" i="6"/>
  <c r="F28" i="6"/>
  <c r="E28" i="6"/>
  <c r="D28" i="6"/>
  <c r="C28" i="6"/>
  <c r="B28" i="6"/>
  <c r="B26" i="11"/>
</calcChain>
</file>

<file path=xl/sharedStrings.xml><?xml version="1.0" encoding="utf-8"?>
<sst xmlns="http://schemas.openxmlformats.org/spreadsheetml/2006/main" count="1992" uniqueCount="1101">
  <si>
    <t xml:space="preserve">SiO2 </t>
  </si>
  <si>
    <t xml:space="preserve">Al2O3 </t>
  </si>
  <si>
    <t xml:space="preserve">Fe2O3 </t>
  </si>
  <si>
    <t xml:space="preserve">MgO </t>
  </si>
  <si>
    <t xml:space="preserve">CaO </t>
  </si>
  <si>
    <t xml:space="preserve">Na2O </t>
  </si>
  <si>
    <t xml:space="preserve">K2O </t>
  </si>
  <si>
    <t xml:space="preserve">TiO2 </t>
  </si>
  <si>
    <t xml:space="preserve">MnO </t>
  </si>
  <si>
    <t xml:space="preserve">P2O5 </t>
  </si>
  <si>
    <t xml:space="preserve">Total </t>
  </si>
  <si>
    <t>L.O.I.</t>
  </si>
  <si>
    <t>Ba</t>
  </si>
  <si>
    <t>Sr</t>
  </si>
  <si>
    <t xml:space="preserve">FeO  </t>
  </si>
  <si>
    <t>Nb</t>
  </si>
  <si>
    <t>Zr</t>
  </si>
  <si>
    <t>Rb</t>
  </si>
  <si>
    <t>Ni</t>
  </si>
  <si>
    <t>Cr</t>
  </si>
  <si>
    <t>Zn</t>
  </si>
  <si>
    <t>Cu</t>
  </si>
  <si>
    <t>Th</t>
  </si>
  <si>
    <t>Hf</t>
  </si>
  <si>
    <t>Sc</t>
  </si>
  <si>
    <t>As</t>
  </si>
  <si>
    <t>Ga</t>
  </si>
  <si>
    <t>Pb</t>
  </si>
  <si>
    <t>Be</t>
  </si>
  <si>
    <t>La</t>
  </si>
  <si>
    <t>Ce</t>
  </si>
  <si>
    <t>Nd</t>
  </si>
  <si>
    <t>Sm</t>
  </si>
  <si>
    <t>Lu</t>
  </si>
  <si>
    <t>Pr</t>
  </si>
  <si>
    <t>Eu</t>
  </si>
  <si>
    <t>Gd</t>
  </si>
  <si>
    <t>Tb</t>
  </si>
  <si>
    <t>Dy</t>
  </si>
  <si>
    <t>Ho</t>
  </si>
  <si>
    <t>Er</t>
  </si>
  <si>
    <t>Tm</t>
  </si>
  <si>
    <t>Yb</t>
  </si>
  <si>
    <t>&lt; L.D.</t>
  </si>
  <si>
    <t>Bi</t>
  </si>
  <si>
    <t>Cd</t>
  </si>
  <si>
    <t>Co</t>
  </si>
  <si>
    <t>Cs</t>
  </si>
  <si>
    <t>Ge</t>
  </si>
  <si>
    <t>In</t>
  </si>
  <si>
    <t>Mo</t>
  </si>
  <si>
    <t>Sb</t>
  </si>
  <si>
    <t>Sn</t>
  </si>
  <si>
    <t>Ta</t>
  </si>
  <si>
    <t>U</t>
  </si>
  <si>
    <t>V</t>
  </si>
  <si>
    <t>W</t>
  </si>
  <si>
    <t>Y</t>
  </si>
  <si>
    <t>ND</t>
  </si>
  <si>
    <t>Concentrations (wt%)</t>
  </si>
  <si>
    <t>Concentrations (ppm)</t>
  </si>
  <si>
    <t>78285007*</t>
  </si>
  <si>
    <t>78285007**</t>
  </si>
  <si>
    <t>NA</t>
  </si>
  <si>
    <t>&lt;L.D., NA, and ND stand for below detection limit, not available, and not determined, respectively.</t>
  </si>
  <si>
    <t>Gage Ridge</t>
  </si>
  <si>
    <t>Mount Sones</t>
  </si>
  <si>
    <t xml:space="preserve">Analysis </t>
    <phoneticPr fontId="1" type="noConversion"/>
  </si>
  <si>
    <t xml:space="preserve">U-Pb geochronology </t>
    <phoneticPr fontId="1" type="noConversion"/>
  </si>
  <si>
    <t>Lu-Hf isotope system</t>
    <phoneticPr fontId="1" type="noConversion"/>
  </si>
  <si>
    <t>Laboratory</t>
    <phoneticPr fontId="1" type="noConversion"/>
  </si>
  <si>
    <t>ICP-MS model</t>
    <phoneticPr fontId="1" type="noConversion"/>
  </si>
  <si>
    <t>Thermo Element XR</t>
  </si>
  <si>
    <t>Thermo Neptune +</t>
  </si>
  <si>
    <t>Forward Power</t>
    <phoneticPr fontId="1" type="noConversion"/>
  </si>
  <si>
    <t>1300 W</t>
    <phoneticPr fontId="1" type="noConversion"/>
  </si>
  <si>
    <t>1200 W</t>
    <phoneticPr fontId="1" type="noConversion"/>
  </si>
  <si>
    <t>Auxiliary gas (Ar)</t>
    <phoneticPr fontId="1" type="noConversion"/>
  </si>
  <si>
    <t xml:space="preserve">~1.0 l/min </t>
  </si>
  <si>
    <t>0.72 l/min</t>
  </si>
  <si>
    <t xml:space="preserve">Ar sample </t>
    <phoneticPr fontId="1" type="noConversion"/>
  </si>
  <si>
    <t>~0.7 l/min</t>
  </si>
  <si>
    <t>0.97 l/min</t>
  </si>
  <si>
    <t>Oxide ThO/Th</t>
    <phoneticPr fontId="1" type="noConversion"/>
  </si>
  <si>
    <t>~1%</t>
  </si>
  <si>
    <t>-</t>
    <phoneticPr fontId="1" type="noConversion"/>
  </si>
  <si>
    <t>Additional gas</t>
    <phoneticPr fontId="1" type="noConversion"/>
  </si>
  <si>
    <t>N2</t>
    <phoneticPr fontId="1" type="noConversion"/>
  </si>
  <si>
    <t>Additional gas flow</t>
    <phoneticPr fontId="1" type="noConversion"/>
  </si>
  <si>
    <t>7.1 ml/min</t>
  </si>
  <si>
    <t>4.0 ml/min</t>
  </si>
  <si>
    <t>SQUID</t>
  </si>
  <si>
    <t>Off</t>
  </si>
  <si>
    <t>On</t>
  </si>
  <si>
    <t>Laser model</t>
    <phoneticPr fontId="1" type="noConversion"/>
  </si>
  <si>
    <t>Resonetics Resolution M-50</t>
  </si>
  <si>
    <t>Resonetics Resolution M-50</t>
    <phoneticPr fontId="1" type="noConversion"/>
  </si>
  <si>
    <t>Wavelength</t>
    <phoneticPr fontId="1" type="noConversion"/>
  </si>
  <si>
    <t>193 nm</t>
  </si>
  <si>
    <t>193 nm</t>
    <phoneticPr fontId="1" type="noConversion"/>
  </si>
  <si>
    <t>Pulse duration</t>
    <phoneticPr fontId="1" type="noConversion"/>
  </si>
  <si>
    <t>&lt;4 ns</t>
  </si>
  <si>
    <t>&lt;4 ns</t>
    <phoneticPr fontId="1" type="noConversion"/>
  </si>
  <si>
    <t>Energy</t>
    <phoneticPr fontId="1" type="noConversion"/>
  </si>
  <si>
    <t>2.8 mJ</t>
  </si>
  <si>
    <t>~3.2 mJ</t>
    <phoneticPr fontId="1" type="noConversion"/>
  </si>
  <si>
    <t>Fluence</t>
    <phoneticPr fontId="1" type="noConversion"/>
  </si>
  <si>
    <t>2.5 J/cm2</t>
  </si>
  <si>
    <t>~3.6 J/cm2</t>
  </si>
  <si>
    <t>Frequency</t>
    <phoneticPr fontId="1" type="noConversion"/>
  </si>
  <si>
    <t>4 Hz</t>
  </si>
  <si>
    <t>6 Hz</t>
    <phoneticPr fontId="1" type="noConversion"/>
  </si>
  <si>
    <t>Spot size</t>
    <phoneticPr fontId="1" type="noConversion"/>
  </si>
  <si>
    <t>20 μm</t>
  </si>
  <si>
    <t>33 μm</t>
  </si>
  <si>
    <t>Carrier gas</t>
    <phoneticPr fontId="1" type="noConversion"/>
  </si>
  <si>
    <t>He</t>
  </si>
  <si>
    <t xml:space="preserve">He </t>
    <phoneticPr fontId="1" type="noConversion"/>
  </si>
  <si>
    <t xml:space="preserve">Carrier gas flow </t>
    <phoneticPr fontId="1" type="noConversion"/>
  </si>
  <si>
    <t>0.7 l/min</t>
    <phoneticPr fontId="1" type="noConversion"/>
  </si>
  <si>
    <t>Traverse rate</t>
  </si>
  <si>
    <t>~1.5 µm/s</t>
  </si>
  <si>
    <t>-</t>
  </si>
  <si>
    <t>Data acquisition</t>
    <phoneticPr fontId="1" type="noConversion"/>
  </si>
  <si>
    <t>Protocol</t>
    <phoneticPr fontId="1" type="noConversion"/>
  </si>
  <si>
    <t>Time resolved analysis</t>
    <phoneticPr fontId="1" type="noConversion"/>
  </si>
  <si>
    <t>Scanning mode</t>
    <phoneticPr fontId="1" type="noConversion"/>
  </si>
  <si>
    <t>Peak-jumping</t>
    <phoneticPr fontId="1" type="noConversion"/>
  </si>
  <si>
    <t>Static multi-collection</t>
    <phoneticPr fontId="1" type="noConversion"/>
  </si>
  <si>
    <t>Dwell time per isotope</t>
    <phoneticPr fontId="1" type="noConversion"/>
  </si>
  <si>
    <t>10-30 ms</t>
  </si>
  <si>
    <t>1s</t>
    <phoneticPr fontId="1" type="noConversion"/>
  </si>
  <si>
    <t>Sweeps per cycle</t>
    <phoneticPr fontId="1" type="noConversion"/>
  </si>
  <si>
    <t>Settling time</t>
    <phoneticPr fontId="1" type="noConversion"/>
  </si>
  <si>
    <t>20 μs</t>
  </si>
  <si>
    <t>Background counting time</t>
    <phoneticPr fontId="1" type="noConversion"/>
  </si>
  <si>
    <t>20 s</t>
  </si>
  <si>
    <t>20s</t>
    <phoneticPr fontId="1" type="noConversion"/>
  </si>
  <si>
    <t>Sample measurement time</t>
    <phoneticPr fontId="1" type="noConversion"/>
  </si>
  <si>
    <t>60 s</t>
  </si>
  <si>
    <t>50s</t>
    <phoneticPr fontId="1" type="noConversion"/>
  </si>
  <si>
    <t>Measurement type</t>
    <phoneticPr fontId="1" type="noConversion"/>
  </si>
  <si>
    <t>Standard bracketing</t>
    <phoneticPr fontId="1" type="noConversion"/>
  </si>
  <si>
    <t>External standard</t>
    <phoneticPr fontId="1" type="noConversion"/>
  </si>
  <si>
    <t>91500, AS3, Plešovice</t>
  </si>
  <si>
    <t>91500, Mud Tank, MUN zircons</t>
  </si>
  <si>
    <t>Masses measured</t>
  </si>
  <si>
    <t>202, 204, 206, 207, 208, 232, 238</t>
  </si>
  <si>
    <t>171, 173, 175, 176, 177, 178, 179</t>
  </si>
  <si>
    <t>Isotope Ratios</t>
  </si>
  <si>
    <t>Ages (Ma)</t>
  </si>
  <si>
    <t>Sample name</t>
  </si>
  <si>
    <t>207Pb/235U</t>
  </si>
  <si>
    <t>206Pb/238U</t>
  </si>
  <si>
    <t>RHO</t>
  </si>
  <si>
    <t>207Pb/206Pb</t>
  </si>
  <si>
    <t>208Pb/232Th</t>
  </si>
  <si>
    <t>232Th/238U</t>
  </si>
  <si>
    <t>208Pb/206Pb</t>
  </si>
  <si>
    <t>inferred Th/U</t>
  </si>
  <si>
    <t>Disc.</t>
  </si>
  <si>
    <t>206Pb/204Pb</t>
  </si>
  <si>
    <t>AS3</t>
  </si>
  <si>
    <t>AS3_1</t>
  </si>
  <si>
    <t>AS3_2</t>
  </si>
  <si>
    <t>AS3_3</t>
  </si>
  <si>
    <t>AS3_4</t>
  </si>
  <si>
    <t>AS3_5</t>
  </si>
  <si>
    <t>AS3_6</t>
  </si>
  <si>
    <t>AS3_8</t>
  </si>
  <si>
    <t>AS3_9</t>
  </si>
  <si>
    <t>AS3_10</t>
  </si>
  <si>
    <t>AS3_11</t>
  </si>
  <si>
    <t>AS3_12</t>
  </si>
  <si>
    <t>AS3_NC1</t>
  </si>
  <si>
    <t>AS3_NC3</t>
  </si>
  <si>
    <t>AS3_NC2</t>
  </si>
  <si>
    <t>AS3_NC4</t>
  </si>
  <si>
    <t>AS3_NC5</t>
  </si>
  <si>
    <t>Plešovice</t>
  </si>
  <si>
    <t>Plešovice_1</t>
  </si>
  <si>
    <t>Plešovice_2</t>
  </si>
  <si>
    <t>Plešovice_3</t>
  </si>
  <si>
    <t>Plešovice_4</t>
  </si>
  <si>
    <t>Plešovice_5</t>
  </si>
  <si>
    <t>Plešovice_6</t>
  </si>
  <si>
    <t>Plešovice_7</t>
  </si>
  <si>
    <t>Plešovice_8</t>
  </si>
  <si>
    <t>Plešovice_9</t>
  </si>
  <si>
    <t>Plešovice_10</t>
  </si>
  <si>
    <t>Plešovice_11</t>
  </si>
  <si>
    <t>Plešovice_12</t>
  </si>
  <si>
    <t>Plešovice_13</t>
  </si>
  <si>
    <t>Plešovice_14</t>
  </si>
  <si>
    <t>Plešovice_15</t>
  </si>
  <si>
    <t>Plešovice_16</t>
  </si>
  <si>
    <t>Plešovice_17</t>
  </si>
  <si>
    <t>Standard</t>
  </si>
  <si>
    <t>176Hf/177Hf</t>
  </si>
  <si>
    <t>176Lu/177Hf</t>
  </si>
  <si>
    <t>176Yb/177Hf</t>
  </si>
  <si>
    <t>178Hf/177Hf</t>
  </si>
  <si>
    <t>178Hf (V)</t>
  </si>
  <si>
    <t>91500_1</t>
  </si>
  <si>
    <t>91500_2</t>
  </si>
  <si>
    <t>91500_3</t>
  </si>
  <si>
    <t>91500_6</t>
  </si>
  <si>
    <t>91500_7</t>
  </si>
  <si>
    <t>91500_8</t>
  </si>
  <si>
    <t>91500_9</t>
  </si>
  <si>
    <t>91500_10</t>
  </si>
  <si>
    <t>91500_11</t>
  </si>
  <si>
    <t>91500_12</t>
  </si>
  <si>
    <t>91500_13</t>
  </si>
  <si>
    <t>91500_14</t>
  </si>
  <si>
    <t>91500_15</t>
  </si>
  <si>
    <t>91500_16</t>
  </si>
  <si>
    <t>91500_17</t>
  </si>
  <si>
    <t>Average</t>
  </si>
  <si>
    <t>176Lu/177Hf range</t>
  </si>
  <si>
    <t>176Yb/177Hf range</t>
  </si>
  <si>
    <t>Reference</t>
  </si>
  <si>
    <t>Consensus</t>
  </si>
  <si>
    <t>0.000121–.000381</t>
  </si>
  <si>
    <t>0.0036–0.0099</t>
  </si>
  <si>
    <t>Blichert-Toft (2008)</t>
  </si>
  <si>
    <t>MudTank_1</t>
  </si>
  <si>
    <t>MudTank_2</t>
  </si>
  <si>
    <t>MudTank_3</t>
  </si>
  <si>
    <t>MudTank_4</t>
  </si>
  <si>
    <t>MudTank_5</t>
  </si>
  <si>
    <t>MudTank_6</t>
  </si>
  <si>
    <t>MudTank_7</t>
  </si>
  <si>
    <t>MudTank_8</t>
  </si>
  <si>
    <t>MudTank_9</t>
  </si>
  <si>
    <t>MudTank_11</t>
  </si>
  <si>
    <t>MudTank_12</t>
  </si>
  <si>
    <t>MudTank_13</t>
  </si>
  <si>
    <t>MudTank_14</t>
  </si>
  <si>
    <t>MudTank_15</t>
  </si>
  <si>
    <t xml:space="preserve">Avg. 176Lu/177Hf </t>
  </si>
  <si>
    <t>Avg. 176Yb/177Hf</t>
  </si>
  <si>
    <t>Woodhead and Hergt (2005)</t>
  </si>
  <si>
    <t>MUN_0_2b_1</t>
  </si>
  <si>
    <t>N.D.</t>
  </si>
  <si>
    <t>MUN_0_2b_2</t>
  </si>
  <si>
    <t>MUN_0_2b_3</t>
  </si>
  <si>
    <t>MUN_0_2b_4</t>
  </si>
  <si>
    <t>MUN_0_2b_5</t>
  </si>
  <si>
    <t>MUN_0_2b_6</t>
  </si>
  <si>
    <t>MUN_0_2b_7</t>
  </si>
  <si>
    <t>MUN_0_2b_8</t>
  </si>
  <si>
    <t>MUN_0_2b_9</t>
  </si>
  <si>
    <t>MUN_0_2b_10</t>
  </si>
  <si>
    <t>MUN_0_2b_11</t>
  </si>
  <si>
    <t>MUN_0_2b_12</t>
  </si>
  <si>
    <t>MUN_0_2b_13</t>
  </si>
  <si>
    <t>MUN_0_2b_14</t>
  </si>
  <si>
    <t>~0</t>
  </si>
  <si>
    <t>0-0.00001</t>
  </si>
  <si>
    <t>0-0.0002</t>
  </si>
  <si>
    <t>MUN_1_2b_1</t>
  </si>
  <si>
    <t>MUN_1_2b_2</t>
  </si>
  <si>
    <t>MUN_1_2b_3</t>
  </si>
  <si>
    <t>MUN_1_2b_4</t>
  </si>
  <si>
    <t>MUN_1_2b_5</t>
  </si>
  <si>
    <t>MUN_1_2b_6</t>
  </si>
  <si>
    <t>MUN_1_2b_7</t>
  </si>
  <si>
    <t>MUN_1_2b_8</t>
  </si>
  <si>
    <t>MUN_1_2b_9</t>
  </si>
  <si>
    <t>MUN_1_2b_10</t>
  </si>
  <si>
    <t>MUN_1_2b_11</t>
  </si>
  <si>
    <t>MUN_1_2b_12</t>
  </si>
  <si>
    <t>MUN_1_2b_13</t>
  </si>
  <si>
    <t>0.0007-0.0027</t>
  </si>
  <si>
    <t>0.013-0.053</t>
  </si>
  <si>
    <t>MUN_3_2b_1</t>
  </si>
  <si>
    <t>MUN_3_2b_2</t>
  </si>
  <si>
    <t>MUN_3_2b_3</t>
  </si>
  <si>
    <t>MUN_3_2b_4</t>
  </si>
  <si>
    <t>MUN_3_2b_5</t>
  </si>
  <si>
    <t>MUN_3_2b_6</t>
  </si>
  <si>
    <t>MUN_3_2b_7</t>
  </si>
  <si>
    <t>MUN_3_2b_8</t>
  </si>
  <si>
    <t>MUN_3_2b_9</t>
  </si>
  <si>
    <t>MUN_3_2b_10</t>
  </si>
  <si>
    <t>MUN_3_2b_11</t>
  </si>
  <si>
    <t>MUN_3_2b_12</t>
  </si>
  <si>
    <t>MUN_3_2b_13</t>
  </si>
  <si>
    <t>0.0021-0.0081</t>
  </si>
  <si>
    <t>0.041-0.16</t>
  </si>
  <si>
    <t>MUN-4-2b_1</t>
  </si>
  <si>
    <t>MUN-4-2b_2</t>
  </si>
  <si>
    <t>MUN-4-2b_3</t>
  </si>
  <si>
    <t>MUN-4-2b_4</t>
  </si>
  <si>
    <t>MUN-4-2b_5</t>
  </si>
  <si>
    <t>MUN-4-2b_6</t>
  </si>
  <si>
    <t>MUN-4-2b_7</t>
  </si>
  <si>
    <t>MUN-4-2b_8</t>
  </si>
  <si>
    <t>MUN-4-2b_9</t>
  </si>
  <si>
    <t>MUN-4-2b_10</t>
  </si>
  <si>
    <t>MUN-4-2b_11</t>
  </si>
  <si>
    <t>MUN-4-2b_12</t>
  </si>
  <si>
    <t>0.012-0.017</t>
  </si>
  <si>
    <t>0.22-0.35</t>
  </si>
  <si>
    <t>Isotope Ratios</t>
    <phoneticPr fontId="0" type="noConversion"/>
  </si>
  <si>
    <t>Ages (Ma)</t>
    <phoneticPr fontId="0" type="noConversion"/>
  </si>
  <si>
    <t>Concentration (ppm)</t>
  </si>
  <si>
    <t>Sample name</t>
    <phoneticPr fontId="0" type="noConversion"/>
  </si>
  <si>
    <t>Group</t>
  </si>
  <si>
    <t xml:space="preserve">207Pb/235U </t>
  </si>
  <si>
    <t>RHO</t>
    <phoneticPr fontId="0" type="noConversion"/>
  </si>
  <si>
    <t>207Pb/206Pb</t>
    <phoneticPr fontId="0" type="noConversion"/>
  </si>
  <si>
    <t>232Th/238U</t>
    <phoneticPr fontId="0" type="noConversion"/>
  </si>
  <si>
    <t>208Pb/206Pb</t>
    <phoneticPr fontId="0" type="noConversion"/>
  </si>
  <si>
    <t>inferred Th/U</t>
    <phoneticPr fontId="0" type="noConversion"/>
  </si>
  <si>
    <t>206Pb/204Pb</t>
    <phoneticPr fontId="0" type="noConversion"/>
  </si>
  <si>
    <t xml:space="preserve">Pb </t>
  </si>
  <si>
    <t>Dα crystage</t>
  </si>
  <si>
    <t>Dα metamage</t>
  </si>
  <si>
    <t>Dα diff</t>
  </si>
  <si>
    <t>78285007 (annealed)</t>
  </si>
  <si>
    <t>78285007a_1a</t>
  </si>
  <si>
    <t>78285007a_2a</t>
  </si>
  <si>
    <t>78285007a_04_z1</t>
  </si>
  <si>
    <t>78285007a_04_z2</t>
  </si>
  <si>
    <t>78285007a_04_z3</t>
  </si>
  <si>
    <t>78285007a_04_z4</t>
  </si>
  <si>
    <t>78285007a_5a</t>
  </si>
  <si>
    <t>78285007a_07_z1</t>
  </si>
  <si>
    <t>78285007a_07_z2</t>
  </si>
  <si>
    <t>78285007a_07_z3</t>
  </si>
  <si>
    <t>78285007a_07_z4</t>
  </si>
  <si>
    <t>78285007a_13_z1</t>
  </si>
  <si>
    <t>78285007a_13_z2</t>
  </si>
  <si>
    <t>78285007a_13_z3</t>
  </si>
  <si>
    <t>78285007a_14_z1</t>
  </si>
  <si>
    <t>78285007a_14_z2</t>
  </si>
  <si>
    <t>78285007a_14_z3</t>
  </si>
  <si>
    <t>78285007a_14_z4</t>
  </si>
  <si>
    <t>78285007a_14_z5</t>
  </si>
  <si>
    <t>78285007a_19_z1</t>
  </si>
  <si>
    <t>78285007a_19_z2</t>
  </si>
  <si>
    <t>78285007a_21_z1</t>
  </si>
  <si>
    <t>78285007a_21_z2</t>
  </si>
  <si>
    <t>78285007a_21_z3</t>
  </si>
  <si>
    <t>78285007a_22_z1</t>
  </si>
  <si>
    <t>78285007a_22_z2</t>
  </si>
  <si>
    <t>78285007a_24_z1</t>
  </si>
  <si>
    <t>78285007a_24_z2</t>
  </si>
  <si>
    <t>78285007a_29_z1</t>
  </si>
  <si>
    <t>78285007a_29_z2</t>
  </si>
  <si>
    <t>78285007a_29_z3</t>
  </si>
  <si>
    <t>78285007a_29_z4</t>
  </si>
  <si>
    <t>78285007a_32_z1</t>
  </si>
  <si>
    <t>78285007a_32_z2</t>
  </si>
  <si>
    <t>78285007a_32_z3</t>
  </si>
  <si>
    <t>78285007a_32_z4</t>
  </si>
  <si>
    <t>78285007a_32_z5</t>
  </si>
  <si>
    <t>78285007a_33_z1</t>
  </si>
  <si>
    <t>78285007a_33_z2</t>
  </si>
  <si>
    <t>78285007a_33_z3</t>
  </si>
  <si>
    <t>78285007a_33_z4</t>
  </si>
  <si>
    <t>78285007a_33_z5</t>
  </si>
  <si>
    <t>78285007a_34_z1</t>
  </si>
  <si>
    <t>78285007a_34_z2</t>
  </si>
  <si>
    <t>78285007a_34_z3</t>
  </si>
  <si>
    <t>78285007a_34_z4</t>
  </si>
  <si>
    <t>78285007a_47_z1</t>
  </si>
  <si>
    <t>78285007a_47_z2</t>
  </si>
  <si>
    <t>78285007a_50</t>
  </si>
  <si>
    <t>78285007a_51_z1</t>
  </si>
  <si>
    <t>78285007a_51_z2</t>
  </si>
  <si>
    <t>78285007a_51_z3</t>
  </si>
  <si>
    <t>78285007a_51_z4</t>
  </si>
  <si>
    <t>78285007a_51_z5</t>
  </si>
  <si>
    <t>78285007a_52_z1</t>
  </si>
  <si>
    <t>78285007a_52_z2</t>
  </si>
  <si>
    <t>78285007a_54_z1</t>
  </si>
  <si>
    <t>78285007a_54_z2</t>
  </si>
  <si>
    <t>78285007a_54_z3</t>
  </si>
  <si>
    <t>78285007a_54_z4</t>
  </si>
  <si>
    <t>78285007a_54_z5</t>
  </si>
  <si>
    <t>78285007a_61_z1</t>
  </si>
  <si>
    <t>78285007a_61_z2</t>
  </si>
  <si>
    <t>78285007a_61_z3</t>
  </si>
  <si>
    <t>78285007a_61_z4</t>
  </si>
  <si>
    <t>78285007a_62_z1</t>
  </si>
  <si>
    <t>78285007a_62_z2</t>
  </si>
  <si>
    <t>78285007a_62_z3</t>
  </si>
  <si>
    <t>78285007a_62_z4</t>
  </si>
  <si>
    <t>78285007 (not annealed)</t>
  </si>
  <si>
    <t>78285007na_1a_z1</t>
  </si>
  <si>
    <t>osc (1 or 2)</t>
  </si>
  <si>
    <t>78285007na_1a_z2</t>
  </si>
  <si>
    <t>78285007na_1a_z3</t>
  </si>
  <si>
    <t>78285007na_1a_z4</t>
  </si>
  <si>
    <t>78285007na_1b_z1</t>
  </si>
  <si>
    <t>78285007na_1b_z2</t>
  </si>
  <si>
    <t>78285007na_1b_z3</t>
  </si>
  <si>
    <t>78285007na_2_z1</t>
  </si>
  <si>
    <t>78285007na_2_z2</t>
  </si>
  <si>
    <t>78285007na_2_z3</t>
  </si>
  <si>
    <t>78285007na_4_z1</t>
  </si>
  <si>
    <t>78285007na_4_z2</t>
  </si>
  <si>
    <t>78285007na_8_z1</t>
  </si>
  <si>
    <t>78285007na_8_z2</t>
  </si>
  <si>
    <t>78285007na_8_z3</t>
  </si>
  <si>
    <t>78285007na_8_z4</t>
  </si>
  <si>
    <t>78285007na_10_z1</t>
  </si>
  <si>
    <t>78285007na_10_z2</t>
  </si>
  <si>
    <t>78285007na_10_z3</t>
  </si>
  <si>
    <t>78285007na_10_z4</t>
  </si>
  <si>
    <t>78285007na_11_1</t>
  </si>
  <si>
    <t>78285007na_11_2</t>
  </si>
  <si>
    <t>78285007na_11_3</t>
  </si>
  <si>
    <t>78285007na_11_4</t>
  </si>
  <si>
    <t>78285007na_11_5</t>
  </si>
  <si>
    <t>78285007na_11_6</t>
  </si>
  <si>
    <t>78285007na_15_z1</t>
  </si>
  <si>
    <t>78285007na_15_z2</t>
  </si>
  <si>
    <t>78285007na_16_z1</t>
  </si>
  <si>
    <t>78285007na_16_z2</t>
  </si>
  <si>
    <t>78285007na_16_z3</t>
  </si>
  <si>
    <t>78285007na_16_z4</t>
  </si>
  <si>
    <t>78285007na_17_z1</t>
  </si>
  <si>
    <t>78285007na_17_z2</t>
  </si>
  <si>
    <t>78285007na_17_z3</t>
  </si>
  <si>
    <t>78285007na_21_z1</t>
  </si>
  <si>
    <t>78285007na_21_z2</t>
  </si>
  <si>
    <t>78285007na_21_z3</t>
  </si>
  <si>
    <t>78285007na_21_z4</t>
  </si>
  <si>
    <t>78285007na_22_z1</t>
  </si>
  <si>
    <t>78285007na_22_z2</t>
  </si>
  <si>
    <t>78285007na_22_z3</t>
  </si>
  <si>
    <t>78285007na_22_z4</t>
  </si>
  <si>
    <t>78285007na_22_z5</t>
  </si>
  <si>
    <t>78285007na_22_z6</t>
  </si>
  <si>
    <t>78285007na_26_z1</t>
  </si>
  <si>
    <t>78285007na_26_z2</t>
  </si>
  <si>
    <t>78285007na_27a_Z1</t>
  </si>
  <si>
    <t>78285007na_27a_Z2</t>
  </si>
  <si>
    <t>78285007na_27a_Z3</t>
  </si>
  <si>
    <t>78285007na_27a_Z4</t>
  </si>
  <si>
    <t>78285007na_27a_Z5</t>
  </si>
  <si>
    <t>78285007na_27a_Z6</t>
  </si>
  <si>
    <t>78285007na_27b</t>
  </si>
  <si>
    <t>78285007na_29_z1</t>
  </si>
  <si>
    <t>78285007na_29_z2</t>
  </si>
  <si>
    <t>78285007na_29_z3</t>
  </si>
  <si>
    <t>78285007na_30_z1</t>
  </si>
  <si>
    <t>78285007na_30_z2</t>
  </si>
  <si>
    <t>78285007na_30_z3</t>
  </si>
  <si>
    <t>78285007na_30_z4</t>
  </si>
  <si>
    <t>78285007na_30_z5</t>
  </si>
  <si>
    <t>78285007na_31_z1</t>
  </si>
  <si>
    <t>78285007na_33</t>
  </si>
  <si>
    <t>78285007na_34</t>
  </si>
  <si>
    <t>78285007na_39_z1</t>
  </si>
  <si>
    <t>78285007na_39_z2</t>
  </si>
  <si>
    <t>78285007na_39_z3</t>
  </si>
  <si>
    <t>78285007na_39_z4</t>
  </si>
  <si>
    <t>78285007na_39_z5</t>
  </si>
  <si>
    <t>78285007na_41_z1</t>
  </si>
  <si>
    <t>78285007na_41_z2</t>
  </si>
  <si>
    <t>78285007na_41_z3</t>
  </si>
  <si>
    <t>78285007na_41_z4</t>
  </si>
  <si>
    <t>78285007na_41_z5</t>
  </si>
  <si>
    <t>78285007na_44_z1</t>
  </si>
  <si>
    <t>78285007na_44_z2</t>
  </si>
  <si>
    <t>78285007na_44_z3</t>
  </si>
  <si>
    <t>78285007na_55</t>
  </si>
  <si>
    <t>78285007na_58a_z1</t>
  </si>
  <si>
    <t>78285007na_58a_z2</t>
  </si>
  <si>
    <t>78285007na_58a_z3</t>
  </si>
  <si>
    <t>78285007na_58a_z4</t>
  </si>
  <si>
    <t>78285007na_58a_z5</t>
  </si>
  <si>
    <t>78285007na_58b_z1</t>
  </si>
  <si>
    <t>78285007na_58b_z2</t>
  </si>
  <si>
    <t>78285007na_58b_z3</t>
  </si>
  <si>
    <t>78285007na_58b_z4</t>
  </si>
  <si>
    <t>78285007na_58b_z5</t>
  </si>
  <si>
    <t>78285013 (annealed)</t>
  </si>
  <si>
    <t>78285013a_1_z1</t>
  </si>
  <si>
    <t>78285013a_1_z2</t>
  </si>
  <si>
    <t>78285013a_1_z3</t>
  </si>
  <si>
    <t>78285013a_1_z4</t>
  </si>
  <si>
    <t>78285013a_1_z5</t>
  </si>
  <si>
    <t>78285013a_1_z6</t>
  </si>
  <si>
    <t>78285013a_3_z1</t>
  </si>
  <si>
    <t>78285013a_3_z2</t>
  </si>
  <si>
    <t>78285013a_3_z3</t>
  </si>
  <si>
    <t>78285013a_3_z4</t>
  </si>
  <si>
    <t>78285013a_5_z1</t>
  </si>
  <si>
    <t>78285013a_5_z2</t>
  </si>
  <si>
    <t>78285013a_5_z3</t>
  </si>
  <si>
    <t>78285013a_5_z4</t>
  </si>
  <si>
    <t>78285013a_6_z1</t>
  </si>
  <si>
    <t>78285013a_6_z2</t>
  </si>
  <si>
    <t>78285013a_6_z3</t>
  </si>
  <si>
    <t>78285013a_9_z1</t>
  </si>
  <si>
    <t>78285013a_9_z2</t>
  </si>
  <si>
    <t>78285013a_9_z3</t>
  </si>
  <si>
    <t>78285013a_12_z1</t>
  </si>
  <si>
    <t>78285013a_12_z2</t>
  </si>
  <si>
    <t>78285013a_12_z3</t>
  </si>
  <si>
    <t>78285013a_12_z4</t>
  </si>
  <si>
    <t>78285013a_12_z5</t>
  </si>
  <si>
    <t>78285013a_16_z1</t>
  </si>
  <si>
    <t>78285013a_16_z2</t>
  </si>
  <si>
    <t>78285013a_17_z1</t>
  </si>
  <si>
    <t>78285013a_17_z2</t>
  </si>
  <si>
    <t>78285013a_17_z3</t>
  </si>
  <si>
    <t>78285013a_18</t>
  </si>
  <si>
    <t>78285013a_19_z1</t>
  </si>
  <si>
    <t>78285013a_19_z2</t>
  </si>
  <si>
    <t>78285013a_19_z3</t>
  </si>
  <si>
    <t>78285013a_21_z1</t>
  </si>
  <si>
    <t>78285013a_21_z2</t>
  </si>
  <si>
    <t>78285013a_21_z3</t>
  </si>
  <si>
    <t>78285013a_23</t>
  </si>
  <si>
    <t>78285013a_25_z1</t>
  </si>
  <si>
    <t>78285013a_25_z2</t>
  </si>
  <si>
    <t>78285013a_25_z3</t>
  </si>
  <si>
    <t>78285013a_26_z1</t>
  </si>
  <si>
    <t>78285013a_26_z2</t>
  </si>
  <si>
    <t>78285013a_26_z3</t>
  </si>
  <si>
    <t>78285013a_27_z1</t>
  </si>
  <si>
    <t>78285013a_27_z2</t>
  </si>
  <si>
    <t>78285013a_27_z3</t>
  </si>
  <si>
    <t>78285013a_27_z4</t>
  </si>
  <si>
    <t>78285013a_28_z1</t>
  </si>
  <si>
    <t>78285013a_28_z2</t>
  </si>
  <si>
    <t>78285013a_28_z3</t>
  </si>
  <si>
    <t>78285013a_28_z4</t>
  </si>
  <si>
    <t>78285013a_28_z5</t>
  </si>
  <si>
    <t>78285013a_29_z1</t>
  </si>
  <si>
    <t>78285013a_29_z2</t>
  </si>
  <si>
    <t>78285013a_31_z1</t>
  </si>
  <si>
    <t>78285013a_31_z2</t>
  </si>
  <si>
    <t>78285013a_31_z3</t>
  </si>
  <si>
    <t>78285013a_31_z4</t>
  </si>
  <si>
    <t>78285013a_32</t>
  </si>
  <si>
    <t>78285013a_35_z1</t>
  </si>
  <si>
    <t>78285013a_35_z2</t>
  </si>
  <si>
    <t>78285013a_35_z3</t>
  </si>
  <si>
    <t>78285013a_35_z4</t>
  </si>
  <si>
    <t>78285013a_35_z5</t>
  </si>
  <si>
    <t>78285013a_36_z1</t>
  </si>
  <si>
    <t>78285013a_36_z2</t>
  </si>
  <si>
    <t>78285013 (not annealed)</t>
  </si>
  <si>
    <t>78285013na_1_z1</t>
  </si>
  <si>
    <t>78285013na_1_z2</t>
  </si>
  <si>
    <t>78285013na_1_z3</t>
  </si>
  <si>
    <t>78285013na_2_z1</t>
  </si>
  <si>
    <t>78285013na_2_z2</t>
  </si>
  <si>
    <t>78285013na_3_z1</t>
  </si>
  <si>
    <t>78285013na_3_z2</t>
  </si>
  <si>
    <t>78285013na_3_z3</t>
  </si>
  <si>
    <t>78285013na_3_z4</t>
  </si>
  <si>
    <t>78285013na_5_z1</t>
  </si>
  <si>
    <t>78285013na_5_z2</t>
  </si>
  <si>
    <t>78285013na_5_z3</t>
  </si>
  <si>
    <t>78285013na_5_z4</t>
  </si>
  <si>
    <t>78285013na_6_z1</t>
  </si>
  <si>
    <t>78285013na_6_z2</t>
  </si>
  <si>
    <t>78285013na_6_z3</t>
  </si>
  <si>
    <t>78285013na_6_z4</t>
  </si>
  <si>
    <t>78285013na_7_z1</t>
  </si>
  <si>
    <t>78285013na_7_z2</t>
  </si>
  <si>
    <t>78285013na_7_z3</t>
  </si>
  <si>
    <t>78285013na_9_z1</t>
  </si>
  <si>
    <t>78285013na_9_z2</t>
  </si>
  <si>
    <t>78285013na_9_z3</t>
  </si>
  <si>
    <t>78285013na_11_z1</t>
  </si>
  <si>
    <t>osc</t>
  </si>
  <si>
    <t>78285013na_11_z2</t>
  </si>
  <si>
    <t>78285013na_11_z3</t>
  </si>
  <si>
    <t>78285013na_14_z1</t>
  </si>
  <si>
    <t>78285013na_14_z2</t>
  </si>
  <si>
    <t>78285013na_14_z3</t>
  </si>
  <si>
    <t>78285013na_15_z1</t>
  </si>
  <si>
    <t>78285013na_15_z2</t>
  </si>
  <si>
    <t>78285013na_15_z3</t>
  </si>
  <si>
    <t>78285013na_17_z1</t>
  </si>
  <si>
    <t>78285013na_17_z2</t>
  </si>
  <si>
    <t>78285013na_17_z3</t>
  </si>
  <si>
    <t>78285013na_17_z4</t>
  </si>
  <si>
    <t>78285013na_17_z5</t>
  </si>
  <si>
    <t>78285013na_18_z1</t>
  </si>
  <si>
    <t>78285013na_18_z2</t>
  </si>
  <si>
    <t>78285013na_25_z1</t>
  </si>
  <si>
    <t>78285013na_25_z2</t>
  </si>
  <si>
    <t>78285013na_25_z3</t>
  </si>
  <si>
    <t>osc means oscillatory zoning</t>
  </si>
  <si>
    <t>N.D. means not determined because of ambiguous textures or not visible enough</t>
  </si>
  <si>
    <t>Sample Name</t>
  </si>
  <si>
    <t>Groupe (CL)</t>
  </si>
  <si>
    <t>176Hf/177Hf</t>
    <phoneticPr fontId="0" type="noConversion"/>
  </si>
  <si>
    <t>176Lu/177Hf</t>
    <phoneticPr fontId="0" type="noConversion"/>
  </si>
  <si>
    <t>176Yb/177Hf</t>
    <phoneticPr fontId="0" type="noConversion"/>
  </si>
  <si>
    <t>178Hf/177Hf</t>
    <phoneticPr fontId="0" type="noConversion"/>
  </si>
  <si>
    <t>179Hf/177Hf</t>
    <phoneticPr fontId="0" type="noConversion"/>
  </si>
  <si>
    <t>Age (Ma)</t>
  </si>
  <si>
    <t xml:space="preserve">Disc. </t>
  </si>
  <si>
    <t>176Hf/177Hf in</t>
  </si>
  <si>
    <t>εHf in</t>
  </si>
  <si>
    <t>78285007 (Mount Sones)</t>
  </si>
  <si>
    <t>78285007a_01_z1</t>
  </si>
  <si>
    <t>78285007a_01_z2</t>
  </si>
  <si>
    <t>78285007a_02</t>
  </si>
  <si>
    <t>78285007a_04-1</t>
  </si>
  <si>
    <t>78285007a_04-2</t>
  </si>
  <si>
    <t>78285007a_05</t>
  </si>
  <si>
    <t>78285007a_07-1</t>
  </si>
  <si>
    <t>78285007a_07-2</t>
  </si>
  <si>
    <t>78285007a_13-1</t>
  </si>
  <si>
    <t>78285007a_13-2</t>
  </si>
  <si>
    <t>78285007a_14-1</t>
  </si>
  <si>
    <t>78285007a_14-2</t>
  </si>
  <si>
    <t>78285007a_19-1</t>
  </si>
  <si>
    <t>78285007a_19-2</t>
  </si>
  <si>
    <t>78285007a_21-1</t>
  </si>
  <si>
    <t>78285007a_21-2</t>
  </si>
  <si>
    <t>78285007a_22-1</t>
  </si>
  <si>
    <t>78285007a_22-2</t>
  </si>
  <si>
    <t>78285007a_24</t>
  </si>
  <si>
    <t>78285007a_32_1</t>
  </si>
  <si>
    <t>78285007a_32_2</t>
  </si>
  <si>
    <t>78285007a_33_1</t>
  </si>
  <si>
    <t>78285007a_33_2</t>
  </si>
  <si>
    <t>78285007a_34_1</t>
  </si>
  <si>
    <t>78285007a_34_2</t>
  </si>
  <si>
    <t>78285007a_51-1</t>
  </si>
  <si>
    <t>78285007a_51-2</t>
  </si>
  <si>
    <t>78285007a_51-3</t>
  </si>
  <si>
    <t>78285007a_52-1</t>
  </si>
  <si>
    <t>78285007a_52-2</t>
  </si>
  <si>
    <t>78285007a_54-1</t>
  </si>
  <si>
    <t>78285007a_54-2</t>
  </si>
  <si>
    <t>78285007a_54-3</t>
  </si>
  <si>
    <t>78285007a_61</t>
  </si>
  <si>
    <t>78285007a_62-1</t>
  </si>
  <si>
    <t>78285007a_62-2</t>
  </si>
  <si>
    <t>78285007na_1-1</t>
  </si>
  <si>
    <t>78285007na_1-2</t>
  </si>
  <si>
    <t>78285007na_1-3</t>
  </si>
  <si>
    <t>78285007na_1-4</t>
  </si>
  <si>
    <t>78285007na_2-1</t>
  </si>
  <si>
    <t>78285007na_2-2</t>
  </si>
  <si>
    <t>78285007na_2-3</t>
  </si>
  <si>
    <t>78285007na_4-1</t>
  </si>
  <si>
    <t>78285007na_4-2</t>
  </si>
  <si>
    <t>78285007na_4-3_z1</t>
  </si>
  <si>
    <t>78285007na_4-3_z2</t>
  </si>
  <si>
    <t>78285007na_8-1</t>
  </si>
  <si>
    <t>78285007na_8-2</t>
  </si>
  <si>
    <t>78285007na_10-1</t>
  </si>
  <si>
    <t>78285007na_10-2</t>
  </si>
  <si>
    <t>78285007na_11-1</t>
  </si>
  <si>
    <t>78285007na_11-2</t>
  </si>
  <si>
    <t>78285007na_11-3</t>
  </si>
  <si>
    <t>78285007na_15-1</t>
  </si>
  <si>
    <t>78285007na_15-2</t>
  </si>
  <si>
    <t>78285007na_16-1</t>
  </si>
  <si>
    <t>78285007na_16-2</t>
  </si>
  <si>
    <t>78285007na_17-1</t>
  </si>
  <si>
    <t>78285007na_17-2</t>
  </si>
  <si>
    <t>78285007na_21-1</t>
  </si>
  <si>
    <t>78285007na_21-2</t>
  </si>
  <si>
    <t>78285007na_26-1</t>
  </si>
  <si>
    <t>78285007na_26-2</t>
  </si>
  <si>
    <t>78285007na_27-1</t>
  </si>
  <si>
    <t>78285007na_27-2</t>
  </si>
  <si>
    <t>78285007na_27-3</t>
  </si>
  <si>
    <t>78285007na_29-1</t>
  </si>
  <si>
    <t>78285007na_29-2</t>
  </si>
  <si>
    <t>78285007na_30-1</t>
  </si>
  <si>
    <t>78285007na_30-2</t>
  </si>
  <si>
    <t>78285007na_30-3</t>
  </si>
  <si>
    <t>78285007na_39-1</t>
  </si>
  <si>
    <t>78285007na_39-2</t>
  </si>
  <si>
    <t>78285007na_39-3</t>
  </si>
  <si>
    <t>78285007na_44-1</t>
  </si>
  <si>
    <t>78285007na_44-2</t>
  </si>
  <si>
    <t>78285007na_58a-1</t>
  </si>
  <si>
    <t>78285007na_58a-2</t>
  </si>
  <si>
    <t>78285007na_58b-3</t>
  </si>
  <si>
    <t>78285007na_58b-4</t>
  </si>
  <si>
    <t>78285013 (Gage Ridge)</t>
  </si>
  <si>
    <t>78285013a_1-1</t>
  </si>
  <si>
    <t>78285013a_1-2</t>
  </si>
  <si>
    <t>78285013a_3-1</t>
  </si>
  <si>
    <t>78285013a_3-2</t>
  </si>
  <si>
    <t>78285013a_5-1</t>
  </si>
  <si>
    <t>78285013a_5-2</t>
  </si>
  <si>
    <t>78285013a_6-1</t>
  </si>
  <si>
    <t>78285013a_6-2</t>
  </si>
  <si>
    <t>78285013a_9-1</t>
  </si>
  <si>
    <t>78285013a_9-2</t>
  </si>
  <si>
    <t>78285013a_12</t>
  </si>
  <si>
    <t>78285013a_16</t>
  </si>
  <si>
    <t>78285013a_17-1</t>
  </si>
  <si>
    <t>78285013a_17-2</t>
  </si>
  <si>
    <t>78285013a_18-1</t>
  </si>
  <si>
    <t>78285013a_18-2</t>
  </si>
  <si>
    <t>78285013a_19-1</t>
  </si>
  <si>
    <t>78285013a_19-2</t>
  </si>
  <si>
    <t>78285013a_21-1</t>
  </si>
  <si>
    <t>78285013a_21-2</t>
  </si>
  <si>
    <t>78285013a_25-1</t>
  </si>
  <si>
    <t>78285013a_25-2</t>
  </si>
  <si>
    <t>78285013a_26-1</t>
  </si>
  <si>
    <t>78285013a_26-2</t>
  </si>
  <si>
    <t>78285013a_27-1</t>
  </si>
  <si>
    <t>78285013a_27-2</t>
  </si>
  <si>
    <t>78285013a_28</t>
  </si>
  <si>
    <t>78285013a_29-1</t>
  </si>
  <si>
    <t>78285013a_29-2</t>
  </si>
  <si>
    <t>78285013a_31</t>
  </si>
  <si>
    <t>78285013a_35-1</t>
  </si>
  <si>
    <t>78285013a_35-2</t>
  </si>
  <si>
    <t>78285013a_36-1</t>
  </si>
  <si>
    <t>78285013a_36-2</t>
  </si>
  <si>
    <t>78285013na_1_1</t>
  </si>
  <si>
    <t>78285013na_1_2</t>
  </si>
  <si>
    <t>78285013na_2_1</t>
  </si>
  <si>
    <t>78285013na_2_2</t>
  </si>
  <si>
    <t>78285013na_3_1</t>
  </si>
  <si>
    <t>78285013na_3_2</t>
  </si>
  <si>
    <t>78285013na_5_1</t>
  </si>
  <si>
    <t>78285013na_5_2</t>
  </si>
  <si>
    <t>78285013na_6_1</t>
  </si>
  <si>
    <t>78285013na_6_2</t>
  </si>
  <si>
    <t>78285013na_7</t>
  </si>
  <si>
    <t>78285013na_9</t>
  </si>
  <si>
    <t>78285013na_11-1</t>
  </si>
  <si>
    <t>78285013na_11-2</t>
  </si>
  <si>
    <t>78285013na_15-1</t>
  </si>
  <si>
    <t>78285013na_15-2</t>
  </si>
  <si>
    <t>78285013na_17-1</t>
  </si>
  <si>
    <t>78285013na_17-2</t>
  </si>
  <si>
    <t>78285013na_18-1</t>
  </si>
  <si>
    <t>78285013na_18-2</t>
  </si>
  <si>
    <t>78285013na_25-1</t>
  </si>
  <si>
    <t>78285013na_25-2</t>
  </si>
  <si>
    <t>Session</t>
  </si>
  <si>
    <t>Standard *</t>
  </si>
  <si>
    <t>2 SE</t>
  </si>
  <si>
    <t>ratios</t>
  </si>
  <si>
    <t>JNdi-1 R1</t>
  </si>
  <si>
    <t>JNdi-1 R2</t>
  </si>
  <si>
    <t>JNdi-1 R3</t>
  </si>
  <si>
    <t>JNdi-1 R4</t>
  </si>
  <si>
    <t>AMES R1</t>
  </si>
  <si>
    <t>AMES  R1</t>
  </si>
  <si>
    <t>Session 1 (n=7), mean ± 2 SD</t>
  </si>
  <si>
    <t>Session 2 (n=10), mean ± 2 SD</t>
  </si>
  <si>
    <t>Session 3 (n=5), mean ± 2 SD</t>
  </si>
  <si>
    <t>Sample</t>
  </si>
  <si>
    <t>Cycle</t>
  </si>
  <si>
    <t>Mont Sones</t>
  </si>
  <si>
    <t>Mont Sones_R2</t>
  </si>
  <si>
    <t>Mean ± 2SD (2SE)</t>
  </si>
  <si>
    <t>3.9 (1.8)</t>
  </si>
  <si>
    <t>6.2 (4.4)</t>
  </si>
  <si>
    <t>BHVO-2</t>
  </si>
  <si>
    <t>BHVO-2_R2</t>
  </si>
  <si>
    <t>3.4 (2.0)</t>
  </si>
  <si>
    <t>d. determined by isotope dilution on MC-ICPMS. 2SD=0.2%</t>
  </si>
  <si>
    <t>Spot</t>
  </si>
  <si>
    <t>U (ppm)</t>
  </si>
  <si>
    <t>Th (ppm)</t>
  </si>
  <si>
    <t>Th/U</t>
  </si>
  <si>
    <t>Comm. 206Pb (%)</t>
  </si>
  <si>
    <t>238U/206Pb</t>
  </si>
  <si>
    <t>207Pb/206Pb age (Ma)</t>
  </si>
  <si>
    <t>Disc. (%)</t>
  </si>
  <si>
    <t>174Hf/177Hf</t>
  </si>
  <si>
    <t>176Lu/177Hf meas.</t>
  </si>
  <si>
    <t>176Hf/177Hf meas.</t>
  </si>
  <si>
    <t>εHf meas.</t>
  </si>
  <si>
    <t>176Hf/177Hf init.</t>
  </si>
  <si>
    <t>εHf⁎⁎ init.</t>
  </si>
  <si>
    <t>εHf @ “best age”</t>
  </si>
  <si>
    <t>Abs. err (εHf)</t>
  </si>
  <si>
    <t>TCHUR (Ga)</t>
  </si>
  <si>
    <t>C</t>
  </si>
  <si>
    <t>− 3</t>
  </si>
  <si>
    <t>− 70.3</t>
  </si>
  <si>
    <t>B</t>
  </si>
  <si>
    <t>− 79.5</t>
  </si>
  <si>
    <t>− 1</t>
  </si>
  <si>
    <t>− 71.1</t>
  </si>
  <si>
    <t>− 69.6</t>
  </si>
  <si>
    <t>− 72.0</t>
  </si>
  <si>
    <t>− 72.2</t>
  </si>
  <si>
    <t>− 69.2</t>
  </si>
  <si>
    <t>− 69.9</t>
  </si>
  <si>
    <t>− 79.0</t>
  </si>
  <si>
    <t>− 69.5</t>
  </si>
  <si>
    <t>− 70.6</t>
  </si>
  <si>
    <t>− 69.8</t>
  </si>
  <si>
    <t>− 81.3</t>
  </si>
  <si>
    <t>− 4</t>
  </si>
  <si>
    <t>− 71.8</t>
  </si>
  <si>
    <t>A</t>
  </si>
  <si>
    <t>− 89.2</t>
  </si>
  <si>
    <t>− 1.8</t>
  </si>
  <si>
    <t>− 90.4</t>
  </si>
  <si>
    <t>− 3.0</t>
  </si>
  <si>
    <t>− 89.5</t>
  </si>
  <si>
    <t>− 2.1</t>
  </si>
  <si>
    <t>− 87.2</t>
  </si>
  <si>
    <t>− 88.5</t>
  </si>
  <si>
    <t>− 1.2</t>
  </si>
  <si>
    <t>− 9</t>
  </si>
  <si>
    <t>− 86.4</t>
  </si>
  <si>
    <t>− 90.0</t>
  </si>
  <si>
    <t>− 2.8</t>
  </si>
  <si>
    <t>− 88.0</t>
  </si>
  <si>
    <t>− 0.9</t>
  </si>
  <si>
    <t>− 7</t>
  </si>
  <si>
    <t>− 89.0</t>
  </si>
  <si>
    <t>− 1.9</t>
  </si>
  <si>
    <t>− 2</t>
  </si>
  <si>
    <t>− 86.9</t>
  </si>
  <si>
    <t>− 87.4</t>
  </si>
  <si>
    <t>− 0.5</t>
  </si>
  <si>
    <t>− 5</t>
  </si>
  <si>
    <t>− 90.8</t>
  </si>
  <si>
    <t>− 3.9</t>
  </si>
  <si>
    <t>− 87.6</t>
  </si>
  <si>
    <t>− 0.6</t>
  </si>
  <si>
    <t>− 0.02</t>
  </si>
  <si>
    <t>− 89.8</t>
  </si>
  <si>
    <t>− 2.4</t>
  </si>
  <si>
    <t>− 86.7</t>
  </si>
  <si>
    <t>− 86.6</t>
  </si>
  <si>
    <t>− 88.2</t>
  </si>
  <si>
    <t>− 1.7</t>
  </si>
  <si>
    <t>− 3.6</t>
  </si>
  <si>
    <t>− 89.1</t>
  </si>
  <si>
    <t>− 2.7</t>
  </si>
  <si>
    <t>− 87.5</t>
  </si>
  <si>
    <t>− 85.5</t>
  </si>
  <si>
    <t>− 1.0</t>
  </si>
  <si>
    <t>− 88.9</t>
  </si>
  <si>
    <t>− 1.4</t>
  </si>
  <si>
    <t>− 1.6</t>
  </si>
  <si>
    <t>− 6</t>
  </si>
  <si>
    <t>− 87.1</t>
  </si>
  <si>
    <t>− 1.3</t>
  </si>
  <si>
    <t>− 0.8</t>
  </si>
  <si>
    <t>− 87.0</t>
  </si>
  <si>
    <t>− 88.6</t>
  </si>
  <si>
    <t>− 3.1</t>
  </si>
  <si>
    <t>− 86.5</t>
  </si>
  <si>
    <t>− 2.6</t>
  </si>
  <si>
    <t>− 86.8</t>
  </si>
  <si>
    <t>− 3.8</t>
  </si>
  <si>
    <t>− 82.1</t>
  </si>
  <si>
    <t>− 2.5</t>
  </si>
  <si>
    <t>− 86.1</t>
  </si>
  <si>
    <t>− 13</t>
  </si>
  <si>
    <t>− 8</t>
  </si>
  <si>
    <t>Set A: U–Pb n = 52; Lu–Hf n = 42; mean ± 2σ</t>
  </si>
  <si>
    <t>− 87.9</t>
  </si>
  <si>
    <t>3.92 ± .05</t>
  </si>
  <si>
    <t>Set B: U–Pb n = 4; Lu–Hf n = 4; mean ± 2σ</t>
  </si>
  <si>
    <t>− 80.5</t>
  </si>
  <si>
    <t>3.57 ± 0.11</t>
  </si>
  <si>
    <t>Set C: U–Pb n = 11; Lu–Hf n = 11; mean ± 2σ</t>
  </si>
  <si>
    <t>− 70.5</t>
  </si>
  <si>
    <t>3.11 ± 0.05</t>
  </si>
  <si>
    <t>− 89.7</t>
  </si>
  <si>
    <t>− 71.4</t>
  </si>
  <si>
    <t>− 74.8</t>
  </si>
  <si>
    <t>− 82.9</t>
  </si>
  <si>
    <t>− 89.9</t>
  </si>
  <si>
    <t>− 88.1</t>
  </si>
  <si>
    <t>− 0.3</t>
  </si>
  <si>
    <t>− 87.8</t>
  </si>
  <si>
    <t>− 0.1</t>
  </si>
  <si>
    <t>− 76.3</t>
  </si>
  <si>
    <t>− 79.1</t>
  </si>
  <si>
    <t>− 90.2</t>
  </si>
  <si>
    <t>− 2.9</t>
  </si>
  <si>
    <t>− 87.3</t>
  </si>
  <si>
    <t>− 0.2</t>
  </si>
  <si>
    <t>− 88.3</t>
  </si>
  <si>
    <t>− 91.5</t>
  </si>
  <si>
    <t>− 4.6</t>
  </si>
  <si>
    <t>− 87.7</t>
  </si>
  <si>
    <t>− 2.0</t>
  </si>
  <si>
    <t>− 82.4</t>
  </si>
  <si>
    <t>− 85.9</t>
  </si>
  <si>
    <t>− 0.7</t>
  </si>
  <si>
    <t>− 85.2</t>
  </si>
  <si>
    <t>Set A: U–Pb n = 30; Lu–Hf n = 22; mean ± 2σ</t>
  </si>
  <si>
    <t>3.95 ± 0.05</t>
  </si>
  <si>
    <t>Set B: U–Pb n = 2; Lu–Hf n = 2; mean ± 2σ</t>
  </si>
  <si>
    <t>− 82.7</t>
  </si>
  <si>
    <t>Set C: U–Pb n = 4; Lu–Hf n = 4; mean ± 2σ</t>
  </si>
  <si>
    <t>− 75.4</t>
  </si>
  <si>
    <t>− 83.2</t>
  </si>
  <si>
    <t>− 83.6</t>
  </si>
  <si>
    <t>− 0.4</t>
  </si>
  <si>
    <t>− 82.6</t>
  </si>
  <si>
    <t>− 84.6</t>
  </si>
  <si>
    <t>− 84.5</t>
  </si>
  <si>
    <t>− 83.7</t>
  </si>
  <si>
    <t>− 83.5</t>
  </si>
  <si>
    <t>− 84.9</t>
  </si>
  <si>
    <t>− 81.6</t>
  </si>
  <si>
    <t>− 81.5</t>
  </si>
  <si>
    <t>B-2.1</t>
  </si>
  <si>
    <t>B-2.2</t>
  </si>
  <si>
    <t>B-2.3</t>
  </si>
  <si>
    <t>B-7.1</t>
  </si>
  <si>
    <t>− 0.04</t>
  </si>
  <si>
    <t>B-7.2</t>
  </si>
  <si>
    <t>B-7.3</t>
  </si>
  <si>
    <t>B-8.1</t>
  </si>
  <si>
    <t>− 0.01</t>
  </si>
  <si>
    <t>− 3.5</t>
  </si>
  <si>
    <t>B-8.2</t>
  </si>
  <si>
    <t>− 84.8</t>
  </si>
  <si>
    <t>B-10.2</t>
  </si>
  <si>
    <t>B-10.3</t>
  </si>
  <si>
    <t>B-13.1</t>
  </si>
  <si>
    <t>B-13.2</t>
  </si>
  <si>
    <t>B-13.3</t>
  </si>
  <si>
    <t>B-16.1</t>
  </si>
  <si>
    <t>− 0.09</t>
  </si>
  <si>
    <t>B-16.2</t>
  </si>
  <si>
    <t>B-18.1</t>
  </si>
  <si>
    <t>B-18.2</t>
  </si>
  <si>
    <t>− 84.0</t>
  </si>
  <si>
    <t>− 1.5</t>
  </si>
  <si>
    <t>Set A: U–Pb n = 34; Lu–Hf n = 20; mean ± 2σ</t>
  </si>
  <si>
    <t>− 83.9</t>
  </si>
  <si>
    <t>3.75 ± 0.06</t>
  </si>
  <si>
    <t>− 80.2</t>
  </si>
  <si>
    <t>− 78.2</t>
  </si>
  <si>
    <t>− 80.4</t>
  </si>
  <si>
    <t>B-10.1</t>
  </si>
  <si>
    <t>− 80.8</t>
  </si>
  <si>
    <t>Set B: U–Pb n = 5; Lu–Hf n = 5; mean ± 2σ</t>
  </si>
  <si>
    <t>− 79.8</t>
  </si>
  <si>
    <t>3.55 ± 0.06</t>
  </si>
  <si>
    <t>Location</t>
  </si>
  <si>
    <t>Craton/Complex/Area</t>
  </si>
  <si>
    <t>[Hf] (ppm)</t>
  </si>
  <si>
    <t>[Lu] (ppm)</t>
  </si>
  <si>
    <t xml:space="preserve">2 σ </t>
  </si>
  <si>
    <t>Antarctica</t>
  </si>
  <si>
    <t>Napier Complex</t>
  </si>
  <si>
    <t>Measured Age (Ma)</t>
  </si>
  <si>
    <t>Hf (ng)</t>
  </si>
  <si>
    <t>Lu (ng)</t>
  </si>
  <si>
    <r>
      <rPr>
        <b/>
        <vertAlign val="superscript"/>
        <sz val="10"/>
        <rFont val="Times New Roman"/>
        <family val="1"/>
      </rPr>
      <t>176</t>
    </r>
    <r>
      <rPr>
        <b/>
        <sz val="10"/>
        <rFont val="Times New Roman"/>
        <family val="1"/>
      </rPr>
      <t>Hf/</t>
    </r>
    <r>
      <rPr>
        <b/>
        <vertAlign val="superscript"/>
        <sz val="10"/>
        <rFont val="Times New Roman"/>
        <family val="1"/>
      </rPr>
      <t>177</t>
    </r>
    <r>
      <rPr>
        <b/>
        <sz val="10"/>
        <rFont val="Times New Roman"/>
        <family val="1"/>
      </rPr>
      <t>Hf</t>
    </r>
  </si>
  <si>
    <r>
      <rPr>
        <b/>
        <vertAlign val="superscript"/>
        <sz val="10"/>
        <rFont val="Times New Roman"/>
        <family val="1"/>
      </rPr>
      <t>176</t>
    </r>
    <r>
      <rPr>
        <b/>
        <sz val="10"/>
        <rFont val="Times New Roman"/>
        <family val="1"/>
      </rPr>
      <t>Lu/</t>
    </r>
    <r>
      <rPr>
        <b/>
        <vertAlign val="superscript"/>
        <sz val="10"/>
        <rFont val="Times New Roman"/>
        <family val="1"/>
      </rPr>
      <t>177</t>
    </r>
    <r>
      <rPr>
        <b/>
        <sz val="10"/>
        <rFont val="Times New Roman"/>
        <family val="1"/>
      </rPr>
      <t xml:space="preserve">Hf </t>
    </r>
  </si>
  <si>
    <r>
      <rPr>
        <b/>
        <vertAlign val="superscript"/>
        <sz val="10"/>
        <rFont val="Times New Roman"/>
        <family val="1"/>
      </rPr>
      <t>176</t>
    </r>
    <r>
      <rPr>
        <b/>
        <sz val="10"/>
        <rFont val="Times New Roman"/>
        <family val="1"/>
      </rPr>
      <t>Hf/</t>
    </r>
    <r>
      <rPr>
        <b/>
        <vertAlign val="superscript"/>
        <sz val="10"/>
        <rFont val="Times New Roman"/>
        <family val="1"/>
      </rPr>
      <t>177</t>
    </r>
    <r>
      <rPr>
        <b/>
        <sz val="10"/>
        <rFont val="Times New Roman"/>
        <family val="1"/>
      </rPr>
      <t>Hf</t>
    </r>
    <r>
      <rPr>
        <b/>
        <vertAlign val="subscript"/>
        <sz val="10"/>
        <rFont val="Times New Roman"/>
        <family val="1"/>
      </rPr>
      <t>in</t>
    </r>
  </si>
  <si>
    <t>Dalwitz Nunatak</t>
  </si>
  <si>
    <t>78285005-3</t>
  </si>
  <si>
    <t>78285005-4</t>
  </si>
  <si>
    <t>78285005-5</t>
  </si>
  <si>
    <t>7825007-1</t>
  </si>
  <si>
    <t>7825007-2</t>
  </si>
  <si>
    <t>7825007-3</t>
  </si>
  <si>
    <t>7825007-4</t>
  </si>
  <si>
    <t>7825007-5</t>
  </si>
  <si>
    <t>7825007-6</t>
  </si>
  <si>
    <t>78285007-1</t>
  </si>
  <si>
    <t>78285007-10</t>
  </si>
  <si>
    <t>78285007-11</t>
  </si>
  <si>
    <t>78285007-12</t>
  </si>
  <si>
    <t>78285007-13</t>
  </si>
  <si>
    <t>78285007-7</t>
  </si>
  <si>
    <t>78285007-8</t>
  </si>
  <si>
    <t>78285007-9</t>
  </si>
  <si>
    <t>78285013-1</t>
  </si>
  <si>
    <t>78285013-2</t>
  </si>
  <si>
    <t>78285013-3</t>
  </si>
  <si>
    <t>78285013-4</t>
  </si>
  <si>
    <t>78285013-5</t>
  </si>
  <si>
    <t>2 σ (Ma)</t>
  </si>
  <si>
    <r>
      <rPr>
        <b/>
        <vertAlign val="superscript"/>
        <sz val="10"/>
        <rFont val="Times New Roman"/>
        <family val="1"/>
      </rPr>
      <t>176</t>
    </r>
    <r>
      <rPr>
        <b/>
        <sz val="10"/>
        <rFont val="Times New Roman"/>
        <family val="1"/>
      </rPr>
      <t>Lu/</t>
    </r>
    <r>
      <rPr>
        <b/>
        <vertAlign val="superscript"/>
        <sz val="10"/>
        <rFont val="Times New Roman"/>
        <family val="1"/>
      </rPr>
      <t>177</t>
    </r>
    <r>
      <rPr>
        <b/>
        <sz val="10"/>
        <rFont val="Times New Roman"/>
        <family val="1"/>
      </rPr>
      <t>Hf</t>
    </r>
  </si>
  <si>
    <r>
      <rPr>
        <b/>
        <vertAlign val="superscript"/>
        <sz val="10"/>
        <rFont val="Times New Roman"/>
        <family val="1"/>
      </rPr>
      <t>176</t>
    </r>
    <r>
      <rPr>
        <b/>
        <sz val="10"/>
        <rFont val="Times New Roman"/>
        <family val="1"/>
      </rPr>
      <t>Yb/</t>
    </r>
    <r>
      <rPr>
        <b/>
        <vertAlign val="superscript"/>
        <sz val="10"/>
        <rFont val="Times New Roman"/>
        <family val="1"/>
      </rPr>
      <t>177</t>
    </r>
    <r>
      <rPr>
        <b/>
        <sz val="10"/>
        <rFont val="Times New Roman"/>
        <family val="1"/>
      </rPr>
      <t>Hf</t>
    </r>
  </si>
  <si>
    <t>78285007_1</t>
  </si>
  <si>
    <t>78285007_11</t>
  </si>
  <si>
    <t>78285007_13</t>
  </si>
  <si>
    <t>78285007_15</t>
  </si>
  <si>
    <t>78285007_2</t>
  </si>
  <si>
    <t>78285007_3</t>
  </si>
  <si>
    <t>78285007_4</t>
  </si>
  <si>
    <t>78285007_5</t>
  </si>
  <si>
    <t>78285007_6a</t>
  </si>
  <si>
    <t>78285007_6b</t>
  </si>
  <si>
    <t>78285007_7</t>
  </si>
  <si>
    <t>78285007_8</t>
  </si>
  <si>
    <t>78285013_1</t>
  </si>
  <si>
    <t>78285013_10</t>
  </si>
  <si>
    <t>78285013_2</t>
  </si>
  <si>
    <t>78285013_3</t>
  </si>
  <si>
    <t>78285013_4</t>
  </si>
  <si>
    <t>78285013_5</t>
  </si>
  <si>
    <t>78285013_6</t>
  </si>
  <si>
    <t>Discordance</t>
  </si>
  <si>
    <t>Hf (ppm)</t>
  </si>
  <si>
    <t>Lu (ppm)</t>
  </si>
  <si>
    <t>10,054.50</t>
  </si>
  <si>
    <t>12,280.49</t>
  </si>
  <si>
    <t>13,995.53</t>
  </si>
  <si>
    <t>13,049.26</t>
  </si>
  <si>
    <t>Whole-rock data from Guitreau et al., 2012</t>
  </si>
  <si>
    <t>Zircon data by solution from Guitreau et al., 2012</t>
  </si>
  <si>
    <t>Zircon data by laser-ablation from Guitreau et al., 2012</t>
  </si>
  <si>
    <t>Zircon data by SIMS/laser-ablation from Hiess and Bennett (2016)</t>
  </si>
  <si>
    <t>Sample type</t>
  </si>
  <si>
    <t>Zircon from Gage Ridge</t>
  </si>
  <si>
    <t>Event</t>
  </si>
  <si>
    <t xml:space="preserve">&gt;3900 </t>
  </si>
  <si>
    <t xml:space="preserve">Inherited (?) zircons </t>
  </si>
  <si>
    <t>Mount Sones and Gage Ridge orthogneisses</t>
  </si>
  <si>
    <t>3550-3500</t>
  </si>
  <si>
    <t>3490-3420</t>
  </si>
  <si>
    <t>3280-3250</t>
  </si>
  <si>
    <t>Riiser-Larsen orthogneiss</t>
  </si>
  <si>
    <t>3190-3160</t>
  </si>
  <si>
    <t>3050-2990</t>
  </si>
  <si>
    <t>Proclamation orthogneiss</t>
  </si>
  <si>
    <t>2840-2800</t>
  </si>
  <si>
    <t xml:space="preserve">Dallwitz orthogneisss and dominant tonalitic orthogneisses </t>
  </si>
  <si>
    <t>2550-2520</t>
  </si>
  <si>
    <t xml:space="preserve">Ultrahigh temperature metamorphism </t>
  </si>
  <si>
    <t>2520-2460</t>
  </si>
  <si>
    <t>Local granitoids, waning metamorphism</t>
  </si>
  <si>
    <r>
      <rPr>
        <vertAlign val="superscript"/>
        <sz val="10"/>
        <color theme="1"/>
        <rFont val="Calibri"/>
        <family val="2"/>
        <scheme val="minor"/>
      </rPr>
      <t>142</t>
    </r>
    <r>
      <rPr>
        <sz val="10"/>
        <rFont val="Arial"/>
        <family val="2"/>
      </rPr>
      <t>Nd/</t>
    </r>
    <r>
      <rPr>
        <vertAlign val="superscript"/>
        <sz val="10"/>
        <color theme="1"/>
        <rFont val="Calibri"/>
        <family val="2"/>
        <scheme val="minor"/>
      </rPr>
      <t>144</t>
    </r>
    <r>
      <rPr>
        <sz val="10"/>
        <rFont val="Arial"/>
        <family val="2"/>
      </rPr>
      <t>Nd</t>
    </r>
  </si>
  <si>
    <r>
      <rPr>
        <vertAlign val="superscript"/>
        <sz val="10"/>
        <color theme="1"/>
        <rFont val="Calibri"/>
        <family val="2"/>
        <scheme val="minor"/>
      </rPr>
      <t>143</t>
    </r>
    <r>
      <rPr>
        <sz val="10"/>
        <rFont val="Arial"/>
        <family val="2"/>
      </rPr>
      <t>Nd/</t>
    </r>
    <r>
      <rPr>
        <vertAlign val="superscript"/>
        <sz val="10"/>
        <color theme="1"/>
        <rFont val="Calibri"/>
        <family val="2"/>
        <scheme val="minor"/>
      </rPr>
      <t>144</t>
    </r>
    <r>
      <rPr>
        <sz val="10"/>
        <rFont val="Arial"/>
        <family val="2"/>
      </rPr>
      <t>Nd</t>
    </r>
  </si>
  <si>
    <r>
      <rPr>
        <vertAlign val="superscript"/>
        <sz val="10"/>
        <color theme="1"/>
        <rFont val="Calibri"/>
        <family val="2"/>
        <scheme val="minor"/>
      </rPr>
      <t>145</t>
    </r>
    <r>
      <rPr>
        <sz val="10"/>
        <rFont val="Arial"/>
        <family val="2"/>
      </rPr>
      <t>Nd/</t>
    </r>
    <r>
      <rPr>
        <vertAlign val="superscript"/>
        <sz val="10"/>
        <color theme="1"/>
        <rFont val="Calibri"/>
        <family val="2"/>
        <scheme val="minor"/>
      </rPr>
      <t>144</t>
    </r>
    <r>
      <rPr>
        <sz val="10"/>
        <rFont val="Arial"/>
        <family val="2"/>
      </rPr>
      <t>Nd</t>
    </r>
  </si>
  <si>
    <r>
      <rPr>
        <vertAlign val="superscript"/>
        <sz val="10"/>
        <color theme="1"/>
        <rFont val="Calibri"/>
        <family val="2"/>
        <scheme val="minor"/>
      </rPr>
      <t>146</t>
    </r>
    <r>
      <rPr>
        <sz val="10"/>
        <rFont val="Arial"/>
        <family val="2"/>
      </rPr>
      <t>Nd/</t>
    </r>
    <r>
      <rPr>
        <vertAlign val="superscript"/>
        <sz val="10"/>
        <color theme="1"/>
        <rFont val="Calibri"/>
        <family val="2"/>
        <scheme val="minor"/>
      </rPr>
      <t>144</t>
    </r>
    <r>
      <rPr>
        <sz val="10"/>
        <rFont val="Arial"/>
        <family val="2"/>
      </rPr>
      <t>Nd</t>
    </r>
  </si>
  <si>
    <r>
      <rPr>
        <vertAlign val="superscript"/>
        <sz val="10"/>
        <color theme="1"/>
        <rFont val="Calibri"/>
        <family val="2"/>
        <scheme val="minor"/>
      </rPr>
      <t>148</t>
    </r>
    <r>
      <rPr>
        <sz val="10"/>
        <rFont val="Arial"/>
        <family val="2"/>
      </rPr>
      <t>Nd/</t>
    </r>
    <r>
      <rPr>
        <vertAlign val="superscript"/>
        <sz val="10"/>
        <color theme="1"/>
        <rFont val="Calibri"/>
        <family val="2"/>
        <scheme val="minor"/>
      </rPr>
      <t>144</t>
    </r>
    <r>
      <rPr>
        <sz val="10"/>
        <rFont val="Arial"/>
        <family val="2"/>
      </rPr>
      <t>Nd</t>
    </r>
  </si>
  <si>
    <r>
      <rPr>
        <vertAlign val="superscript"/>
        <sz val="10"/>
        <color theme="1"/>
        <rFont val="Calibri"/>
        <family val="2"/>
        <scheme val="minor"/>
      </rPr>
      <t>150</t>
    </r>
    <r>
      <rPr>
        <sz val="10"/>
        <rFont val="Arial"/>
        <family val="2"/>
      </rPr>
      <t>Nd/</t>
    </r>
    <r>
      <rPr>
        <vertAlign val="superscript"/>
        <sz val="10"/>
        <color theme="1"/>
        <rFont val="Calibri"/>
        <family val="2"/>
        <scheme val="minor"/>
      </rPr>
      <t>144</t>
    </r>
    <r>
      <rPr>
        <sz val="10"/>
        <rFont val="Arial"/>
        <family val="2"/>
      </rPr>
      <t>Nd</t>
    </r>
  </si>
  <si>
    <r>
      <t>μ</t>
    </r>
    <r>
      <rPr>
        <vertAlign val="superscript"/>
        <sz val="10"/>
        <rFont val="Calibri"/>
        <family val="2"/>
        <scheme val="minor"/>
      </rPr>
      <t>142</t>
    </r>
    <r>
      <rPr>
        <sz val="10"/>
        <rFont val="Calibri"/>
        <family val="2"/>
        <scheme val="minor"/>
      </rPr>
      <t>Nd</t>
    </r>
    <r>
      <rPr>
        <vertAlign val="superscript"/>
        <sz val="10"/>
        <rFont val="Calibri"/>
        <family val="2"/>
        <scheme val="minor"/>
      </rPr>
      <t>a</t>
    </r>
  </si>
  <si>
    <r>
      <rPr>
        <vertAlign val="superscript"/>
        <sz val="10"/>
        <rFont val="Calibri"/>
        <family val="2"/>
        <scheme val="minor"/>
      </rPr>
      <t>143</t>
    </r>
    <r>
      <rPr>
        <sz val="10"/>
        <rFont val="Calibri"/>
        <family val="2"/>
        <scheme val="minor"/>
      </rPr>
      <t>Nd/</t>
    </r>
    <r>
      <rPr>
        <vertAlign val="superscript"/>
        <sz val="10"/>
        <rFont val="Calibri"/>
        <family val="2"/>
        <scheme val="minor"/>
      </rPr>
      <t>144</t>
    </r>
    <r>
      <rPr>
        <sz val="10"/>
        <rFont val="Calibri"/>
        <family val="2"/>
        <scheme val="minor"/>
      </rPr>
      <t>Nd</t>
    </r>
  </si>
  <si>
    <r>
      <t>μ</t>
    </r>
    <r>
      <rPr>
        <vertAlign val="superscript"/>
        <sz val="10"/>
        <rFont val="Calibri"/>
        <family val="2"/>
        <scheme val="minor"/>
      </rPr>
      <t>145</t>
    </r>
    <r>
      <rPr>
        <sz val="10"/>
        <rFont val="Calibri"/>
        <family val="2"/>
        <scheme val="minor"/>
      </rPr>
      <t>Nd</t>
    </r>
  </si>
  <si>
    <r>
      <t>μ</t>
    </r>
    <r>
      <rPr>
        <vertAlign val="superscript"/>
        <sz val="10"/>
        <rFont val="Calibri"/>
        <family val="2"/>
        <scheme val="minor"/>
      </rPr>
      <t>148</t>
    </r>
    <r>
      <rPr>
        <sz val="10"/>
        <rFont val="Calibri"/>
        <family val="2"/>
        <scheme val="minor"/>
      </rPr>
      <t>Nd</t>
    </r>
  </si>
  <si>
    <r>
      <rPr>
        <vertAlign val="superscript"/>
        <sz val="10"/>
        <rFont val="Calibri"/>
        <family val="2"/>
        <scheme val="minor"/>
      </rPr>
      <t>146</t>
    </r>
    <r>
      <rPr>
        <sz val="10"/>
        <rFont val="Calibri"/>
        <family val="2"/>
        <scheme val="minor"/>
      </rPr>
      <t>Nd/</t>
    </r>
    <r>
      <rPr>
        <vertAlign val="superscript"/>
        <sz val="10"/>
        <rFont val="Calibri"/>
        <family val="2"/>
        <scheme val="minor"/>
      </rPr>
      <t>144</t>
    </r>
    <r>
      <rPr>
        <sz val="10"/>
        <rFont val="Calibri"/>
        <family val="2"/>
        <scheme val="minor"/>
      </rPr>
      <t>Nd</t>
    </r>
    <r>
      <rPr>
        <vertAlign val="superscript"/>
        <sz val="10"/>
        <rFont val="Calibri"/>
        <family val="2"/>
        <scheme val="minor"/>
      </rPr>
      <t>b</t>
    </r>
  </si>
  <si>
    <r>
      <rPr>
        <vertAlign val="superscript"/>
        <sz val="10"/>
        <rFont val="Calibri"/>
        <family val="2"/>
        <scheme val="minor"/>
      </rPr>
      <t>142</t>
    </r>
    <r>
      <rPr>
        <sz val="10"/>
        <rFont val="Calibri"/>
        <family val="2"/>
        <scheme val="minor"/>
      </rPr>
      <t>Ce/</t>
    </r>
    <r>
      <rPr>
        <vertAlign val="superscript"/>
        <sz val="10"/>
        <rFont val="Calibri"/>
        <family val="2"/>
        <scheme val="minor"/>
      </rPr>
      <t>142</t>
    </r>
    <r>
      <rPr>
        <sz val="10"/>
        <rFont val="Calibri"/>
        <family val="2"/>
        <scheme val="minor"/>
      </rPr>
      <t>Nd</t>
    </r>
    <r>
      <rPr>
        <vertAlign val="superscript"/>
        <sz val="10"/>
        <rFont val="Calibri"/>
        <family val="2"/>
        <scheme val="minor"/>
      </rPr>
      <t>c</t>
    </r>
  </si>
  <si>
    <r>
      <rPr>
        <vertAlign val="superscript"/>
        <sz val="10"/>
        <rFont val="Calibri"/>
        <family val="2"/>
        <scheme val="minor"/>
      </rPr>
      <t>144</t>
    </r>
    <r>
      <rPr>
        <sz val="10"/>
        <rFont val="Calibri"/>
        <family val="2"/>
        <scheme val="minor"/>
      </rPr>
      <t>Sm/</t>
    </r>
    <r>
      <rPr>
        <vertAlign val="superscript"/>
        <sz val="10"/>
        <rFont val="Calibri"/>
        <family val="2"/>
        <scheme val="minor"/>
      </rPr>
      <t>144</t>
    </r>
    <r>
      <rPr>
        <sz val="10"/>
        <rFont val="Calibri"/>
        <family val="2"/>
        <scheme val="minor"/>
      </rPr>
      <t>Nd</t>
    </r>
    <r>
      <rPr>
        <vertAlign val="superscript"/>
        <sz val="10"/>
        <rFont val="Calibri"/>
        <family val="2"/>
        <scheme val="minor"/>
      </rPr>
      <t>c</t>
    </r>
  </si>
  <si>
    <r>
      <rPr>
        <vertAlign val="superscript"/>
        <sz val="10"/>
        <color theme="1"/>
        <rFont val="Calibri"/>
        <family val="2"/>
        <scheme val="minor"/>
      </rPr>
      <t>147</t>
    </r>
    <r>
      <rPr>
        <sz val="10"/>
        <rFont val="Arial"/>
        <family val="2"/>
      </rPr>
      <t>Sm/</t>
    </r>
    <r>
      <rPr>
        <vertAlign val="superscript"/>
        <sz val="10"/>
        <color theme="1"/>
        <rFont val="Calibri"/>
        <family val="2"/>
        <scheme val="minor"/>
      </rPr>
      <t>144</t>
    </r>
    <r>
      <rPr>
        <sz val="10"/>
        <rFont val="Arial"/>
        <family val="2"/>
      </rPr>
      <t>Nd</t>
    </r>
    <r>
      <rPr>
        <vertAlign val="superscript"/>
        <sz val="10"/>
        <color theme="1"/>
        <rFont val="Calibri"/>
        <family val="2"/>
        <scheme val="minor"/>
      </rPr>
      <t>d</t>
    </r>
  </si>
  <si>
    <r>
      <rPr>
        <sz val="10"/>
        <color theme="1"/>
        <rFont val="Symbol"/>
        <family val="1"/>
        <charset val="2"/>
      </rPr>
      <t>e</t>
    </r>
    <r>
      <rPr>
        <vertAlign val="superscript"/>
        <sz val="10"/>
        <color theme="1"/>
        <rFont val="Calibri"/>
        <family val="2"/>
        <scheme val="minor"/>
      </rPr>
      <t>143</t>
    </r>
    <r>
      <rPr>
        <sz val="10"/>
        <rFont val="Arial"/>
        <family val="2"/>
      </rPr>
      <t>Nd (T)</t>
    </r>
  </si>
  <si>
    <r>
      <t xml:space="preserve">a. </t>
    </r>
    <r>
      <rPr>
        <sz val="10"/>
        <color theme="1"/>
        <rFont val="Symbol"/>
        <family val="1"/>
        <charset val="2"/>
      </rPr>
      <t>m</t>
    </r>
    <r>
      <rPr>
        <vertAlign val="superscript"/>
        <sz val="10"/>
        <color theme="1"/>
        <rFont val="Calibri"/>
        <family val="2"/>
        <scheme val="minor"/>
      </rPr>
      <t>142</t>
    </r>
    <r>
      <rPr>
        <sz val="10"/>
        <rFont val="Arial"/>
        <family val="2"/>
      </rPr>
      <t>Nd (</t>
    </r>
    <r>
      <rPr>
        <vertAlign val="superscript"/>
        <sz val="10"/>
        <color theme="1"/>
        <rFont val="Calibri"/>
        <family val="2"/>
        <scheme val="minor"/>
      </rPr>
      <t>142</t>
    </r>
    <r>
      <rPr>
        <sz val="10"/>
        <rFont val="Arial"/>
        <family val="2"/>
      </rPr>
      <t>Nd/</t>
    </r>
    <r>
      <rPr>
        <vertAlign val="superscript"/>
        <sz val="10"/>
        <color theme="1"/>
        <rFont val="Calibri"/>
        <family val="2"/>
        <scheme val="minor"/>
      </rPr>
      <t>144</t>
    </r>
    <r>
      <rPr>
        <sz val="10"/>
        <rFont val="Arial"/>
        <family val="2"/>
      </rPr>
      <t>Nd</t>
    </r>
    <r>
      <rPr>
        <vertAlign val="subscript"/>
        <sz val="10"/>
        <color theme="1"/>
        <rFont val="Calibri"/>
        <family val="2"/>
        <scheme val="minor"/>
      </rPr>
      <t>sample</t>
    </r>
    <r>
      <rPr>
        <sz val="10"/>
        <rFont val="Arial"/>
        <family val="2"/>
      </rPr>
      <t>)/</t>
    </r>
    <r>
      <rPr>
        <vertAlign val="superscript"/>
        <sz val="10"/>
        <color theme="1"/>
        <rFont val="Calibri"/>
        <family val="2"/>
        <scheme val="minor"/>
      </rPr>
      <t>142</t>
    </r>
    <r>
      <rPr>
        <sz val="10"/>
        <rFont val="Arial"/>
        <family val="2"/>
      </rPr>
      <t>Nd/</t>
    </r>
    <r>
      <rPr>
        <vertAlign val="superscript"/>
        <sz val="10"/>
        <color theme="1"/>
        <rFont val="Calibri"/>
        <family val="2"/>
        <scheme val="minor"/>
      </rPr>
      <t>144</t>
    </r>
    <r>
      <rPr>
        <sz val="10"/>
        <rFont val="Arial"/>
        <family val="2"/>
      </rPr>
      <t>Nd</t>
    </r>
    <r>
      <rPr>
        <vertAlign val="subscript"/>
        <sz val="10"/>
        <color theme="1"/>
        <rFont val="Calibri"/>
        <family val="2"/>
        <scheme val="minor"/>
      </rPr>
      <t>standard</t>
    </r>
    <r>
      <rPr>
        <sz val="10"/>
        <rFont val="Arial"/>
        <family val="2"/>
      </rPr>
      <t>)-1)*100,000 is calculated relative to the mean standard value obtained during the same anaytical session</t>
    </r>
  </si>
  <si>
    <r>
      <t xml:space="preserve">b. measured </t>
    </r>
    <r>
      <rPr>
        <vertAlign val="superscript"/>
        <sz val="10"/>
        <color theme="1"/>
        <rFont val="Calibri"/>
        <family val="2"/>
        <scheme val="minor"/>
      </rPr>
      <t>146</t>
    </r>
    <r>
      <rPr>
        <sz val="10"/>
        <rFont val="Arial"/>
        <family val="2"/>
      </rPr>
      <t>Nd/</t>
    </r>
    <r>
      <rPr>
        <vertAlign val="superscript"/>
        <sz val="10"/>
        <color theme="1"/>
        <rFont val="Calibri"/>
        <family val="2"/>
        <scheme val="minor"/>
      </rPr>
      <t>144</t>
    </r>
    <r>
      <rPr>
        <sz val="10"/>
        <rFont val="Arial"/>
        <family val="2"/>
      </rPr>
      <t>Nd (non corrected from mass fractionation)</t>
    </r>
  </si>
  <si>
    <r>
      <t xml:space="preserve">c. </t>
    </r>
    <r>
      <rPr>
        <vertAlign val="superscript"/>
        <sz val="10"/>
        <color theme="1"/>
        <rFont val="Calibri"/>
        <family val="2"/>
        <scheme val="minor"/>
      </rPr>
      <t>142</t>
    </r>
    <r>
      <rPr>
        <sz val="10"/>
        <rFont val="Arial"/>
        <family val="2"/>
      </rPr>
      <t>Ce/</t>
    </r>
    <r>
      <rPr>
        <vertAlign val="superscript"/>
        <sz val="10"/>
        <color theme="1"/>
        <rFont val="Calibri"/>
        <family val="2"/>
        <scheme val="minor"/>
      </rPr>
      <t>142</t>
    </r>
    <r>
      <rPr>
        <sz val="10"/>
        <rFont val="Arial"/>
        <family val="2"/>
      </rPr>
      <t xml:space="preserve">Nd and </t>
    </r>
    <r>
      <rPr>
        <vertAlign val="superscript"/>
        <sz val="10"/>
        <color theme="1"/>
        <rFont val="Calibri"/>
        <family val="2"/>
        <scheme val="minor"/>
      </rPr>
      <t>144</t>
    </r>
    <r>
      <rPr>
        <sz val="10"/>
        <rFont val="Arial"/>
        <family val="2"/>
      </rPr>
      <t>Sm/</t>
    </r>
    <r>
      <rPr>
        <vertAlign val="superscript"/>
        <sz val="10"/>
        <color theme="1"/>
        <rFont val="Calibri"/>
        <family val="2"/>
        <scheme val="minor"/>
      </rPr>
      <t>144</t>
    </r>
    <r>
      <rPr>
        <sz val="10"/>
        <rFont val="Arial"/>
        <family val="2"/>
      </rPr>
      <t>Nd expressed in ppm.</t>
    </r>
  </si>
  <si>
    <r>
      <t>176</t>
    </r>
    <r>
      <rPr>
        <b/>
        <sz val="10"/>
        <color indexed="8"/>
        <rFont val="Times New Roman"/>
        <family val="1"/>
      </rPr>
      <t>Hf/</t>
    </r>
    <r>
      <rPr>
        <b/>
        <vertAlign val="superscript"/>
        <sz val="10"/>
        <color indexed="8"/>
        <rFont val="Times New Roman"/>
        <family val="1"/>
      </rPr>
      <t>177</t>
    </r>
    <r>
      <rPr>
        <b/>
        <sz val="10"/>
        <color indexed="8"/>
        <rFont val="Times New Roman"/>
        <family val="1"/>
      </rPr>
      <t>Hf</t>
    </r>
  </si>
  <si>
    <r>
      <t>176</t>
    </r>
    <r>
      <rPr>
        <b/>
        <sz val="10"/>
        <color indexed="8"/>
        <rFont val="Times New Roman"/>
        <family val="1"/>
      </rPr>
      <t>Lu/</t>
    </r>
    <r>
      <rPr>
        <b/>
        <vertAlign val="superscript"/>
        <sz val="10"/>
        <color indexed="8"/>
        <rFont val="Times New Roman"/>
        <family val="1"/>
      </rPr>
      <t>177</t>
    </r>
    <r>
      <rPr>
        <b/>
        <sz val="10"/>
        <color indexed="8"/>
        <rFont val="Times New Roman"/>
        <family val="1"/>
      </rPr>
      <t>Hf</t>
    </r>
  </si>
  <si>
    <r>
      <t>176</t>
    </r>
    <r>
      <rPr>
        <b/>
        <sz val="10"/>
        <color indexed="8"/>
        <rFont val="Times New Roman"/>
        <family val="1"/>
      </rPr>
      <t>Hf/</t>
    </r>
    <r>
      <rPr>
        <b/>
        <vertAlign val="superscript"/>
        <sz val="10"/>
        <color indexed="8"/>
        <rFont val="Times New Roman"/>
        <family val="1"/>
      </rPr>
      <t>177</t>
    </r>
    <r>
      <rPr>
        <b/>
        <sz val="10"/>
        <color indexed="8"/>
        <rFont val="Times New Roman"/>
        <family val="1"/>
      </rPr>
      <t>Hf</t>
    </r>
    <r>
      <rPr>
        <b/>
        <vertAlign val="subscript"/>
        <sz val="10"/>
        <color indexed="8"/>
        <rFont val="Times New Roman"/>
        <family val="1"/>
      </rPr>
      <t>in</t>
    </r>
  </si>
  <si>
    <r>
      <t>ε</t>
    </r>
    <r>
      <rPr>
        <b/>
        <vertAlign val="subscript"/>
        <sz val="10"/>
        <rFont val="Times New Roman"/>
        <family val="1"/>
      </rPr>
      <t>Hf</t>
    </r>
  </si>
  <si>
    <r>
      <t>ε</t>
    </r>
    <r>
      <rPr>
        <b/>
        <vertAlign val="subscript"/>
        <sz val="10"/>
        <rFont val="Times New Roman"/>
        <family val="1"/>
      </rPr>
      <t>Hfin</t>
    </r>
  </si>
  <si>
    <t xml:space="preserve">Tonagh (Island) orthogneiss </t>
  </si>
  <si>
    <t>Inherited zircons</t>
  </si>
  <si>
    <t>Metamorphism and anatexis</t>
  </si>
  <si>
    <t xml:space="preserve">Thermal resetting </t>
  </si>
  <si>
    <r>
      <t>μ</t>
    </r>
    <r>
      <rPr>
        <vertAlign val="superscript"/>
        <sz val="10"/>
        <rFont val="Calibri"/>
        <family val="2"/>
        <scheme val="minor"/>
      </rPr>
      <t>150</t>
    </r>
    <r>
      <rPr>
        <sz val="10"/>
        <rFont val="Calibri"/>
        <family val="2"/>
        <scheme val="minor"/>
      </rPr>
      <t>Nd</t>
    </r>
  </si>
  <si>
    <t>Université Clermont Auvergne</t>
  </si>
  <si>
    <t>Internal normalisation</t>
  </si>
  <si>
    <t>± 2 SE</t>
  </si>
  <si>
    <t>2 SD</t>
  </si>
  <si>
    <t>Set</t>
  </si>
  <si>
    <t>1 SE</t>
  </si>
  <si>
    <r>
      <t xml:space="preserve">Table S-1 </t>
    </r>
    <r>
      <rPr>
        <sz val="12"/>
        <rFont val="Arial"/>
        <family val="2"/>
      </rPr>
      <t xml:space="preserve">Major geological events in the Napier complex (after Harley </t>
    </r>
    <r>
      <rPr>
        <i/>
        <sz val="12"/>
        <rFont val="Arial"/>
        <family val="2"/>
      </rPr>
      <t>et al</t>
    </r>
    <r>
      <rPr>
        <sz val="12"/>
        <rFont val="Arial"/>
        <family val="2"/>
      </rPr>
      <t>., 2019)</t>
    </r>
  </si>
  <si>
    <t xml:space="preserve">© 2019 The Authors 
</t>
  </si>
  <si>
    <t>Published by the European Association of Geochemistry under Creative Commons License CC-BY-NC-ND.</t>
  </si>
  <si>
    <r>
      <t xml:space="preserve">Guitreau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(2019) </t>
    </r>
    <r>
      <rPr>
        <i/>
        <sz val="10"/>
        <color indexed="8"/>
        <rFont val="Calibri"/>
        <family val="2"/>
        <scheme val="minor"/>
      </rPr>
      <t>Geochem. Persp. Let.</t>
    </r>
    <r>
      <rPr>
        <sz val="10"/>
        <color rgb="FF000000"/>
        <rFont val="Calibri"/>
        <family val="2"/>
        <scheme val="minor"/>
      </rPr>
      <t xml:space="preserve"> 12</t>
    </r>
    <r>
      <rPr>
        <sz val="10"/>
        <color indexed="8"/>
        <rFont val="Calibri"/>
        <family val="2"/>
        <scheme val="minor"/>
      </rPr>
      <t xml:space="preserve">, 7-11 | doi: 10.7185/geochemlet.1927
</t>
    </r>
  </si>
  <si>
    <r>
      <t xml:space="preserve">Table S-2 </t>
    </r>
    <r>
      <rPr>
        <sz val="12"/>
        <rFont val="Arial"/>
        <family val="2"/>
      </rPr>
      <t>U-Pb and Lu-Hf isotope data from the literature for Napier Complex zircons and orthogneisses.</t>
    </r>
  </si>
  <si>
    <t>Mount Sones 78285007: “best age” 3850 ± 50 Ma (Harley and Kelly, 2007)</t>
  </si>
  <si>
    <t>Composition at 176Lu/177Hf array intercept of “best age” for Set A: εHf(3850 Ma) = − 1.9, r2 = 0.98</t>
  </si>
  <si>
    <t>Recommended “weighted mean” composition for Set A: εHf(3850 Ma) = − 1.6 ± 0.4, MSWD = 1.00, 95 % confidence limits</t>
  </si>
  <si>
    <t>Gage Ridge 78285013: “best age” 3877 ± 62 Ma (Harley and Kelly, 2007)</t>
  </si>
  <si>
    <t>Composition at 176Lu/177Hf array intercept of “best age” for Set A: εHf(3877 Ma) = − 1.6, r2 = 0.98</t>
  </si>
  <si>
    <t>Recommended “weighted mean” composition for Set A: εHf(3877 Ma) = − 1.6 ± 0.5, MSWD = 0.96, 95 % confidence limits</t>
  </si>
  <si>
    <r>
      <t xml:space="preserve">Meeberrie Gneiss 88-28: “best age” 3731 ± 4 Ma (Nutman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., 1993)</t>
    </r>
  </si>
  <si>
    <t>Composition at 176Lu/177Hf array intercept of “best age” for Set A: εHf(3731 Ma) = − 0.3, r2 = 0.91</t>
  </si>
  <si>
    <t>Recommended “weighted mean” composition for Set A: εHf(3731 Ma) = − 0.6 ± 0.7, MSWD = 1.3,  95 % confidence limits</t>
  </si>
  <si>
    <r>
      <t xml:space="preserve">Zircon data by solution from Choi </t>
    </r>
    <r>
      <rPr>
        <b/>
        <i/>
        <sz val="10"/>
        <rFont val="Arial"/>
        <family val="2"/>
      </rPr>
      <t>et al</t>
    </r>
    <r>
      <rPr>
        <b/>
        <sz val="10"/>
        <rFont val="Arial"/>
        <family val="2"/>
      </rPr>
      <t>., 2006</t>
    </r>
  </si>
  <si>
    <r>
      <t>Table S-3</t>
    </r>
    <r>
      <rPr>
        <sz val="12"/>
        <rFont val="Arial"/>
        <family val="2"/>
      </rPr>
      <t xml:space="preserve"> LA-ICP-MS and LA-MC-ICP-MS operating conditions.</t>
    </r>
  </si>
  <si>
    <r>
      <t>Table S-4</t>
    </r>
    <r>
      <rPr>
        <sz val="12"/>
        <rFont val="Arial"/>
        <family val="2"/>
      </rPr>
      <t xml:space="preserve"> U-Pb isotope results for zircon standards.</t>
    </r>
  </si>
  <si>
    <r>
      <t xml:space="preserve">Table S-5 </t>
    </r>
    <r>
      <rPr>
        <sz val="12"/>
        <rFont val="Arial"/>
        <family val="2"/>
      </rPr>
      <t>Lu-Hf isotope results for zircon standards.</t>
    </r>
  </si>
  <si>
    <r>
      <t xml:space="preserve">Fisher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(2011)</t>
    </r>
  </si>
  <si>
    <r>
      <t>Fisher</t>
    </r>
    <r>
      <rPr>
        <i/>
        <sz val="10"/>
        <rFont val="Arial"/>
        <family val="2"/>
      </rPr>
      <t xml:space="preserve"> et al.</t>
    </r>
    <r>
      <rPr>
        <sz val="10"/>
        <rFont val="Arial"/>
        <family val="2"/>
      </rPr>
      <t xml:space="preserve"> (2011)</t>
    </r>
  </si>
  <si>
    <r>
      <t xml:space="preserve">Table S-6 </t>
    </r>
    <r>
      <rPr>
        <sz val="12"/>
        <color theme="1"/>
        <rFont val="Arial"/>
        <family val="2"/>
      </rPr>
      <t>U-Th-Pb isotopic results for zircons from the Napier Complex orthogneisses.</t>
    </r>
  </si>
  <si>
    <r>
      <t xml:space="preserve">Table S-7 </t>
    </r>
    <r>
      <rPr>
        <sz val="12"/>
        <color theme="1"/>
        <rFont val="Arial"/>
        <family val="2"/>
      </rPr>
      <t>Lu-Hf isotope results for Napier zircons.</t>
    </r>
  </si>
  <si>
    <r>
      <t>Table S-8</t>
    </r>
    <r>
      <rPr>
        <sz val="12"/>
        <rFont val="Arial"/>
        <family val="2"/>
      </rPr>
      <t xml:space="preserve"> Nd isotopic compositions measured in the different standards analysed during this study. The mean value per session is indicated in the lower part.</t>
    </r>
  </si>
  <si>
    <r>
      <t xml:space="preserve">Table S-9 </t>
    </r>
    <r>
      <rPr>
        <sz val="12"/>
        <rFont val="Arial"/>
        <family val="2"/>
      </rPr>
      <t xml:space="preserve">Nd isotope ratios and </t>
    </r>
    <r>
      <rPr>
        <vertAlign val="superscript"/>
        <sz val="12"/>
        <rFont val="Arial"/>
        <family val="2"/>
      </rPr>
      <t>147</t>
    </r>
    <r>
      <rPr>
        <sz val="12"/>
        <rFont val="Arial"/>
        <family val="2"/>
      </rPr>
      <t>Sm/</t>
    </r>
    <r>
      <rPr>
        <vertAlign val="superscript"/>
        <sz val="12"/>
        <rFont val="Arial"/>
        <family val="2"/>
      </rPr>
      <t>144</t>
    </r>
    <r>
      <rPr>
        <sz val="12"/>
        <rFont val="Arial"/>
        <family val="2"/>
      </rPr>
      <t>Nd ratios measured in orthogneiss from the Napier complex.</t>
    </r>
  </si>
  <si>
    <r>
      <t xml:space="preserve">e. epsilon values calculated at XXX Ma using the CHUR parameters defined in Bouvier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(2008) and λ</t>
    </r>
    <r>
      <rPr>
        <vertAlign val="superscript"/>
        <sz val="10"/>
        <color theme="1"/>
        <rFont val="Calibri"/>
        <family val="2"/>
        <scheme val="minor"/>
      </rPr>
      <t>147</t>
    </r>
    <r>
      <rPr>
        <sz val="10"/>
        <rFont val="Arial"/>
        <family val="2"/>
      </rPr>
      <t>Sm=0.654×10</t>
    </r>
    <r>
      <rPr>
        <vertAlign val="superscript"/>
        <sz val="10"/>
        <color theme="1"/>
        <rFont val="Calibri"/>
        <family val="2"/>
        <scheme val="minor"/>
      </rPr>
      <t>−11</t>
    </r>
    <r>
      <rPr>
        <sz val="10"/>
        <rFont val="Arial"/>
        <family val="2"/>
      </rPr>
      <t xml:space="preserve"> y</t>
    </r>
    <r>
      <rPr>
        <vertAlign val="superscript"/>
        <sz val="10"/>
        <color theme="1"/>
        <rFont val="Calibri"/>
        <family val="2"/>
        <scheme val="minor"/>
      </rPr>
      <t>-1</t>
    </r>
  </si>
  <si>
    <r>
      <t xml:space="preserve">Table S-10 </t>
    </r>
    <r>
      <rPr>
        <sz val="12"/>
        <rFont val="Arial"/>
        <family val="2"/>
      </rPr>
      <t>Major oxide abundances for the orthogneisses analysed in this study.</t>
    </r>
  </si>
  <si>
    <r>
      <t>* Data from Black</t>
    </r>
    <r>
      <rPr>
        <i/>
        <sz val="10"/>
        <rFont val="Arial"/>
        <family val="2"/>
      </rPr>
      <t xml:space="preserve"> et al</t>
    </r>
    <r>
      <rPr>
        <sz val="10"/>
        <rFont val="Arial"/>
        <family val="2"/>
      </rPr>
      <t xml:space="preserve">. (1986) and Guitreau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(2012). Same rock sample but two different powders.</t>
    </r>
  </si>
  <si>
    <r>
      <t xml:space="preserve">** Data from this study using table-top disolution of the same powder as that used in Guitreau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 xml:space="preserve">. (2012) and for Sm-Nd geochemistry in this study.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</si>
</sst>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0.0"/>
    <numFmt numFmtId="168" formatCode="0.000"/>
    <numFmt numFmtId="169" formatCode="#,##0.0"/>
    <numFmt numFmtId="170" formatCode="0.0000"/>
    <numFmt numFmtId="171" formatCode="0.000000"/>
    <numFmt numFmtId="172" formatCode="0.00000"/>
    <numFmt numFmtId="173" formatCode="0.0E+00"/>
    <numFmt numFmtId="174" formatCode="0.0000000"/>
  </numFmts>
  <fonts count="44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MT"/>
      <family val="2"/>
    </font>
    <font>
      <b/>
      <sz val="10"/>
      <color theme="1"/>
      <name val="ArialMT"/>
    </font>
    <font>
      <i/>
      <sz val="10"/>
      <color theme="1"/>
      <name val="ArialMT"/>
    </font>
    <font>
      <b/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i/>
      <sz val="10"/>
      <name val="Arial"/>
      <family val="2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vertAlign val="super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sz val="10"/>
      <name val="Calibri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8" fillId="0" borderId="0" xfId="0" applyFont="1"/>
    <xf numFmtId="0" fontId="9" fillId="0" borderId="4" xfId="0" applyFont="1" applyBorder="1"/>
    <xf numFmtId="170" fontId="9" fillId="0" borderId="5" xfId="0" applyNumberFormat="1" applyFont="1" applyBorder="1"/>
    <xf numFmtId="0" fontId="9" fillId="0" borderId="5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6" xfId="0" applyFont="1" applyBorder="1"/>
    <xf numFmtId="0" fontId="10" fillId="0" borderId="0" xfId="0" applyFont="1"/>
    <xf numFmtId="170" fontId="8" fillId="0" borderId="0" xfId="0" applyNumberFormat="1" applyFont="1"/>
    <xf numFmtId="2" fontId="8" fillId="0" borderId="0" xfId="0" applyNumberFormat="1" applyFont="1"/>
    <xf numFmtId="168" fontId="8" fillId="0" borderId="0" xfId="0" applyNumberFormat="1" applyFont="1"/>
    <xf numFmtId="1" fontId="8" fillId="0" borderId="0" xfId="0" applyNumberFormat="1" applyFont="1"/>
    <xf numFmtId="9" fontId="8" fillId="0" borderId="0" xfId="0" applyNumberFormat="1" applyFont="1"/>
    <xf numFmtId="167" fontId="8" fillId="0" borderId="0" xfId="0" applyNumberFormat="1" applyFont="1"/>
    <xf numFmtId="0" fontId="11" fillId="0" borderId="4" xfId="0" applyFont="1" applyBorder="1"/>
    <xf numFmtId="0" fontId="11" fillId="0" borderId="5" xfId="0" applyFont="1" applyBorder="1"/>
    <xf numFmtId="171" fontId="3" fillId="0" borderId="0" xfId="0" applyNumberFormat="1" applyFont="1"/>
    <xf numFmtId="172" fontId="3" fillId="0" borderId="0" xfId="0" applyNumberFormat="1" applyFont="1"/>
    <xf numFmtId="170" fontId="3" fillId="0" borderId="0" xfId="0" applyNumberFormat="1" applyFont="1"/>
    <xf numFmtId="0" fontId="7" fillId="0" borderId="0" xfId="0" applyFont="1"/>
    <xf numFmtId="0" fontId="12" fillId="0" borderId="0" xfId="0" applyFont="1"/>
    <xf numFmtId="0" fontId="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7" fillId="0" borderId="0" xfId="0" applyFont="1" applyFill="1"/>
    <xf numFmtId="0" fontId="11" fillId="0" borderId="1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0" fontId="11" fillId="0" borderId="6" xfId="0" applyNumberFormat="1" applyFont="1" applyFill="1" applyBorder="1" applyAlignment="1">
      <alignment horizontal="center" vertical="center"/>
    </xf>
    <xf numFmtId="170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7" fillId="0" borderId="0" xfId="0" applyNumberFormat="1" applyFont="1"/>
    <xf numFmtId="168" fontId="7" fillId="0" borderId="0" xfId="0" applyNumberFormat="1" applyFont="1"/>
    <xf numFmtId="170" fontId="7" fillId="0" borderId="0" xfId="0" applyNumberFormat="1" applyFont="1"/>
    <xf numFmtId="1" fontId="7" fillId="0" borderId="0" xfId="0" applyNumberFormat="1" applyFont="1"/>
    <xf numFmtId="9" fontId="7" fillId="0" borderId="0" xfId="0" applyNumberFormat="1" applyFont="1"/>
    <xf numFmtId="173" fontId="7" fillId="0" borderId="0" xfId="0" applyNumberFormat="1" applyFont="1"/>
    <xf numFmtId="2" fontId="7" fillId="0" borderId="0" xfId="0" applyNumberFormat="1" applyFont="1" applyFill="1"/>
    <xf numFmtId="168" fontId="7" fillId="0" borderId="0" xfId="0" applyNumberFormat="1" applyFont="1" applyFill="1"/>
    <xf numFmtId="170" fontId="7" fillId="0" borderId="0" xfId="0" applyNumberFormat="1" applyFont="1" applyFill="1"/>
    <xf numFmtId="1" fontId="7" fillId="0" borderId="0" xfId="0" applyNumberFormat="1" applyFont="1" applyFill="1"/>
    <xf numFmtId="9" fontId="7" fillId="0" borderId="0" xfId="0" applyNumberFormat="1" applyFont="1" applyFill="1"/>
    <xf numFmtId="173" fontId="7" fillId="0" borderId="0" xfId="0" applyNumberFormat="1" applyFont="1" applyFill="1"/>
    <xf numFmtId="1" fontId="3" fillId="0" borderId="0" xfId="0" applyNumberFormat="1" applyFont="1"/>
    <xf numFmtId="0" fontId="11" fillId="0" borderId="0" xfId="0" applyFont="1" applyAlignment="1">
      <alignment horizontal="center" vertical="center"/>
    </xf>
    <xf numFmtId="167" fontId="7" fillId="0" borderId="0" xfId="0" applyNumberFormat="1" applyFont="1"/>
    <xf numFmtId="1" fontId="14" fillId="0" borderId="0" xfId="0" applyNumberFormat="1" applyFont="1"/>
    <xf numFmtId="9" fontId="14" fillId="0" borderId="0" xfId="0" applyNumberFormat="1" applyFont="1"/>
    <xf numFmtId="167" fontId="15" fillId="0" borderId="0" xfId="0" applyNumberFormat="1" applyFont="1"/>
    <xf numFmtId="0" fontId="15" fillId="0" borderId="0" xfId="0" applyFont="1"/>
    <xf numFmtId="171" fontId="7" fillId="0" borderId="0" xfId="0" applyNumberFormat="1" applyFont="1"/>
    <xf numFmtId="0" fontId="14" fillId="0" borderId="10" xfId="0" applyFont="1" applyBorder="1"/>
    <xf numFmtId="0" fontId="14" fillId="0" borderId="10" xfId="0" applyFont="1" applyFill="1" applyBorder="1"/>
    <xf numFmtId="0" fontId="14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171" fontId="7" fillId="0" borderId="0" xfId="0" applyNumberFormat="1" applyFont="1" applyBorder="1"/>
    <xf numFmtId="172" fontId="7" fillId="0" borderId="0" xfId="0" applyNumberFormat="1" applyFont="1" applyBorder="1"/>
    <xf numFmtId="170" fontId="7" fillId="0" borderId="0" xfId="0" applyNumberFormat="1" applyFont="1" applyBorder="1"/>
    <xf numFmtId="2" fontId="7" fillId="0" borderId="0" xfId="0" applyNumberFormat="1" applyFont="1" applyFill="1" applyBorder="1"/>
    <xf numFmtId="9" fontId="7" fillId="0" borderId="0" xfId="6" applyFont="1"/>
    <xf numFmtId="172" fontId="7" fillId="0" borderId="0" xfId="0" applyNumberFormat="1" applyFont="1"/>
    <xf numFmtId="2" fontId="3" fillId="0" borderId="0" xfId="0" applyNumberFormat="1" applyFont="1"/>
    <xf numFmtId="9" fontId="3" fillId="0" borderId="0" xfId="6" applyFont="1"/>
    <xf numFmtId="167" fontId="3" fillId="0" borderId="0" xfId="0" applyNumberFormat="1" applyFont="1"/>
    <xf numFmtId="0" fontId="14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168" fontId="17" fillId="0" borderId="0" xfId="0" applyNumberFormat="1" applyFont="1" applyAlignment="1">
      <alignment horizontal="center" vertical="center"/>
    </xf>
    <xf numFmtId="171" fontId="17" fillId="0" borderId="0" xfId="0" applyNumberFormat="1" applyFont="1" applyAlignment="1">
      <alignment horizontal="center" vertical="center"/>
    </xf>
    <xf numFmtId="170" fontId="17" fillId="0" borderId="0" xfId="0" applyNumberFormat="1" applyFont="1" applyAlignment="1">
      <alignment horizontal="center" vertical="center"/>
    </xf>
    <xf numFmtId="171" fontId="16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168" fontId="17" fillId="0" borderId="0" xfId="0" applyNumberFormat="1" applyFont="1" applyFill="1" applyAlignment="1">
      <alignment horizontal="center" vertical="center"/>
    </xf>
    <xf numFmtId="171" fontId="17" fillId="0" borderId="0" xfId="0" applyNumberFormat="1" applyFont="1" applyFill="1" applyAlignment="1">
      <alignment horizontal="center" vertical="center"/>
    </xf>
    <xf numFmtId="170" fontId="17" fillId="0" borderId="0" xfId="0" applyNumberFormat="1" applyFont="1" applyFill="1" applyAlignment="1">
      <alignment horizontal="center" vertical="center"/>
    </xf>
    <xf numFmtId="171" fontId="16" fillId="0" borderId="0" xfId="0" applyNumberFormat="1" applyFont="1" applyFill="1" applyAlignment="1">
      <alignment horizontal="center" vertical="center"/>
    </xf>
    <xf numFmtId="167" fontId="17" fillId="0" borderId="0" xfId="0" applyNumberFormat="1" applyFont="1" applyFill="1" applyAlignment="1">
      <alignment horizontal="center" vertical="center"/>
    </xf>
    <xf numFmtId="167" fontId="16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6" fillId="0" borderId="5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1" fontId="2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1" fontId="17" fillId="0" borderId="0" xfId="0" applyNumberFormat="1" applyFont="1" applyAlignment="1">
      <alignment horizontal="center" vertical="center"/>
    </xf>
    <xf numFmtId="173" fontId="17" fillId="0" borderId="0" xfId="0" applyNumberFormat="1" applyFont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Alignment="1">
      <alignment horizontal="center" vertical="center"/>
    </xf>
    <xf numFmtId="0" fontId="17" fillId="0" borderId="0" xfId="0" applyFont="1"/>
    <xf numFmtId="0" fontId="11" fillId="0" borderId="0" xfId="0" applyFont="1"/>
    <xf numFmtId="0" fontId="11" fillId="0" borderId="10" xfId="0" applyFont="1" applyBorder="1"/>
    <xf numFmtId="0" fontId="11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49" fontId="3" fillId="0" borderId="0" xfId="0" applyNumberFormat="1" applyFont="1"/>
    <xf numFmtId="1" fontId="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" fontId="7" fillId="0" borderId="0" xfId="0" applyNumberFormat="1" applyFont="1"/>
    <xf numFmtId="4" fontId="3" fillId="0" borderId="0" xfId="0" applyNumberFormat="1" applyFont="1"/>
    <xf numFmtId="167" fontId="3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20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11" xfId="0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17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2" fillId="0" borderId="11" xfId="0" applyFont="1" applyBorder="1"/>
    <xf numFmtId="0" fontId="22" fillId="0" borderId="0" xfId="0" applyFont="1" applyBorder="1"/>
    <xf numFmtId="174" fontId="22" fillId="0" borderId="0" xfId="0" applyNumberFormat="1" applyFont="1" applyBorder="1" applyAlignment="1">
      <alignment horizontal="center"/>
    </xf>
    <xf numFmtId="0" fontId="22" fillId="0" borderId="7" xfId="0" applyFont="1" applyBorder="1"/>
    <xf numFmtId="0" fontId="22" fillId="0" borderId="8" xfId="0" applyFont="1" applyBorder="1"/>
    <xf numFmtId="174" fontId="22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Alignment="1">
      <alignment horizontal="center"/>
    </xf>
    <xf numFmtId="0" fontId="23" fillId="0" borderId="4" xfId="0" applyFont="1" applyBorder="1" applyAlignment="1">
      <alignment horizontal="left"/>
    </xf>
    <xf numFmtId="0" fontId="23" fillId="0" borderId="5" xfId="0" applyFont="1" applyBorder="1" applyAlignment="1">
      <alignment horizontal="center"/>
    </xf>
    <xf numFmtId="2" fontId="3" fillId="0" borderId="5" xfId="0" applyNumberFormat="1" applyFont="1" applyBorder="1" applyAlignment="1"/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center"/>
    </xf>
    <xf numFmtId="171" fontId="23" fillId="0" borderId="0" xfId="0" applyNumberFormat="1" applyFont="1" applyFill="1" applyBorder="1" applyAlignment="1">
      <alignment horizontal="center"/>
    </xf>
    <xf numFmtId="170" fontId="23" fillId="0" borderId="0" xfId="0" applyNumberFormat="1" applyFon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12" xfId="0" applyFont="1" applyFill="1" applyBorder="1"/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1" fontId="23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6" fillId="0" borderId="12" xfId="0" applyFont="1" applyBorder="1"/>
    <xf numFmtId="0" fontId="27" fillId="0" borderId="11" xfId="0" applyFont="1" applyFill="1" applyBorder="1" applyAlignment="1">
      <alignment horizontal="left"/>
    </xf>
    <xf numFmtId="1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7" fontId="27" fillId="0" borderId="0" xfId="0" applyNumberFormat="1" applyFont="1" applyBorder="1" applyAlignment="1">
      <alignment horizontal="center"/>
    </xf>
    <xf numFmtId="171" fontId="27" fillId="0" borderId="0" xfId="0" applyNumberFormat="1" applyFont="1" applyBorder="1" applyAlignment="1">
      <alignment horizontal="center"/>
    </xf>
    <xf numFmtId="170" fontId="27" fillId="0" borderId="0" xfId="0" applyNumberFormat="1" applyFont="1" applyBorder="1" applyAlignment="1">
      <alignment horizontal="center"/>
    </xf>
    <xf numFmtId="0" fontId="27" fillId="0" borderId="12" xfId="0" applyFont="1" applyBorder="1"/>
    <xf numFmtId="0" fontId="23" fillId="0" borderId="11" xfId="0" applyFont="1" applyBorder="1" applyAlignment="1">
      <alignment horizontal="left"/>
    </xf>
    <xf numFmtId="11" fontId="23" fillId="0" borderId="0" xfId="0" applyNumberFormat="1" applyFont="1" applyBorder="1" applyAlignment="1">
      <alignment horizontal="center"/>
    </xf>
    <xf numFmtId="172" fontId="23" fillId="0" borderId="0" xfId="0" applyNumberFormat="1" applyFont="1" applyBorder="1" applyAlignment="1">
      <alignment horizontal="center"/>
    </xf>
    <xf numFmtId="0" fontId="28" fillId="0" borderId="12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171" fontId="3" fillId="0" borderId="0" xfId="0" applyNumberFormat="1" applyFont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7" fillId="0" borderId="0" xfId="0" applyFont="1" applyAlignment="1">
      <alignment vertical="top"/>
    </xf>
    <xf numFmtId="0" fontId="37" fillId="0" borderId="0" xfId="0" applyFont="1"/>
    <xf numFmtId="0" fontId="32" fillId="0" borderId="8" xfId="0" applyFont="1" applyBorder="1" applyAlignment="1">
      <alignment horizontal="center"/>
    </xf>
    <xf numFmtId="167" fontId="3" fillId="0" borderId="8" xfId="0" applyNumberFormat="1" applyFont="1" applyBorder="1"/>
    <xf numFmtId="171" fontId="3" fillId="0" borderId="8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</cellXfs>
  <cellStyles count="7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 xr:uid="{00000000-0005-0000-0000-000005000000}"/>
    <cellStyle name="Percent" xfId="6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30480</xdr:rowOff>
    </xdr:from>
    <xdr:to>
      <xdr:col>1</xdr:col>
      <xdr:colOff>1752106</xdr:colOff>
      <xdr:row>5</xdr:row>
      <xdr:rowOff>73549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05B27AB-9C38-4429-933D-383CA59D0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30480"/>
          <a:ext cx="2277886" cy="881269"/>
        </a:xfrm>
        <a:prstGeom prst="rect">
          <a:avLst/>
        </a:prstGeom>
      </xdr:spPr>
    </xdr:pic>
    <xdr:clientData/>
  </xdr:twoCellAnchor>
  <xdr:twoCellAnchor>
    <xdr:from>
      <xdr:col>1</xdr:col>
      <xdr:colOff>3436620</xdr:colOff>
      <xdr:row>0</xdr:row>
      <xdr:rowOff>106680</xdr:rowOff>
    </xdr:from>
    <xdr:to>
      <xdr:col>7</xdr:col>
      <xdr:colOff>82107</xdr:colOff>
      <xdr:row>4</xdr:row>
      <xdr:rowOff>147853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9D35944D-7672-4C40-8AE1-2F04AFA1DBD2}"/>
            </a:ext>
          </a:extLst>
        </xdr:cNvPr>
        <xdr:cNvSpPr txBox="1">
          <a:spLocks noChangeArrowheads="1"/>
        </xdr:cNvSpPr>
      </xdr:nvSpPr>
      <xdr:spPr bwMode="auto">
        <a:xfrm>
          <a:off x="4198620" y="106680"/>
          <a:ext cx="514178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Guitreau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Hadean protocrust reworking at the origin of the Archean Napier Complex (Antarctica)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76200</xdr:rowOff>
    </xdr:from>
    <xdr:to>
      <xdr:col>2</xdr:col>
      <xdr:colOff>471946</xdr:colOff>
      <xdr:row>5</xdr:row>
      <xdr:rowOff>119269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C743B3E-D338-4707-9441-DBCC93C92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76200"/>
          <a:ext cx="2277886" cy="88126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11</xdr:col>
      <xdr:colOff>615507</xdr:colOff>
      <xdr:row>5</xdr:row>
      <xdr:rowOff>41173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E2357EA4-338E-4099-A771-591FA77E793D}"/>
            </a:ext>
          </a:extLst>
        </xdr:cNvPr>
        <xdr:cNvSpPr txBox="1">
          <a:spLocks noChangeArrowheads="1"/>
        </xdr:cNvSpPr>
      </xdr:nvSpPr>
      <xdr:spPr bwMode="auto">
        <a:xfrm>
          <a:off x="4122420" y="167640"/>
          <a:ext cx="505034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Guitreau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Hadean protocrust reworking at the origin of the Archean Napier Complex (Antarctica)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30480</xdr:rowOff>
    </xdr:from>
    <xdr:to>
      <xdr:col>1</xdr:col>
      <xdr:colOff>1317766</xdr:colOff>
      <xdr:row>5</xdr:row>
      <xdr:rowOff>73549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4CB7674-67CB-4273-9BC8-E1F3EE56A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30480"/>
          <a:ext cx="2277886" cy="881269"/>
        </a:xfrm>
        <a:prstGeom prst="rect">
          <a:avLst/>
        </a:prstGeom>
      </xdr:spPr>
    </xdr:pic>
    <xdr:clientData/>
  </xdr:twoCellAnchor>
  <xdr:twoCellAnchor>
    <xdr:from>
      <xdr:col>8</xdr:col>
      <xdr:colOff>571500</xdr:colOff>
      <xdr:row>0</xdr:row>
      <xdr:rowOff>60960</xdr:rowOff>
    </xdr:from>
    <xdr:to>
      <xdr:col>14</xdr:col>
      <xdr:colOff>36387</xdr:colOff>
      <xdr:row>4</xdr:row>
      <xdr:rowOff>102133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C745A94E-A29E-4D7B-B954-06BC6BEB5828}"/>
            </a:ext>
          </a:extLst>
        </xdr:cNvPr>
        <xdr:cNvSpPr txBox="1">
          <a:spLocks noChangeArrowheads="1"/>
        </xdr:cNvSpPr>
      </xdr:nvSpPr>
      <xdr:spPr bwMode="auto">
        <a:xfrm>
          <a:off x="8839200" y="60960"/>
          <a:ext cx="505034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Guitreau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Hadean protocrust reworking at the origin of the Archean Napier Complex (Antarctica)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0</xdr:rowOff>
    </xdr:from>
    <xdr:to>
      <xdr:col>1</xdr:col>
      <xdr:colOff>814846</xdr:colOff>
      <xdr:row>5</xdr:row>
      <xdr:rowOff>43069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FDC1011D-49B8-43EE-BB5E-FB601D53B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0"/>
          <a:ext cx="2277886" cy="881269"/>
        </a:xfrm>
        <a:prstGeom prst="rect">
          <a:avLst/>
        </a:prstGeom>
      </xdr:spPr>
    </xdr:pic>
    <xdr:clientData/>
  </xdr:twoCellAnchor>
  <xdr:twoCellAnchor>
    <xdr:from>
      <xdr:col>2</xdr:col>
      <xdr:colOff>487680</xdr:colOff>
      <xdr:row>0</xdr:row>
      <xdr:rowOff>114300</xdr:rowOff>
    </xdr:from>
    <xdr:to>
      <xdr:col>8</xdr:col>
      <xdr:colOff>120207</xdr:colOff>
      <xdr:row>4</xdr:row>
      <xdr:rowOff>155473</xdr:rowOff>
    </xdr:to>
    <xdr:sp macro="" textlink="">
      <xdr:nvSpPr>
        <xdr:cNvPr id="7" name="ZoneTexte 3">
          <a:extLst>
            <a:ext uri="{FF2B5EF4-FFF2-40B4-BE49-F238E27FC236}">
              <a16:creationId xmlns:a16="http://schemas.microsoft.com/office/drawing/2014/main" id="{E1FF8AE4-20D6-4DAB-9E20-A3E533C423FB}"/>
            </a:ext>
          </a:extLst>
        </xdr:cNvPr>
        <xdr:cNvSpPr txBox="1">
          <a:spLocks noChangeArrowheads="1"/>
        </xdr:cNvSpPr>
      </xdr:nvSpPr>
      <xdr:spPr bwMode="auto">
        <a:xfrm>
          <a:off x="3741420" y="114300"/>
          <a:ext cx="505034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Guitreau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Hadean protocrust reworking at the origin of the Archean Napier Complex (Antarctica)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2</xdr:col>
      <xdr:colOff>601486</xdr:colOff>
      <xdr:row>5</xdr:row>
      <xdr:rowOff>43069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DC6C562-88FE-4066-A465-34D1297BC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0"/>
          <a:ext cx="2277886" cy="881269"/>
        </a:xfrm>
        <a:prstGeom prst="rect">
          <a:avLst/>
        </a:prstGeom>
      </xdr:spPr>
    </xdr:pic>
    <xdr:clientData/>
  </xdr:twoCellAnchor>
  <xdr:twoCellAnchor>
    <xdr:from>
      <xdr:col>9</xdr:col>
      <xdr:colOff>228600</xdr:colOff>
      <xdr:row>0</xdr:row>
      <xdr:rowOff>144780</xdr:rowOff>
    </xdr:from>
    <xdr:to>
      <xdr:col>15</xdr:col>
      <xdr:colOff>66867</xdr:colOff>
      <xdr:row>5</xdr:row>
      <xdr:rowOff>18313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A951F682-1D41-4960-83F8-83CFD3FBA28E}"/>
            </a:ext>
          </a:extLst>
        </xdr:cNvPr>
        <xdr:cNvSpPr txBox="1">
          <a:spLocks noChangeArrowheads="1"/>
        </xdr:cNvSpPr>
      </xdr:nvSpPr>
      <xdr:spPr bwMode="auto">
        <a:xfrm>
          <a:off x="8046720" y="144780"/>
          <a:ext cx="505034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Guitreau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Hadean protocrust reworking at the origin of the Archean Napier Complex (Antarctica)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30480</xdr:rowOff>
    </xdr:from>
    <xdr:to>
      <xdr:col>2</xdr:col>
      <xdr:colOff>753886</xdr:colOff>
      <xdr:row>5</xdr:row>
      <xdr:rowOff>73549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3263E97-E300-41FD-A51C-4BEA8616F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30480"/>
          <a:ext cx="2277886" cy="881269"/>
        </a:xfrm>
        <a:prstGeom prst="rect">
          <a:avLst/>
        </a:prstGeom>
      </xdr:spPr>
    </xdr:pic>
    <xdr:clientData/>
  </xdr:twoCellAnchor>
  <xdr:twoCellAnchor>
    <xdr:from>
      <xdr:col>5</xdr:col>
      <xdr:colOff>266700</xdr:colOff>
      <xdr:row>0</xdr:row>
      <xdr:rowOff>99060</xdr:rowOff>
    </xdr:from>
    <xdr:to>
      <xdr:col>11</xdr:col>
      <xdr:colOff>104967</xdr:colOff>
      <xdr:row>4</xdr:row>
      <xdr:rowOff>140233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09126CC7-EC25-49B4-81E8-2BCF764292D8}"/>
            </a:ext>
          </a:extLst>
        </xdr:cNvPr>
        <xdr:cNvSpPr txBox="1">
          <a:spLocks noChangeArrowheads="1"/>
        </xdr:cNvSpPr>
      </xdr:nvSpPr>
      <xdr:spPr bwMode="auto">
        <a:xfrm>
          <a:off x="4610100" y="99060"/>
          <a:ext cx="505034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Guitreau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Hadean protocrust reworking at the origin of the Archean Napier Complex (Antarctica)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106680</xdr:rowOff>
    </xdr:from>
    <xdr:to>
      <xdr:col>2</xdr:col>
      <xdr:colOff>243346</xdr:colOff>
      <xdr:row>5</xdr:row>
      <xdr:rowOff>149749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CB6DE74-8677-4EDA-9EAE-6DBE013A4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106680"/>
          <a:ext cx="2277886" cy="881269"/>
        </a:xfrm>
        <a:prstGeom prst="rect">
          <a:avLst/>
        </a:prstGeom>
      </xdr:spPr>
    </xdr:pic>
    <xdr:clientData/>
  </xdr:twoCellAnchor>
  <xdr:twoCellAnchor>
    <xdr:from>
      <xdr:col>12</xdr:col>
      <xdr:colOff>358140</xdr:colOff>
      <xdr:row>1</xdr:row>
      <xdr:rowOff>91440</xdr:rowOff>
    </xdr:from>
    <xdr:to>
      <xdr:col>22</xdr:col>
      <xdr:colOff>36387</xdr:colOff>
      <xdr:row>5</xdr:row>
      <xdr:rowOff>132613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B4F5CAF7-0C07-470C-A35A-6F5F9DA3A994}"/>
            </a:ext>
          </a:extLst>
        </xdr:cNvPr>
        <xdr:cNvSpPr txBox="1">
          <a:spLocks noChangeArrowheads="1"/>
        </xdr:cNvSpPr>
      </xdr:nvSpPr>
      <xdr:spPr bwMode="auto">
        <a:xfrm>
          <a:off x="8328660" y="259080"/>
          <a:ext cx="505034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Guitreau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Hadean protocrust reworking at the origin of the Archean Napier Complex (Antarctica)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2</xdr:col>
      <xdr:colOff>281446</xdr:colOff>
      <xdr:row>5</xdr:row>
      <xdr:rowOff>126889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BEE4846-B6A1-43F7-90A4-17ABA9D49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83820"/>
          <a:ext cx="2277886" cy="881269"/>
        </a:xfrm>
        <a:prstGeom prst="rect">
          <a:avLst/>
        </a:prstGeom>
      </xdr:spPr>
    </xdr:pic>
    <xdr:clientData/>
  </xdr:twoCellAnchor>
  <xdr:twoCellAnchor>
    <xdr:from>
      <xdr:col>10</xdr:col>
      <xdr:colOff>205740</xdr:colOff>
      <xdr:row>0</xdr:row>
      <xdr:rowOff>152400</xdr:rowOff>
    </xdr:from>
    <xdr:to>
      <xdr:col>20</xdr:col>
      <xdr:colOff>66867</xdr:colOff>
      <xdr:row>5</xdr:row>
      <xdr:rowOff>25933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65FF6BF1-0658-4127-A576-A861C2419E4A}"/>
            </a:ext>
          </a:extLst>
        </xdr:cNvPr>
        <xdr:cNvSpPr txBox="1">
          <a:spLocks noChangeArrowheads="1"/>
        </xdr:cNvSpPr>
      </xdr:nvSpPr>
      <xdr:spPr bwMode="auto">
        <a:xfrm>
          <a:off x="7726680" y="152400"/>
          <a:ext cx="505034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Guitreau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Hadean protocrust reworking at the origin of the Archean Napier Complex (Antarctica)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60466</xdr:colOff>
      <xdr:row>6</xdr:row>
      <xdr:rowOff>43069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F9503D-E7D4-47F6-BA25-8A0B4DA52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7640"/>
          <a:ext cx="2277886" cy="881269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1</xdr:row>
      <xdr:rowOff>114300</xdr:rowOff>
    </xdr:from>
    <xdr:to>
      <xdr:col>14</xdr:col>
      <xdr:colOff>66867</xdr:colOff>
      <xdr:row>5</xdr:row>
      <xdr:rowOff>155473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BB7C471D-E690-44BF-8667-96F04EC5E687}"/>
            </a:ext>
          </a:extLst>
        </xdr:cNvPr>
        <xdr:cNvSpPr txBox="1">
          <a:spLocks noChangeArrowheads="1"/>
        </xdr:cNvSpPr>
      </xdr:nvSpPr>
      <xdr:spPr bwMode="auto">
        <a:xfrm>
          <a:off x="5364480" y="281940"/>
          <a:ext cx="505034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Guitreau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Hadean protocrust reworking at the origin of the Archean Napier Complex (Antarctica)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60960</xdr:rowOff>
    </xdr:from>
    <xdr:to>
      <xdr:col>3</xdr:col>
      <xdr:colOff>167146</xdr:colOff>
      <xdr:row>5</xdr:row>
      <xdr:rowOff>104029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66C8C1D-B631-47D5-8340-37B36FF02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60960"/>
          <a:ext cx="2277886" cy="881269"/>
        </a:xfrm>
        <a:prstGeom prst="rect">
          <a:avLst/>
        </a:prstGeom>
      </xdr:spPr>
    </xdr:pic>
    <xdr:clientData/>
  </xdr:twoCellAnchor>
  <xdr:twoCellAnchor>
    <xdr:from>
      <xdr:col>11</xdr:col>
      <xdr:colOff>297180</xdr:colOff>
      <xdr:row>0</xdr:row>
      <xdr:rowOff>114300</xdr:rowOff>
    </xdr:from>
    <xdr:to>
      <xdr:col>19</xdr:col>
      <xdr:colOff>97347</xdr:colOff>
      <xdr:row>4</xdr:row>
      <xdr:rowOff>155473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3887C7ED-9AC3-4302-8B4F-5ECF7CAE31C0}"/>
            </a:ext>
          </a:extLst>
        </xdr:cNvPr>
        <xdr:cNvSpPr txBox="1">
          <a:spLocks noChangeArrowheads="1"/>
        </xdr:cNvSpPr>
      </xdr:nvSpPr>
      <xdr:spPr bwMode="auto">
        <a:xfrm>
          <a:off x="8427720" y="114300"/>
          <a:ext cx="505034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Guitreau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Hadean protocrust reworking at the origin of the Archean Napier Complex (Antarctica)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8:L88"/>
  <sheetViews>
    <sheetView tabSelected="1" workbookViewId="0">
      <selection activeCell="G14" sqref="G14"/>
    </sheetView>
  </sheetViews>
  <sheetFormatPr defaultColWidth="10.77734375" defaultRowHeight="13.2"/>
  <cols>
    <col min="1" max="1" width="11.109375" style="1" bestFit="1" customWidth="1"/>
    <col min="2" max="2" width="70" style="1" customWidth="1"/>
    <col min="3" max="16384" width="10.77734375" style="1"/>
  </cols>
  <sheetData>
    <row r="8" spans="1:4" ht="15.6">
      <c r="A8" s="200" t="s">
        <v>1073</v>
      </c>
    </row>
    <row r="10" spans="1:4">
      <c r="A10" s="188" t="s">
        <v>603</v>
      </c>
      <c r="B10" s="188" t="s">
        <v>1022</v>
      </c>
      <c r="C10" s="105"/>
      <c r="D10" s="105"/>
    </row>
    <row r="11" spans="1:4">
      <c r="A11" s="189" t="s">
        <v>1023</v>
      </c>
      <c r="B11" s="190" t="s">
        <v>1024</v>
      </c>
      <c r="C11" s="44"/>
      <c r="D11" s="44"/>
    </row>
    <row r="12" spans="1:4">
      <c r="A12" s="191">
        <v>3850</v>
      </c>
      <c r="B12" s="192" t="s">
        <v>1025</v>
      </c>
      <c r="C12" s="106"/>
      <c r="D12" s="106"/>
    </row>
    <row r="13" spans="1:4">
      <c r="A13" s="189" t="s">
        <v>1026</v>
      </c>
      <c r="B13" s="190" t="s">
        <v>1063</v>
      </c>
      <c r="C13" s="106"/>
      <c r="D13" s="106"/>
    </row>
    <row r="14" spans="1:4">
      <c r="A14" s="189" t="s">
        <v>1027</v>
      </c>
      <c r="B14" s="190" t="s">
        <v>1064</v>
      </c>
      <c r="C14" s="106"/>
      <c r="D14" s="106"/>
    </row>
    <row r="15" spans="1:4">
      <c r="A15" s="189" t="s">
        <v>1028</v>
      </c>
      <c r="B15" s="190" t="s">
        <v>1029</v>
      </c>
      <c r="C15" s="106"/>
      <c r="D15" s="106"/>
    </row>
    <row r="16" spans="1:4">
      <c r="A16" s="189" t="s">
        <v>1030</v>
      </c>
      <c r="B16" s="190" t="s">
        <v>1065</v>
      </c>
      <c r="C16" s="107"/>
      <c r="D16" s="106"/>
    </row>
    <row r="17" spans="1:12">
      <c r="A17" s="189" t="s">
        <v>1031</v>
      </c>
      <c r="B17" s="190" t="s">
        <v>1032</v>
      </c>
      <c r="C17" s="107"/>
      <c r="D17" s="106"/>
    </row>
    <row r="18" spans="1:12">
      <c r="A18" s="191" t="s">
        <v>1033</v>
      </c>
      <c r="B18" s="192" t="s">
        <v>1034</v>
      </c>
      <c r="C18" s="107"/>
      <c r="D18" s="106"/>
      <c r="E18" s="108"/>
    </row>
    <row r="19" spans="1:12">
      <c r="A19" s="189">
        <v>2620</v>
      </c>
      <c r="B19" s="190" t="s">
        <v>1062</v>
      </c>
      <c r="C19" s="107"/>
      <c r="D19" s="106"/>
    </row>
    <row r="20" spans="1:12">
      <c r="A20" s="191" t="s">
        <v>1035</v>
      </c>
      <c r="B20" s="192" t="s">
        <v>1036</v>
      </c>
      <c r="C20" s="107"/>
      <c r="D20" s="106"/>
    </row>
    <row r="21" spans="1:12">
      <c r="A21" s="193" t="s">
        <v>1037</v>
      </c>
      <c r="B21" s="194" t="s">
        <v>1038</v>
      </c>
      <c r="C21" s="107"/>
      <c r="D21" s="106"/>
    </row>
    <row r="22" spans="1:12">
      <c r="C22" s="107"/>
      <c r="D22" s="106"/>
    </row>
    <row r="23" spans="1:12" ht="13.8">
      <c r="A23" s="212" t="s">
        <v>1076</v>
      </c>
      <c r="C23" s="107"/>
      <c r="D23" s="106"/>
      <c r="E23" s="109"/>
    </row>
    <row r="24" spans="1:12" ht="13.8">
      <c r="A24" s="212" t="s">
        <v>1074</v>
      </c>
      <c r="C24" s="110"/>
      <c r="D24" s="106"/>
      <c r="E24" s="109"/>
    </row>
    <row r="25" spans="1:12" ht="13.8">
      <c r="A25" s="213" t="s">
        <v>1075</v>
      </c>
      <c r="B25" s="111"/>
      <c r="C25" s="106"/>
      <c r="D25" s="106"/>
    </row>
    <row r="26" spans="1:12">
      <c r="B26" s="111"/>
      <c r="C26" s="106"/>
      <c r="D26" s="106"/>
    </row>
    <row r="27" spans="1:12">
      <c r="A27" s="103"/>
      <c r="B27" s="111"/>
      <c r="C27" s="106"/>
      <c r="D27" s="106"/>
    </row>
    <row r="28" spans="1:12">
      <c r="B28" s="107"/>
      <c r="C28" s="107"/>
      <c r="D28" s="112"/>
      <c r="E28" s="113"/>
      <c r="F28" s="113"/>
      <c r="H28" s="114"/>
      <c r="I28" s="114"/>
      <c r="J28" s="114"/>
      <c r="K28" s="114"/>
      <c r="L28" s="114"/>
    </row>
    <row r="29" spans="1:12">
      <c r="B29" s="115"/>
      <c r="C29" s="107"/>
      <c r="D29" s="116"/>
      <c r="E29" s="117"/>
      <c r="F29" s="117"/>
      <c r="G29" s="113"/>
      <c r="H29" s="113"/>
      <c r="I29" s="118"/>
      <c r="J29" s="118"/>
      <c r="K29" s="118"/>
      <c r="L29" s="118"/>
    </row>
    <row r="30" spans="1:12">
      <c r="B30" s="111"/>
      <c r="C30" s="107"/>
      <c r="D30" s="112"/>
      <c r="E30" s="113"/>
      <c r="F30" s="113"/>
      <c r="I30" s="118"/>
      <c r="J30" s="118"/>
      <c r="K30" s="118"/>
      <c r="L30" s="118"/>
    </row>
    <row r="31" spans="1:12">
      <c r="B31" s="107"/>
      <c r="C31" s="106"/>
      <c r="D31" s="112"/>
      <c r="E31" s="113"/>
      <c r="F31" s="113"/>
      <c r="G31" s="113"/>
      <c r="H31" s="113"/>
      <c r="I31" s="118"/>
      <c r="J31" s="118"/>
      <c r="K31" s="118"/>
      <c r="L31" s="118"/>
    </row>
    <row r="32" spans="1:12">
      <c r="B32" s="107"/>
      <c r="C32" s="106"/>
      <c r="D32" s="112"/>
      <c r="E32" s="113"/>
      <c r="F32" s="113"/>
      <c r="G32" s="113"/>
      <c r="H32" s="113"/>
      <c r="I32" s="118"/>
      <c r="J32" s="118"/>
      <c r="K32" s="118"/>
      <c r="L32" s="118"/>
    </row>
    <row r="33" spans="2:12">
      <c r="B33" s="111"/>
      <c r="C33" s="106"/>
      <c r="D33" s="112"/>
      <c r="E33" s="118"/>
      <c r="F33" s="118"/>
      <c r="I33" s="118"/>
      <c r="J33" s="118"/>
      <c r="K33" s="118"/>
      <c r="L33" s="118"/>
    </row>
    <row r="34" spans="2:12">
      <c r="B34" s="119"/>
      <c r="C34" s="107"/>
      <c r="D34" s="120"/>
      <c r="E34" s="118"/>
      <c r="F34" s="118"/>
      <c r="I34" s="118"/>
      <c r="J34" s="118"/>
      <c r="K34" s="118"/>
      <c r="L34" s="118"/>
    </row>
    <row r="35" spans="2:12">
      <c r="B35" s="111"/>
      <c r="C35" s="106"/>
      <c r="D35" s="112"/>
      <c r="E35" s="113"/>
      <c r="F35" s="113"/>
      <c r="I35" s="118"/>
      <c r="J35" s="118"/>
      <c r="K35" s="118"/>
      <c r="L35" s="118"/>
    </row>
    <row r="36" spans="2:12">
      <c r="B36" s="119"/>
      <c r="C36" s="107"/>
      <c r="D36" s="112"/>
      <c r="E36" s="113"/>
      <c r="F36" s="113"/>
      <c r="I36" s="118"/>
      <c r="J36" s="118"/>
      <c r="K36" s="118"/>
      <c r="L36" s="118"/>
    </row>
    <row r="37" spans="2:12">
      <c r="B37" s="119"/>
      <c r="C37" s="107"/>
      <c r="D37" s="112"/>
      <c r="E37" s="113"/>
      <c r="F37" s="113"/>
      <c r="I37" s="118"/>
      <c r="J37" s="118"/>
      <c r="K37" s="118"/>
      <c r="L37" s="118"/>
    </row>
    <row r="38" spans="2:12">
      <c r="B38" s="111"/>
      <c r="C38" s="106"/>
      <c r="D38" s="112"/>
      <c r="E38" s="113"/>
      <c r="F38" s="113"/>
      <c r="I38" s="118"/>
      <c r="J38" s="118"/>
      <c r="K38" s="118"/>
      <c r="L38" s="118"/>
    </row>
    <row r="39" spans="2:12">
      <c r="B39" s="111"/>
      <c r="C39" s="111"/>
      <c r="D39" s="112"/>
      <c r="E39" s="118"/>
      <c r="F39" s="118"/>
      <c r="I39" s="118"/>
      <c r="J39" s="118"/>
      <c r="K39" s="118"/>
      <c r="L39" s="118"/>
    </row>
    <row r="40" spans="2:12">
      <c r="B40" s="107"/>
      <c r="C40" s="106"/>
      <c r="D40" s="112"/>
      <c r="E40" s="118"/>
      <c r="F40" s="118"/>
      <c r="I40" s="118"/>
      <c r="J40" s="118"/>
      <c r="K40" s="118"/>
      <c r="L40" s="118"/>
    </row>
    <row r="41" spans="2:12">
      <c r="B41" s="107"/>
      <c r="C41" s="106"/>
      <c r="D41" s="112"/>
      <c r="E41" s="113"/>
      <c r="F41" s="113"/>
      <c r="I41" s="118"/>
      <c r="J41" s="118"/>
      <c r="K41" s="118"/>
      <c r="L41" s="118"/>
    </row>
    <row r="42" spans="2:12">
      <c r="B42" s="111"/>
      <c r="C42" s="107"/>
      <c r="D42" s="120"/>
      <c r="E42" s="118"/>
      <c r="F42" s="118"/>
      <c r="I42" s="118"/>
      <c r="J42" s="118"/>
      <c r="K42" s="118"/>
      <c r="L42" s="118"/>
    </row>
    <row r="43" spans="2:12">
      <c r="B43" s="119"/>
      <c r="C43" s="107"/>
      <c r="D43" s="120"/>
      <c r="E43" s="118"/>
      <c r="F43" s="118"/>
      <c r="I43" s="118"/>
      <c r="J43" s="118"/>
      <c r="K43" s="118"/>
      <c r="L43" s="118"/>
    </row>
    <row r="44" spans="2:12">
      <c r="B44" s="119"/>
      <c r="C44" s="107"/>
      <c r="D44" s="120"/>
      <c r="E44" s="118"/>
      <c r="F44" s="118"/>
      <c r="I44" s="118"/>
      <c r="J44" s="118"/>
      <c r="K44" s="118"/>
      <c r="L44" s="118"/>
    </row>
    <row r="45" spans="2:12">
      <c r="B45" s="115"/>
      <c r="C45" s="107"/>
      <c r="D45" s="120"/>
      <c r="E45" s="118"/>
      <c r="F45" s="118"/>
      <c r="G45" s="113"/>
      <c r="H45" s="113"/>
      <c r="I45" s="118"/>
      <c r="J45" s="118"/>
      <c r="K45" s="118"/>
      <c r="L45" s="118"/>
    </row>
    <row r="46" spans="2:12">
      <c r="B46" s="107"/>
      <c r="C46" s="106"/>
      <c r="D46" s="112"/>
      <c r="E46" s="113"/>
      <c r="F46" s="113"/>
      <c r="I46" s="118"/>
      <c r="J46" s="118"/>
      <c r="K46" s="118"/>
      <c r="L46" s="118"/>
    </row>
    <row r="47" spans="2:12">
      <c r="B47" s="107"/>
      <c r="C47" s="107"/>
      <c r="D47" s="112"/>
      <c r="E47" s="118"/>
      <c r="F47" s="118"/>
      <c r="I47" s="118"/>
      <c r="J47" s="118"/>
      <c r="K47" s="118"/>
      <c r="L47" s="118"/>
    </row>
    <row r="48" spans="2:12">
      <c r="B48" s="111"/>
      <c r="C48" s="106"/>
      <c r="D48" s="112"/>
      <c r="E48" s="118"/>
      <c r="F48" s="118"/>
      <c r="I48" s="118"/>
      <c r="J48" s="118"/>
      <c r="K48" s="118"/>
      <c r="L48" s="118"/>
    </row>
    <row r="49" spans="2:12">
      <c r="B49" s="115"/>
      <c r="C49" s="115"/>
      <c r="D49" s="116"/>
      <c r="E49" s="118"/>
      <c r="F49" s="118"/>
      <c r="I49" s="118"/>
      <c r="J49" s="118"/>
      <c r="K49" s="118"/>
      <c r="L49" s="118"/>
    </row>
    <row r="50" spans="2:12">
      <c r="B50" s="111"/>
      <c r="C50" s="106"/>
      <c r="D50" s="112"/>
      <c r="E50" s="118"/>
      <c r="F50" s="118"/>
      <c r="I50" s="118"/>
      <c r="J50" s="118"/>
      <c r="K50" s="118"/>
      <c r="L50" s="118"/>
    </row>
    <row r="51" spans="2:12">
      <c r="B51" s="111"/>
      <c r="C51" s="107"/>
      <c r="D51" s="112"/>
      <c r="E51" s="113"/>
      <c r="F51" s="113"/>
      <c r="I51" s="118"/>
      <c r="J51" s="118"/>
      <c r="K51" s="118"/>
      <c r="L51" s="118"/>
    </row>
    <row r="52" spans="2:12">
      <c r="B52" s="111"/>
      <c r="C52" s="107"/>
      <c r="D52" s="112"/>
      <c r="E52" s="118"/>
      <c r="F52" s="118"/>
      <c r="G52" s="113"/>
      <c r="H52" s="113"/>
      <c r="I52" s="118"/>
      <c r="J52" s="118"/>
      <c r="K52" s="118"/>
      <c r="L52" s="118"/>
    </row>
    <row r="53" spans="2:12">
      <c r="B53" s="119"/>
      <c r="C53" s="107"/>
      <c r="D53" s="121"/>
      <c r="E53" s="118"/>
      <c r="F53" s="118"/>
      <c r="I53" s="118"/>
      <c r="J53" s="118"/>
      <c r="K53" s="118"/>
      <c r="L53" s="118"/>
    </row>
    <row r="54" spans="2:12">
      <c r="B54" s="107"/>
      <c r="C54" s="119"/>
      <c r="D54" s="122"/>
      <c r="E54" s="118"/>
      <c r="F54" s="118"/>
      <c r="G54" s="113"/>
      <c r="H54" s="113"/>
      <c r="I54" s="118"/>
      <c r="J54" s="118"/>
      <c r="K54" s="118"/>
      <c r="L54" s="118"/>
    </row>
    <row r="55" spans="2:12">
      <c r="B55" s="111"/>
      <c r="C55" s="107"/>
      <c r="D55" s="122"/>
      <c r="E55" s="118"/>
      <c r="F55" s="118"/>
      <c r="I55" s="118"/>
      <c r="J55" s="118"/>
      <c r="K55" s="118"/>
      <c r="L55" s="118"/>
    </row>
    <row r="56" spans="2:12">
      <c r="B56" s="119"/>
      <c r="C56" s="107"/>
      <c r="D56" s="121"/>
      <c r="E56" s="118"/>
      <c r="F56" s="118"/>
      <c r="G56" s="113"/>
      <c r="H56" s="113"/>
      <c r="I56" s="118"/>
      <c r="J56" s="118"/>
      <c r="K56" s="118"/>
      <c r="L56" s="118"/>
    </row>
    <row r="57" spans="2:12">
      <c r="B57" s="119"/>
      <c r="C57" s="107"/>
      <c r="D57" s="121"/>
      <c r="E57" s="118"/>
      <c r="F57" s="118"/>
      <c r="I57" s="118"/>
      <c r="J57" s="118"/>
      <c r="K57" s="118"/>
      <c r="L57" s="118"/>
    </row>
    <row r="58" spans="2:12">
      <c r="B58" s="119"/>
      <c r="C58" s="107"/>
      <c r="D58" s="121"/>
      <c r="E58" s="118"/>
      <c r="F58" s="118"/>
      <c r="I58" s="118"/>
      <c r="J58" s="118"/>
      <c r="K58" s="118"/>
      <c r="L58" s="118"/>
    </row>
    <row r="59" spans="2:12">
      <c r="B59" s="119"/>
      <c r="C59" s="107"/>
      <c r="D59" s="121"/>
      <c r="E59" s="118"/>
      <c r="F59" s="118"/>
      <c r="I59" s="118"/>
      <c r="J59" s="118"/>
      <c r="K59" s="118"/>
      <c r="L59" s="118"/>
    </row>
    <row r="60" spans="2:12">
      <c r="B60" s="111"/>
      <c r="C60" s="106"/>
      <c r="D60" s="122"/>
      <c r="E60" s="118"/>
      <c r="F60" s="118"/>
      <c r="I60" s="118"/>
      <c r="J60" s="118"/>
      <c r="K60" s="118"/>
      <c r="L60" s="118"/>
    </row>
    <row r="61" spans="2:12">
      <c r="B61" s="111"/>
      <c r="C61" s="119"/>
      <c r="D61" s="121"/>
      <c r="E61" s="118"/>
      <c r="F61" s="118"/>
      <c r="I61" s="118"/>
      <c r="J61" s="118"/>
      <c r="K61" s="118"/>
      <c r="L61" s="118"/>
    </row>
    <row r="62" spans="2:12">
      <c r="B62" s="111"/>
      <c r="C62" s="107"/>
      <c r="D62" s="122"/>
      <c r="E62" s="118"/>
      <c r="F62" s="118"/>
      <c r="G62" s="118"/>
      <c r="H62" s="118"/>
      <c r="I62" s="118"/>
      <c r="J62" s="118"/>
      <c r="K62" s="118"/>
      <c r="L62" s="118"/>
    </row>
    <row r="63" spans="2:12">
      <c r="B63" s="111"/>
      <c r="C63" s="106"/>
      <c r="D63" s="122"/>
      <c r="E63" s="118"/>
      <c r="F63" s="118"/>
      <c r="I63" s="118"/>
      <c r="J63" s="118"/>
      <c r="K63" s="118"/>
      <c r="L63" s="118"/>
    </row>
    <row r="64" spans="2:12">
      <c r="B64" s="111"/>
      <c r="C64" s="106"/>
      <c r="D64" s="122"/>
      <c r="E64" s="118"/>
      <c r="F64" s="118"/>
      <c r="G64" s="118"/>
      <c r="H64" s="118"/>
      <c r="I64" s="118"/>
      <c r="J64" s="118"/>
      <c r="K64" s="118"/>
      <c r="L64" s="118"/>
    </row>
    <row r="65" spans="2:12">
      <c r="B65" s="111"/>
      <c r="C65" s="106"/>
      <c r="D65" s="122"/>
      <c r="E65" s="118"/>
      <c r="F65" s="118"/>
      <c r="I65" s="118"/>
      <c r="J65" s="118"/>
      <c r="K65" s="118"/>
      <c r="L65" s="118"/>
    </row>
    <row r="66" spans="2:12">
      <c r="B66" s="111"/>
      <c r="C66" s="106"/>
      <c r="D66" s="122"/>
      <c r="E66" s="118"/>
      <c r="F66" s="118"/>
      <c r="G66" s="118"/>
      <c r="H66" s="118"/>
      <c r="I66" s="118"/>
      <c r="J66" s="118"/>
      <c r="K66" s="118"/>
      <c r="L66" s="118"/>
    </row>
    <row r="67" spans="2:12">
      <c r="B67" s="111"/>
      <c r="C67" s="106"/>
      <c r="D67" s="122"/>
      <c r="E67" s="118"/>
      <c r="F67" s="118"/>
      <c r="G67" s="118"/>
      <c r="H67" s="118"/>
      <c r="I67" s="118"/>
      <c r="J67" s="118"/>
      <c r="K67" s="118"/>
      <c r="L67" s="118"/>
    </row>
    <row r="68" spans="2:12">
      <c r="B68" s="111"/>
      <c r="C68" s="106"/>
      <c r="D68" s="122"/>
      <c r="E68" s="118"/>
      <c r="F68" s="118"/>
      <c r="G68" s="118"/>
      <c r="H68" s="118"/>
      <c r="I68" s="118"/>
      <c r="J68" s="118"/>
      <c r="K68" s="118"/>
      <c r="L68" s="118"/>
    </row>
    <row r="69" spans="2:12">
      <c r="B69" s="111"/>
      <c r="C69" s="106"/>
      <c r="D69" s="122"/>
      <c r="E69" s="118"/>
      <c r="F69" s="118"/>
      <c r="I69" s="118"/>
      <c r="J69" s="118"/>
      <c r="K69" s="118"/>
      <c r="L69" s="118"/>
    </row>
    <row r="70" spans="2:12">
      <c r="B70" s="111"/>
      <c r="C70" s="106"/>
      <c r="D70" s="122"/>
      <c r="E70" s="118"/>
      <c r="F70" s="118"/>
      <c r="I70" s="118"/>
      <c r="J70" s="118"/>
      <c r="K70" s="118"/>
      <c r="L70" s="118"/>
    </row>
    <row r="71" spans="2:12">
      <c r="B71" s="111"/>
      <c r="C71" s="123"/>
      <c r="D71" s="122"/>
      <c r="E71" s="118"/>
      <c r="F71" s="118"/>
      <c r="G71" s="118"/>
      <c r="H71" s="118"/>
      <c r="I71" s="118"/>
      <c r="J71" s="118"/>
      <c r="K71" s="118"/>
      <c r="L71" s="118"/>
    </row>
    <row r="72" spans="2:12">
      <c r="I72" s="118"/>
      <c r="J72" s="118"/>
      <c r="K72" s="118"/>
      <c r="L72" s="118"/>
    </row>
    <row r="73" spans="2:12">
      <c r="I73" s="118"/>
      <c r="J73" s="118"/>
      <c r="K73" s="118"/>
      <c r="L73" s="118"/>
    </row>
    <row r="74" spans="2:12">
      <c r="I74" s="118"/>
      <c r="J74" s="118"/>
      <c r="K74" s="118"/>
      <c r="L74" s="118"/>
    </row>
    <row r="75" spans="2:12">
      <c r="I75" s="118"/>
      <c r="J75" s="118"/>
      <c r="K75" s="118"/>
      <c r="L75" s="118"/>
    </row>
    <row r="76" spans="2:12">
      <c r="I76" s="118"/>
      <c r="J76" s="118"/>
      <c r="K76" s="118"/>
      <c r="L76" s="118"/>
    </row>
    <row r="77" spans="2:12">
      <c r="G77" s="118"/>
      <c r="H77" s="118"/>
      <c r="I77" s="118"/>
      <c r="J77" s="118"/>
      <c r="K77" s="118"/>
      <c r="L77" s="118"/>
    </row>
    <row r="78" spans="2:12">
      <c r="I78" s="118"/>
      <c r="J78" s="118"/>
      <c r="K78" s="118"/>
      <c r="L78" s="118"/>
    </row>
    <row r="79" spans="2:12">
      <c r="G79" s="118"/>
      <c r="H79" s="118"/>
      <c r="I79" s="118"/>
      <c r="J79" s="118"/>
      <c r="K79" s="118"/>
      <c r="L79" s="118"/>
    </row>
    <row r="80" spans="2:12">
      <c r="G80" s="118"/>
      <c r="H80" s="118"/>
      <c r="I80" s="118"/>
      <c r="J80" s="118"/>
      <c r="K80" s="118"/>
      <c r="L80" s="118"/>
    </row>
    <row r="81" spans="9:12">
      <c r="I81" s="118"/>
      <c r="J81" s="118"/>
      <c r="K81" s="118"/>
      <c r="L81" s="118"/>
    </row>
    <row r="82" spans="9:12">
      <c r="I82" s="118"/>
      <c r="J82" s="118"/>
      <c r="K82" s="118"/>
      <c r="L82" s="118"/>
    </row>
    <row r="83" spans="9:12">
      <c r="I83" s="118"/>
      <c r="J83" s="118"/>
      <c r="K83" s="118"/>
      <c r="L83" s="118"/>
    </row>
    <row r="84" spans="9:12">
      <c r="I84" s="118"/>
      <c r="J84" s="118"/>
      <c r="K84" s="118"/>
      <c r="L84" s="118"/>
    </row>
    <row r="85" spans="9:12">
      <c r="I85" s="118"/>
      <c r="J85" s="118"/>
      <c r="K85" s="118"/>
      <c r="L85" s="118"/>
    </row>
    <row r="86" spans="9:12">
      <c r="I86" s="118"/>
      <c r="J86" s="118"/>
      <c r="K86" s="118"/>
      <c r="L86" s="118"/>
    </row>
    <row r="87" spans="9:12">
      <c r="I87" s="118"/>
      <c r="J87" s="118"/>
      <c r="K87" s="118"/>
      <c r="L87" s="118"/>
    </row>
    <row r="88" spans="9:12">
      <c r="I88" s="118"/>
      <c r="J88" s="118"/>
      <c r="K88" s="118"/>
      <c r="L88" s="118"/>
    </row>
  </sheetData>
  <sortState xmlns:xlrd2="http://schemas.microsoft.com/office/spreadsheetml/2017/richdata2" ref="G29:H88">
    <sortCondition ref="G29:G88"/>
  </sortState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13362-E040-684A-B1C0-59D49A226659}">
  <sheetPr published="0"/>
  <dimension ref="A8:L88"/>
  <sheetViews>
    <sheetView workbookViewId="0">
      <selection activeCell="A32" sqref="A32"/>
    </sheetView>
  </sheetViews>
  <sheetFormatPr defaultColWidth="10.77734375" defaultRowHeight="13.2"/>
  <cols>
    <col min="1" max="1" width="17" style="1" customWidth="1"/>
    <col min="2" max="16384" width="10.77734375" style="1"/>
  </cols>
  <sheetData>
    <row r="8" spans="1:4" ht="15.6">
      <c r="A8" s="200" t="s">
        <v>1098</v>
      </c>
    </row>
    <row r="10" spans="1:4">
      <c r="B10" s="44" t="s">
        <v>65</v>
      </c>
      <c r="C10" s="211" t="s">
        <v>66</v>
      </c>
      <c r="D10" s="211"/>
    </row>
    <row r="11" spans="1:4">
      <c r="A11" s="103" t="s">
        <v>59</v>
      </c>
      <c r="B11" s="44">
        <v>78285013</v>
      </c>
      <c r="C11" s="44" t="s">
        <v>61</v>
      </c>
      <c r="D11" s="44" t="s">
        <v>62</v>
      </c>
    </row>
    <row r="12" spans="1:4">
      <c r="A12" s="1" t="s">
        <v>0</v>
      </c>
      <c r="B12" s="106">
        <v>71.882366162316799</v>
      </c>
      <c r="C12" s="106">
        <v>66.900000000000006</v>
      </c>
      <c r="D12" s="106" t="s">
        <v>58</v>
      </c>
    </row>
    <row r="13" spans="1:4">
      <c r="A13" s="1" t="s">
        <v>7</v>
      </c>
      <c r="B13" s="106">
        <v>9.1406042170686402E-2</v>
      </c>
      <c r="C13" s="106">
        <v>0.42</v>
      </c>
      <c r="D13" s="106" t="s">
        <v>58</v>
      </c>
    </row>
    <row r="14" spans="1:4">
      <c r="A14" s="1" t="s">
        <v>1</v>
      </c>
      <c r="B14" s="106">
        <v>14.332323919714407</v>
      </c>
      <c r="C14" s="106">
        <v>16.899999999999999</v>
      </c>
      <c r="D14" s="106" t="s">
        <v>58</v>
      </c>
    </row>
    <row r="15" spans="1:4">
      <c r="A15" s="1" t="s">
        <v>2</v>
      </c>
      <c r="B15" s="106">
        <v>1.4706049749490617</v>
      </c>
      <c r="C15" s="106">
        <v>0.55000000000000004</v>
      </c>
      <c r="D15" s="106" t="s">
        <v>58</v>
      </c>
    </row>
    <row r="16" spans="1:4">
      <c r="A16" s="1" t="s">
        <v>14</v>
      </c>
      <c r="B16" s="107"/>
      <c r="C16" s="107">
        <v>2.48</v>
      </c>
      <c r="D16" s="106" t="s">
        <v>58</v>
      </c>
    </row>
    <row r="17" spans="1:12">
      <c r="A17" s="1" t="s">
        <v>8</v>
      </c>
      <c r="B17" s="111">
        <v>1.7397291477223884E-2</v>
      </c>
      <c r="C17" s="107">
        <v>0.02</v>
      </c>
      <c r="D17" s="106" t="s">
        <v>58</v>
      </c>
    </row>
    <row r="18" spans="1:12">
      <c r="A18" s="1" t="s">
        <v>3</v>
      </c>
      <c r="B18" s="111">
        <v>0.55176861878747596</v>
      </c>
      <c r="C18" s="107">
        <v>0.88</v>
      </c>
      <c r="D18" s="106" t="s">
        <v>58</v>
      </c>
      <c r="E18" s="108"/>
    </row>
    <row r="19" spans="1:12">
      <c r="A19" s="1" t="s">
        <v>4</v>
      </c>
      <c r="B19" s="111">
        <v>1.7533091553978013</v>
      </c>
      <c r="C19" s="107">
        <v>3.81</v>
      </c>
      <c r="D19" s="106" t="s">
        <v>58</v>
      </c>
    </row>
    <row r="20" spans="1:12">
      <c r="A20" s="1" t="s">
        <v>5</v>
      </c>
      <c r="B20" s="111">
        <v>3.3047602468220845</v>
      </c>
      <c r="C20" s="107">
        <v>5.18</v>
      </c>
      <c r="D20" s="106" t="s">
        <v>58</v>
      </c>
    </row>
    <row r="21" spans="1:12">
      <c r="A21" s="1" t="s">
        <v>6</v>
      </c>
      <c r="B21" s="111">
        <v>5.3490078966540082</v>
      </c>
      <c r="C21" s="107">
        <v>1.95</v>
      </c>
      <c r="D21" s="106" t="s">
        <v>58</v>
      </c>
    </row>
    <row r="22" spans="1:12">
      <c r="A22" s="1" t="s">
        <v>9</v>
      </c>
      <c r="B22" s="111">
        <v>5.1911153387046181E-2</v>
      </c>
      <c r="C22" s="107">
        <v>0.13</v>
      </c>
      <c r="D22" s="106" t="s">
        <v>58</v>
      </c>
    </row>
    <row r="23" spans="1:12">
      <c r="A23" s="1" t="s">
        <v>12</v>
      </c>
      <c r="B23" s="111">
        <v>8.0437641052105602E-2</v>
      </c>
      <c r="C23" s="107">
        <v>6.59E-2</v>
      </c>
      <c r="D23" s="106" t="s">
        <v>58</v>
      </c>
      <c r="E23" s="109"/>
    </row>
    <row r="24" spans="1:12">
      <c r="A24" s="1" t="s">
        <v>13</v>
      </c>
      <c r="B24" s="111">
        <v>1.7699057272317281E-2</v>
      </c>
      <c r="C24" s="110">
        <v>3.1366666666666668E-2</v>
      </c>
      <c r="D24" s="106" t="s">
        <v>58</v>
      </c>
      <c r="E24" s="109"/>
    </row>
    <row r="25" spans="1:12">
      <c r="A25" s="1" t="s">
        <v>11</v>
      </c>
      <c r="B25" s="111">
        <v>0.26</v>
      </c>
      <c r="C25" s="106" t="s">
        <v>63</v>
      </c>
      <c r="D25" s="106" t="s">
        <v>58</v>
      </c>
    </row>
    <row r="26" spans="1:12">
      <c r="A26" s="1" t="s">
        <v>10</v>
      </c>
      <c r="B26" s="111">
        <f>SUM(B12:B25)</f>
        <v>99.162992160001039</v>
      </c>
      <c r="C26" s="106">
        <v>99.212448740801591</v>
      </c>
      <c r="D26" s="106" t="s">
        <v>58</v>
      </c>
    </row>
    <row r="27" spans="1:12">
      <c r="A27" s="103" t="s">
        <v>60</v>
      </c>
      <c r="B27" s="111"/>
      <c r="C27" s="106"/>
      <c r="D27" s="106"/>
    </row>
    <row r="28" spans="1:12">
      <c r="A28" s="1" t="s">
        <v>25</v>
      </c>
      <c r="B28" s="107" t="s">
        <v>43</v>
      </c>
      <c r="C28" s="107">
        <v>0.5</v>
      </c>
      <c r="D28" s="112" t="s">
        <v>58</v>
      </c>
      <c r="E28" s="113"/>
      <c r="F28" s="113"/>
      <c r="H28" s="114"/>
      <c r="I28" s="114"/>
      <c r="J28" s="114"/>
      <c r="K28" s="114"/>
      <c r="L28" s="114"/>
    </row>
    <row r="29" spans="1:12">
      <c r="A29" s="1" t="s">
        <v>12</v>
      </c>
      <c r="B29" s="115">
        <v>817.67849999999999</v>
      </c>
      <c r="C29" s="107">
        <v>659</v>
      </c>
      <c r="D29" s="116">
        <v>737.39200029650863</v>
      </c>
      <c r="E29" s="117"/>
      <c r="F29" s="117"/>
      <c r="G29" s="113"/>
      <c r="H29" s="113"/>
      <c r="I29" s="118"/>
      <c r="J29" s="118"/>
      <c r="K29" s="118"/>
      <c r="L29" s="118"/>
    </row>
    <row r="30" spans="1:12">
      <c r="A30" s="1" t="s">
        <v>28</v>
      </c>
      <c r="B30" s="111">
        <v>0.36830000000000002</v>
      </c>
      <c r="C30" s="107">
        <v>3</v>
      </c>
      <c r="D30" s="112" t="s">
        <v>58</v>
      </c>
      <c r="E30" s="113"/>
      <c r="F30" s="113"/>
      <c r="I30" s="118"/>
      <c r="J30" s="118"/>
      <c r="K30" s="118"/>
      <c r="L30" s="118"/>
    </row>
    <row r="31" spans="1:12">
      <c r="A31" s="1" t="s">
        <v>44</v>
      </c>
      <c r="B31" s="107" t="s">
        <v>43</v>
      </c>
      <c r="C31" s="106" t="s">
        <v>63</v>
      </c>
      <c r="D31" s="112" t="s">
        <v>58</v>
      </c>
      <c r="E31" s="113"/>
      <c r="F31" s="113"/>
      <c r="G31" s="113"/>
      <c r="H31" s="113"/>
      <c r="I31" s="118"/>
      <c r="J31" s="118"/>
      <c r="K31" s="118"/>
      <c r="L31" s="118"/>
    </row>
    <row r="32" spans="1:12">
      <c r="A32" s="1" t="s">
        <v>45</v>
      </c>
      <c r="B32" s="107" t="s">
        <v>43</v>
      </c>
      <c r="C32" s="106" t="s">
        <v>63</v>
      </c>
      <c r="D32" s="112" t="s">
        <v>58</v>
      </c>
      <c r="E32" s="113"/>
      <c r="F32" s="113"/>
      <c r="G32" s="113"/>
      <c r="H32" s="113"/>
      <c r="I32" s="118"/>
      <c r="J32" s="118"/>
      <c r="K32" s="118"/>
      <c r="L32" s="118"/>
    </row>
    <row r="33" spans="1:12">
      <c r="A33" s="1" t="s">
        <v>46</v>
      </c>
      <c r="B33" s="111">
        <v>2.7995000000000001</v>
      </c>
      <c r="C33" s="106" t="s">
        <v>63</v>
      </c>
      <c r="D33" s="112">
        <v>8.4530002848814529</v>
      </c>
      <c r="E33" s="118"/>
      <c r="F33" s="118"/>
      <c r="I33" s="118"/>
      <c r="J33" s="118"/>
      <c r="K33" s="118"/>
      <c r="L33" s="118"/>
    </row>
    <row r="34" spans="1:12">
      <c r="A34" s="1" t="s">
        <v>19</v>
      </c>
      <c r="B34" s="119">
        <v>18.847100000000001</v>
      </c>
      <c r="C34" s="107">
        <v>7</v>
      </c>
      <c r="D34" s="120">
        <v>10.734787523658918</v>
      </c>
      <c r="E34" s="118"/>
      <c r="F34" s="118"/>
      <c r="I34" s="118"/>
      <c r="J34" s="118"/>
      <c r="K34" s="118"/>
      <c r="L34" s="118"/>
    </row>
    <row r="35" spans="1:12">
      <c r="A35" s="1" t="s">
        <v>47</v>
      </c>
      <c r="B35" s="111">
        <v>2.6100000000000002E-2</v>
      </c>
      <c r="C35" s="106" t="s">
        <v>63</v>
      </c>
      <c r="D35" s="112" t="s">
        <v>58</v>
      </c>
      <c r="E35" s="113"/>
      <c r="F35" s="113"/>
      <c r="I35" s="118"/>
      <c r="J35" s="118"/>
      <c r="K35" s="118"/>
      <c r="L35" s="118"/>
    </row>
    <row r="36" spans="1:12">
      <c r="A36" s="1" t="s">
        <v>21</v>
      </c>
      <c r="B36" s="119">
        <v>2.9022000000000001</v>
      </c>
      <c r="C36" s="107">
        <v>6</v>
      </c>
      <c r="D36" s="112" t="s">
        <v>58</v>
      </c>
      <c r="E36" s="113"/>
      <c r="F36" s="113"/>
      <c r="I36" s="118"/>
      <c r="J36" s="118"/>
      <c r="K36" s="118"/>
      <c r="L36" s="118"/>
    </row>
    <row r="37" spans="1:12">
      <c r="A37" s="1" t="s">
        <v>26</v>
      </c>
      <c r="B37" s="119">
        <v>14.6274</v>
      </c>
      <c r="C37" s="107">
        <v>17</v>
      </c>
      <c r="D37" s="112" t="s">
        <v>58</v>
      </c>
      <c r="E37" s="113"/>
      <c r="F37" s="113"/>
      <c r="I37" s="118"/>
      <c r="J37" s="118"/>
      <c r="K37" s="118"/>
      <c r="L37" s="118"/>
    </row>
    <row r="38" spans="1:12">
      <c r="A38" s="1" t="s">
        <v>48</v>
      </c>
      <c r="B38" s="111">
        <v>1.046</v>
      </c>
      <c r="C38" s="106" t="s">
        <v>63</v>
      </c>
      <c r="D38" s="112" t="s">
        <v>58</v>
      </c>
      <c r="E38" s="113"/>
      <c r="F38" s="113"/>
      <c r="I38" s="118"/>
      <c r="J38" s="118"/>
      <c r="K38" s="118"/>
      <c r="L38" s="118"/>
    </row>
    <row r="39" spans="1:12">
      <c r="A39" s="1" t="s">
        <v>23</v>
      </c>
      <c r="B39" s="111">
        <v>0.88190000000000002</v>
      </c>
      <c r="C39" s="111">
        <v>3.4674044461399505</v>
      </c>
      <c r="D39" s="112">
        <v>1.1719449358418226</v>
      </c>
      <c r="E39" s="118"/>
      <c r="F39" s="118"/>
      <c r="I39" s="118"/>
      <c r="J39" s="118"/>
      <c r="K39" s="118"/>
      <c r="L39" s="118"/>
    </row>
    <row r="40" spans="1:12">
      <c r="A40" s="1" t="s">
        <v>49</v>
      </c>
      <c r="B40" s="107" t="s">
        <v>43</v>
      </c>
      <c r="C40" s="106" t="s">
        <v>63</v>
      </c>
      <c r="D40" s="112">
        <v>1.5154124745683525E-2</v>
      </c>
      <c r="E40" s="118"/>
      <c r="F40" s="118"/>
      <c r="I40" s="118"/>
      <c r="J40" s="118"/>
      <c r="K40" s="118"/>
      <c r="L40" s="118"/>
    </row>
    <row r="41" spans="1:12">
      <c r="A41" s="1" t="s">
        <v>50</v>
      </c>
      <c r="B41" s="107" t="s">
        <v>43</v>
      </c>
      <c r="C41" s="106" t="s">
        <v>63</v>
      </c>
      <c r="D41" s="112" t="s">
        <v>58</v>
      </c>
      <c r="E41" s="113"/>
      <c r="F41" s="113"/>
      <c r="I41" s="118"/>
      <c r="J41" s="118"/>
      <c r="K41" s="118"/>
      <c r="L41" s="118"/>
    </row>
    <row r="42" spans="1:12">
      <c r="A42" s="1" t="s">
        <v>15</v>
      </c>
      <c r="B42" s="111">
        <v>0.4577</v>
      </c>
      <c r="C42" s="107">
        <v>8</v>
      </c>
      <c r="D42" s="120">
        <v>11.4769000823106</v>
      </c>
      <c r="E42" s="118"/>
      <c r="F42" s="118"/>
      <c r="I42" s="118"/>
      <c r="J42" s="118"/>
      <c r="K42" s="118"/>
      <c r="L42" s="118"/>
    </row>
    <row r="43" spans="1:12">
      <c r="A43" s="1" t="s">
        <v>18</v>
      </c>
      <c r="B43" s="119">
        <v>8.6109000000000009</v>
      </c>
      <c r="C43" s="107">
        <v>9</v>
      </c>
      <c r="D43" s="120">
        <v>10.905974531741794</v>
      </c>
      <c r="E43" s="118"/>
      <c r="F43" s="118"/>
      <c r="I43" s="118"/>
      <c r="J43" s="118"/>
      <c r="K43" s="118"/>
      <c r="L43" s="118"/>
    </row>
    <row r="44" spans="1:12">
      <c r="A44" s="1" t="s">
        <v>27</v>
      </c>
      <c r="B44" s="119">
        <v>34.284999999999997</v>
      </c>
      <c r="C44" s="107">
        <v>11</v>
      </c>
      <c r="D44" s="120">
        <v>16.563466017208725</v>
      </c>
      <c r="E44" s="118"/>
      <c r="F44" s="118"/>
      <c r="I44" s="118"/>
      <c r="J44" s="118"/>
      <c r="K44" s="118"/>
      <c r="L44" s="118"/>
    </row>
    <row r="45" spans="1:12">
      <c r="A45" s="1" t="s">
        <v>17</v>
      </c>
      <c r="B45" s="115">
        <v>101.5322</v>
      </c>
      <c r="C45" s="107">
        <v>29.700000000000003</v>
      </c>
      <c r="D45" s="120">
        <v>28.727988373988499</v>
      </c>
      <c r="E45" s="118"/>
      <c r="F45" s="118"/>
      <c r="G45" s="113"/>
      <c r="H45" s="113"/>
      <c r="I45" s="118"/>
      <c r="J45" s="118"/>
      <c r="K45" s="118"/>
      <c r="L45" s="118"/>
    </row>
    <row r="46" spans="1:12">
      <c r="A46" s="1" t="s">
        <v>51</v>
      </c>
      <c r="B46" s="107" t="s">
        <v>43</v>
      </c>
      <c r="C46" s="106" t="s">
        <v>63</v>
      </c>
      <c r="D46" s="112" t="s">
        <v>58</v>
      </c>
      <c r="E46" s="113"/>
      <c r="F46" s="113"/>
      <c r="I46" s="118"/>
      <c r="J46" s="118"/>
      <c r="K46" s="118"/>
      <c r="L46" s="118"/>
    </row>
    <row r="47" spans="1:12">
      <c r="A47" s="1" t="s">
        <v>24</v>
      </c>
      <c r="B47" s="107"/>
      <c r="C47" s="107">
        <v>3</v>
      </c>
      <c r="D47" s="112">
        <v>2.6669179494008923</v>
      </c>
      <c r="E47" s="118"/>
      <c r="F47" s="118"/>
      <c r="I47" s="118"/>
      <c r="J47" s="118"/>
      <c r="K47" s="118"/>
      <c r="L47" s="118"/>
    </row>
    <row r="48" spans="1:12">
      <c r="A48" s="1" t="s">
        <v>52</v>
      </c>
      <c r="B48" s="111">
        <v>0.4158</v>
      </c>
      <c r="C48" s="106" t="s">
        <v>63</v>
      </c>
      <c r="D48" s="112">
        <v>0.17410825000915842</v>
      </c>
      <c r="E48" s="118"/>
      <c r="F48" s="118"/>
      <c r="I48" s="118"/>
      <c r="J48" s="118"/>
      <c r="K48" s="118"/>
      <c r="L48" s="118"/>
    </row>
    <row r="49" spans="1:12">
      <c r="A49" s="1" t="s">
        <v>13</v>
      </c>
      <c r="B49" s="115">
        <v>155.738</v>
      </c>
      <c r="C49" s="115">
        <v>313.66666666666669</v>
      </c>
      <c r="D49" s="116">
        <v>350.34844644232925</v>
      </c>
      <c r="E49" s="118"/>
      <c r="F49" s="118"/>
      <c r="I49" s="118"/>
      <c r="J49" s="118"/>
      <c r="K49" s="118"/>
      <c r="L49" s="118"/>
    </row>
    <row r="50" spans="1:12">
      <c r="A50" s="1" t="s">
        <v>53</v>
      </c>
      <c r="B50" s="111">
        <v>2.18E-2</v>
      </c>
      <c r="C50" s="106" t="s">
        <v>63</v>
      </c>
      <c r="D50" s="112">
        <v>0.30815386548259976</v>
      </c>
      <c r="E50" s="118"/>
      <c r="F50" s="118"/>
      <c r="I50" s="118"/>
      <c r="J50" s="118"/>
      <c r="K50" s="118"/>
      <c r="L50" s="118"/>
    </row>
    <row r="51" spans="1:12">
      <c r="A51" s="1" t="s">
        <v>22</v>
      </c>
      <c r="B51" s="111">
        <v>4.0613999999999999</v>
      </c>
      <c r="C51" s="107">
        <v>3</v>
      </c>
      <c r="D51" s="112" t="s">
        <v>58</v>
      </c>
      <c r="E51" s="113"/>
      <c r="F51" s="113"/>
      <c r="I51" s="118"/>
      <c r="J51" s="118"/>
      <c r="K51" s="118"/>
      <c r="L51" s="118"/>
    </row>
    <row r="52" spans="1:12">
      <c r="A52" s="1" t="s">
        <v>54</v>
      </c>
      <c r="B52" s="111">
        <v>0.59689999999999999</v>
      </c>
      <c r="C52" s="107">
        <v>0.5</v>
      </c>
      <c r="D52" s="112">
        <v>0.35951997871033536</v>
      </c>
      <c r="E52" s="118"/>
      <c r="F52" s="118"/>
      <c r="G52" s="113"/>
      <c r="H52" s="113"/>
      <c r="I52" s="118"/>
      <c r="J52" s="118"/>
      <c r="K52" s="118"/>
      <c r="L52" s="118"/>
    </row>
    <row r="53" spans="1:12">
      <c r="A53" s="1" t="s">
        <v>55</v>
      </c>
      <c r="B53" s="119">
        <v>5.9866999999999999</v>
      </c>
      <c r="C53" s="107">
        <v>20</v>
      </c>
      <c r="D53" s="121">
        <v>29.110249745141562</v>
      </c>
      <c r="E53" s="118"/>
      <c r="F53" s="118"/>
      <c r="I53" s="118"/>
      <c r="J53" s="118"/>
      <c r="K53" s="118"/>
      <c r="L53" s="118"/>
    </row>
    <row r="54" spans="1:12">
      <c r="A54" s="1" t="s">
        <v>56</v>
      </c>
      <c r="B54" s="107" t="s">
        <v>43</v>
      </c>
      <c r="C54" s="119">
        <v>1.8333333333333333</v>
      </c>
      <c r="D54" s="122">
        <v>2.2377627363948816E-2</v>
      </c>
      <c r="E54" s="118"/>
      <c r="F54" s="118"/>
      <c r="G54" s="113"/>
      <c r="H54" s="113"/>
      <c r="I54" s="118"/>
      <c r="J54" s="118"/>
      <c r="K54" s="118"/>
      <c r="L54" s="118"/>
    </row>
    <row r="55" spans="1:12">
      <c r="A55" s="1" t="s">
        <v>57</v>
      </c>
      <c r="B55" s="111">
        <v>1.4478</v>
      </c>
      <c r="C55" s="107">
        <v>5</v>
      </c>
      <c r="D55" s="122">
        <v>6.2830805893974491</v>
      </c>
      <c r="E55" s="118"/>
      <c r="F55" s="118"/>
      <c r="I55" s="118"/>
      <c r="J55" s="118"/>
      <c r="K55" s="118"/>
      <c r="L55" s="118"/>
    </row>
    <row r="56" spans="1:12">
      <c r="A56" s="1" t="s">
        <v>20</v>
      </c>
      <c r="B56" s="119">
        <v>18.4512</v>
      </c>
      <c r="C56" s="107">
        <v>39</v>
      </c>
      <c r="D56" s="121">
        <v>57.902942891033724</v>
      </c>
      <c r="E56" s="118"/>
      <c r="F56" s="118"/>
      <c r="G56" s="113"/>
      <c r="H56" s="113"/>
      <c r="I56" s="118"/>
      <c r="J56" s="118"/>
      <c r="K56" s="118"/>
      <c r="L56" s="118"/>
    </row>
    <row r="57" spans="1:12">
      <c r="A57" s="1" t="s">
        <v>16</v>
      </c>
      <c r="B57" s="119">
        <v>29.2867</v>
      </c>
      <c r="C57" s="107">
        <v>183</v>
      </c>
      <c r="D57" s="121">
        <v>48.354355031641667</v>
      </c>
      <c r="E57" s="118"/>
      <c r="F57" s="118"/>
      <c r="I57" s="118"/>
      <c r="J57" s="118"/>
      <c r="K57" s="118"/>
      <c r="L57" s="118"/>
    </row>
    <row r="58" spans="1:12">
      <c r="A58" s="1" t="s">
        <v>29</v>
      </c>
      <c r="B58" s="119">
        <v>32.202100000000002</v>
      </c>
      <c r="C58" s="107">
        <v>61</v>
      </c>
      <c r="D58" s="121">
        <v>59.383600636483386</v>
      </c>
      <c r="E58" s="118"/>
      <c r="F58" s="118"/>
      <c r="I58" s="118"/>
      <c r="J58" s="118"/>
      <c r="K58" s="118"/>
      <c r="L58" s="118"/>
    </row>
    <row r="59" spans="1:12">
      <c r="A59" s="1" t="s">
        <v>30</v>
      </c>
      <c r="B59" s="119">
        <v>40.325099999999999</v>
      </c>
      <c r="C59" s="107">
        <v>90</v>
      </c>
      <c r="D59" s="121">
        <v>99.872834129654223</v>
      </c>
      <c r="E59" s="118"/>
      <c r="F59" s="118"/>
      <c r="I59" s="118"/>
      <c r="J59" s="118"/>
      <c r="K59" s="118"/>
      <c r="L59" s="118"/>
    </row>
    <row r="60" spans="1:12">
      <c r="A60" s="1" t="s">
        <v>34</v>
      </c>
      <c r="B60" s="111">
        <v>2.9929000000000001</v>
      </c>
      <c r="C60" s="106" t="s">
        <v>63</v>
      </c>
      <c r="D60" s="122">
        <v>9.763166888669323</v>
      </c>
      <c r="E60" s="118"/>
      <c r="F60" s="118"/>
      <c r="I60" s="118"/>
      <c r="J60" s="118"/>
      <c r="K60" s="118"/>
      <c r="L60" s="118"/>
    </row>
    <row r="61" spans="1:12">
      <c r="A61" s="1" t="s">
        <v>31</v>
      </c>
      <c r="B61" s="111">
        <v>8.0869999999999997</v>
      </c>
      <c r="C61" s="119">
        <v>26.843333333333334</v>
      </c>
      <c r="D61" s="121">
        <v>32.437996333499505</v>
      </c>
      <c r="E61" s="118"/>
      <c r="F61" s="118"/>
      <c r="I61" s="118"/>
      <c r="J61" s="118"/>
      <c r="K61" s="118"/>
      <c r="L61" s="118"/>
    </row>
    <row r="62" spans="1:12">
      <c r="A62" s="1" t="s">
        <v>32</v>
      </c>
      <c r="B62" s="111">
        <v>0.81130000000000002</v>
      </c>
      <c r="C62" s="107">
        <v>3.94</v>
      </c>
      <c r="D62" s="122">
        <v>5.1617181870184865</v>
      </c>
      <c r="E62" s="118"/>
      <c r="F62" s="118"/>
      <c r="G62" s="118"/>
      <c r="H62" s="118"/>
      <c r="I62" s="118"/>
      <c r="J62" s="118"/>
      <c r="K62" s="118"/>
      <c r="L62" s="118"/>
    </row>
    <row r="63" spans="1:12">
      <c r="A63" s="1" t="s">
        <v>35</v>
      </c>
      <c r="B63" s="111">
        <v>0.85009999999999997</v>
      </c>
      <c r="C63" s="106" t="s">
        <v>63</v>
      </c>
      <c r="D63" s="122">
        <v>1.1356205329365596</v>
      </c>
      <c r="E63" s="118"/>
      <c r="F63" s="118"/>
      <c r="I63" s="118"/>
      <c r="J63" s="118"/>
      <c r="K63" s="118"/>
      <c r="L63" s="118"/>
    </row>
    <row r="64" spans="1:12">
      <c r="A64" s="1" t="s">
        <v>36</v>
      </c>
      <c r="B64" s="111">
        <v>0.61339999999999995</v>
      </c>
      <c r="C64" s="106" t="s">
        <v>63</v>
      </c>
      <c r="D64" s="122">
        <v>3.5356554012213905</v>
      </c>
      <c r="E64" s="118"/>
      <c r="F64" s="118"/>
      <c r="G64" s="118"/>
      <c r="H64" s="118"/>
      <c r="I64" s="118"/>
      <c r="J64" s="118"/>
      <c r="K64" s="118"/>
      <c r="L64" s="118"/>
    </row>
    <row r="65" spans="1:12">
      <c r="A65" s="1" t="s">
        <v>37</v>
      </c>
      <c r="B65" s="111">
        <v>5.8000000000000003E-2</v>
      </c>
      <c r="C65" s="106" t="s">
        <v>63</v>
      </c>
      <c r="D65" s="122">
        <v>0.40921808004051224</v>
      </c>
      <c r="E65" s="118"/>
      <c r="F65" s="118"/>
      <c r="I65" s="118"/>
      <c r="J65" s="118"/>
      <c r="K65" s="118"/>
      <c r="L65" s="118"/>
    </row>
    <row r="66" spans="1:12">
      <c r="A66" s="1" t="s">
        <v>38</v>
      </c>
      <c r="B66" s="111">
        <v>0.32369999999999999</v>
      </c>
      <c r="C66" s="106" t="s">
        <v>63</v>
      </c>
      <c r="D66" s="122">
        <v>1.5832134095287878</v>
      </c>
      <c r="E66" s="118"/>
      <c r="F66" s="118"/>
      <c r="G66" s="118"/>
      <c r="H66" s="118"/>
      <c r="I66" s="118"/>
      <c r="J66" s="118"/>
      <c r="K66" s="118"/>
      <c r="L66" s="118"/>
    </row>
    <row r="67" spans="1:12">
      <c r="A67" s="1" t="s">
        <v>39</v>
      </c>
      <c r="B67" s="111">
        <v>6.1800000000000001E-2</v>
      </c>
      <c r="C67" s="106" t="s">
        <v>63</v>
      </c>
      <c r="D67" s="122">
        <v>0.23734726416530508</v>
      </c>
      <c r="E67" s="118"/>
      <c r="F67" s="118"/>
      <c r="G67" s="118"/>
      <c r="H67" s="118"/>
      <c r="I67" s="118"/>
      <c r="J67" s="118"/>
      <c r="K67" s="118"/>
      <c r="L67" s="118"/>
    </row>
    <row r="68" spans="1:12">
      <c r="A68" s="1" t="s">
        <v>40</v>
      </c>
      <c r="B68" s="111">
        <v>0.15840000000000001</v>
      </c>
      <c r="C68" s="106" t="s">
        <v>63</v>
      </c>
      <c r="D68" s="122">
        <v>0.56255773324002856</v>
      </c>
      <c r="E68" s="118"/>
      <c r="F68" s="118"/>
      <c r="G68" s="118"/>
      <c r="H68" s="118"/>
      <c r="I68" s="118"/>
      <c r="J68" s="118"/>
      <c r="K68" s="118"/>
      <c r="L68" s="118"/>
    </row>
    <row r="69" spans="1:12">
      <c r="A69" s="1" t="s">
        <v>41</v>
      </c>
      <c r="B69" s="111">
        <v>2.07E-2</v>
      </c>
      <c r="C69" s="106" t="s">
        <v>63</v>
      </c>
      <c r="D69" s="122">
        <v>5.8127709269620263E-2</v>
      </c>
      <c r="E69" s="118"/>
      <c r="F69" s="118"/>
      <c r="I69" s="118"/>
      <c r="J69" s="118"/>
      <c r="K69" s="118"/>
      <c r="L69" s="118"/>
    </row>
    <row r="70" spans="1:12">
      <c r="A70" s="1" t="s">
        <v>42</v>
      </c>
      <c r="B70" s="111">
        <v>0.14610000000000001</v>
      </c>
      <c r="C70" s="106" t="s">
        <v>63</v>
      </c>
      <c r="D70" s="122">
        <v>0.33932260072259524</v>
      </c>
      <c r="E70" s="118"/>
      <c r="F70" s="118"/>
      <c r="I70" s="118"/>
      <c r="J70" s="118"/>
      <c r="K70" s="118"/>
      <c r="L70" s="118"/>
    </row>
    <row r="71" spans="1:12">
      <c r="A71" s="1" t="s">
        <v>33</v>
      </c>
      <c r="B71" s="111">
        <v>2.5499999999999998E-2</v>
      </c>
      <c r="C71" s="123">
        <v>5.2008885393976183E-2</v>
      </c>
      <c r="D71" s="122">
        <v>5.2094805812040387E-2</v>
      </c>
      <c r="E71" s="118"/>
      <c r="F71" s="118"/>
      <c r="G71" s="118"/>
      <c r="H71" s="118"/>
      <c r="I71" s="118"/>
      <c r="J71" s="118"/>
      <c r="K71" s="118"/>
      <c r="L71" s="118"/>
    </row>
    <row r="72" spans="1:12">
      <c r="I72" s="118"/>
      <c r="J72" s="118"/>
      <c r="K72" s="118"/>
      <c r="L72" s="118"/>
    </row>
    <row r="73" spans="1:12">
      <c r="A73" s="1" t="s">
        <v>1099</v>
      </c>
      <c r="I73" s="118"/>
      <c r="J73" s="118"/>
      <c r="K73" s="118"/>
      <c r="L73" s="118"/>
    </row>
    <row r="74" spans="1:12">
      <c r="A74" s="1" t="s">
        <v>1100</v>
      </c>
      <c r="I74" s="118"/>
      <c r="J74" s="118"/>
      <c r="K74" s="118"/>
      <c r="L74" s="118"/>
    </row>
    <row r="75" spans="1:12">
      <c r="A75" s="1" t="s">
        <v>64</v>
      </c>
      <c r="I75" s="118"/>
      <c r="J75" s="118"/>
      <c r="K75" s="118"/>
      <c r="L75" s="118"/>
    </row>
    <row r="76" spans="1:12">
      <c r="I76" s="118"/>
      <c r="J76" s="118"/>
      <c r="K76" s="118"/>
      <c r="L76" s="118"/>
    </row>
    <row r="77" spans="1:12" ht="13.8">
      <c r="A77" s="212" t="s">
        <v>1076</v>
      </c>
    </row>
    <row r="78" spans="1:12" ht="13.8">
      <c r="A78" s="212" t="s">
        <v>1074</v>
      </c>
    </row>
    <row r="79" spans="1:12" ht="13.8">
      <c r="A79" s="213" t="s">
        <v>1075</v>
      </c>
    </row>
    <row r="80" spans="1:12">
      <c r="G80" s="118"/>
      <c r="H80" s="118"/>
      <c r="I80" s="118"/>
      <c r="J80" s="118"/>
      <c r="K80" s="118"/>
      <c r="L80" s="118"/>
    </row>
    <row r="81" spans="9:12">
      <c r="I81" s="118"/>
      <c r="J81" s="118"/>
      <c r="K81" s="118"/>
      <c r="L81" s="118"/>
    </row>
    <row r="82" spans="9:12">
      <c r="I82" s="118"/>
      <c r="J82" s="118"/>
      <c r="K82" s="118"/>
      <c r="L82" s="118"/>
    </row>
    <row r="83" spans="9:12">
      <c r="I83" s="118"/>
      <c r="J83" s="118"/>
      <c r="K83" s="118"/>
      <c r="L83" s="118"/>
    </row>
    <row r="84" spans="9:12">
      <c r="I84" s="118"/>
      <c r="J84" s="118"/>
      <c r="K84" s="118"/>
      <c r="L84" s="118"/>
    </row>
    <row r="85" spans="9:12">
      <c r="I85" s="118"/>
      <c r="J85" s="118"/>
      <c r="K85" s="118"/>
      <c r="L85" s="118"/>
    </row>
    <row r="86" spans="9:12">
      <c r="I86" s="118"/>
      <c r="J86" s="118"/>
      <c r="K86" s="118"/>
      <c r="L86" s="118"/>
    </row>
    <row r="87" spans="9:12">
      <c r="I87" s="118"/>
      <c r="J87" s="118"/>
      <c r="K87" s="118"/>
      <c r="L87" s="118"/>
    </row>
    <row r="88" spans="9:12">
      <c r="I88" s="118"/>
      <c r="J88" s="118"/>
      <c r="K88" s="118"/>
      <c r="L88" s="118"/>
    </row>
  </sheetData>
  <mergeCells count="1">
    <mergeCell ref="C10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87ED-10B5-2343-96EE-7317D8EE06A6}">
  <sheetPr published="0">
    <pageSetUpPr fitToPage="1"/>
  </sheetPr>
  <dimension ref="A8:AB248"/>
  <sheetViews>
    <sheetView workbookViewId="0">
      <selection activeCell="E1" sqref="E1"/>
    </sheetView>
  </sheetViews>
  <sheetFormatPr defaultColWidth="10.77734375" defaultRowHeight="13.2"/>
  <cols>
    <col min="1" max="1" width="17.44140625" style="1" customWidth="1"/>
    <col min="2" max="2" width="20.33203125" style="1" bestFit="1" customWidth="1"/>
    <col min="3" max="3" width="12.6640625" style="1" bestFit="1" customWidth="1"/>
    <col min="4" max="4" width="18.33203125" style="1" bestFit="1" customWidth="1"/>
    <col min="5" max="5" width="10.44140625" style="1" bestFit="1" customWidth="1"/>
    <col min="6" max="6" width="18.33203125" style="1" bestFit="1" customWidth="1"/>
    <col min="7" max="7" width="12.6640625" style="1" bestFit="1" customWidth="1"/>
    <col min="8" max="8" width="10.33203125" style="1" bestFit="1" customWidth="1"/>
    <col min="9" max="9" width="13.6640625" style="1" bestFit="1" customWidth="1"/>
    <col min="10" max="10" width="10.6640625" style="1" bestFit="1" customWidth="1"/>
    <col min="11" max="11" width="22.6640625" style="1" bestFit="1" customWidth="1"/>
    <col min="12" max="12" width="11" style="1" bestFit="1" customWidth="1"/>
    <col min="13" max="13" width="10.44140625" style="1" bestFit="1" customWidth="1"/>
    <col min="14" max="14" width="13" style="1" bestFit="1" customWidth="1"/>
    <col min="15" max="15" width="8.6640625" style="1" bestFit="1" customWidth="1"/>
    <col min="16" max="16" width="13" style="1" bestFit="1" customWidth="1"/>
    <col min="17" max="17" width="8.6640625" style="1" bestFit="1" customWidth="1"/>
    <col min="18" max="18" width="19.6640625" style="1" bestFit="1" customWidth="1"/>
    <col min="19" max="19" width="8.6640625" style="1" bestFit="1" customWidth="1"/>
    <col min="20" max="20" width="19.44140625" style="1" bestFit="1" customWidth="1"/>
    <col min="21" max="21" width="11.109375" style="1" bestFit="1" customWidth="1"/>
    <col min="22" max="22" width="10.44140625" style="1" bestFit="1" customWidth="1"/>
    <col min="23" max="23" width="17" style="1" bestFit="1" customWidth="1"/>
    <col min="24" max="24" width="9.77734375" style="1" bestFit="1" customWidth="1"/>
    <col min="25" max="25" width="17.44140625" style="1" bestFit="1" customWidth="1"/>
    <col min="26" max="26" width="12.6640625" style="1" bestFit="1" customWidth="1"/>
    <col min="27" max="27" width="13.6640625" style="1" bestFit="1" customWidth="1"/>
    <col min="28" max="28" width="12.77734375" style="1" bestFit="1" customWidth="1"/>
    <col min="29" max="16384" width="10.77734375" style="1"/>
  </cols>
  <sheetData>
    <row r="8" spans="1:28" ht="15.6">
      <c r="A8" s="200" t="s">
        <v>1077</v>
      </c>
    </row>
    <row r="10" spans="1:28">
      <c r="A10" s="103" t="s">
        <v>1019</v>
      </c>
    </row>
    <row r="11" spans="1:28">
      <c r="A11" s="104" t="s">
        <v>770</v>
      </c>
      <c r="B11" s="104" t="s">
        <v>1071</v>
      </c>
      <c r="C11" s="104" t="s">
        <v>771</v>
      </c>
      <c r="D11" s="104" t="s">
        <v>772</v>
      </c>
      <c r="E11" s="104" t="s">
        <v>773</v>
      </c>
      <c r="F11" s="104" t="s">
        <v>774</v>
      </c>
      <c r="G11" s="104" t="s">
        <v>775</v>
      </c>
      <c r="H11" s="104" t="s">
        <v>1072</v>
      </c>
      <c r="I11" s="104" t="s">
        <v>155</v>
      </c>
      <c r="J11" s="104" t="s">
        <v>1072</v>
      </c>
      <c r="K11" s="104" t="s">
        <v>776</v>
      </c>
      <c r="L11" s="104" t="s">
        <v>748</v>
      </c>
      <c r="M11" s="104" t="s">
        <v>777</v>
      </c>
      <c r="N11" s="104" t="s">
        <v>201</v>
      </c>
      <c r="O11" s="104" t="s">
        <v>748</v>
      </c>
      <c r="P11" s="104" t="s">
        <v>778</v>
      </c>
      <c r="Q11" s="104" t="s">
        <v>748</v>
      </c>
      <c r="R11" s="104" t="s">
        <v>779</v>
      </c>
      <c r="S11" s="104" t="s">
        <v>748</v>
      </c>
      <c r="T11" s="104" t="s">
        <v>780</v>
      </c>
      <c r="U11" s="104" t="s">
        <v>748</v>
      </c>
      <c r="V11" s="104" t="s">
        <v>781</v>
      </c>
      <c r="W11" s="104" t="s">
        <v>782</v>
      </c>
      <c r="X11" s="104" t="s">
        <v>783</v>
      </c>
      <c r="Y11" s="104" t="s">
        <v>784</v>
      </c>
      <c r="Z11" s="104" t="s">
        <v>748</v>
      </c>
      <c r="AA11" s="104" t="s">
        <v>785</v>
      </c>
      <c r="AB11" s="104" t="s">
        <v>786</v>
      </c>
    </row>
    <row r="12" spans="1:28">
      <c r="A12" s="1" t="s">
        <v>1078</v>
      </c>
    </row>
    <row r="13" spans="1:28">
      <c r="A13" s="1" t="s">
        <v>1079</v>
      </c>
    </row>
    <row r="14" spans="1:28">
      <c r="A14" s="1" t="s">
        <v>1080</v>
      </c>
    </row>
    <row r="15" spans="1:28">
      <c r="A15" s="1">
        <v>2.1</v>
      </c>
      <c r="B15" s="1" t="s">
        <v>806</v>
      </c>
      <c r="C15" s="1">
        <v>1867</v>
      </c>
      <c r="D15" s="1">
        <v>404</v>
      </c>
      <c r="E15" s="1">
        <v>0.22</v>
      </c>
      <c r="F15" s="1">
        <v>0.05</v>
      </c>
      <c r="G15" s="1">
        <v>1.7070000000000001</v>
      </c>
      <c r="H15" s="1">
        <v>2.9000000000000001E-2</v>
      </c>
      <c r="I15" s="1">
        <v>0.27639999999999998</v>
      </c>
      <c r="J15" s="1">
        <v>3.2000000000000002E-3</v>
      </c>
      <c r="K15" s="1">
        <v>3343</v>
      </c>
      <c r="L15" s="1">
        <v>36</v>
      </c>
      <c r="M15" s="1">
        <v>12</v>
      </c>
      <c r="N15" s="1">
        <v>1.4672240000000001</v>
      </c>
      <c r="O15" s="1">
        <v>59</v>
      </c>
      <c r="P15" s="1">
        <v>8.6199999999999992E-3</v>
      </c>
      <c r="Q15" s="1">
        <v>26</v>
      </c>
      <c r="R15" s="1">
        <v>8.0699999999999999E-4</v>
      </c>
      <c r="S15" s="1">
        <v>33</v>
      </c>
      <c r="T15" s="1">
        <v>0.28026600000000002</v>
      </c>
      <c r="U15" s="1">
        <v>22</v>
      </c>
      <c r="V15" s="1" t="s">
        <v>842</v>
      </c>
      <c r="W15" s="18">
        <v>0.28021402700972597</v>
      </c>
      <c r="X15" s="64">
        <v>-14.331363289374899</v>
      </c>
      <c r="Y15" s="1" t="s">
        <v>843</v>
      </c>
      <c r="Z15" s="1">
        <v>0.8</v>
      </c>
      <c r="AA15" s="1">
        <v>2.4</v>
      </c>
      <c r="AB15" s="1">
        <v>3.96</v>
      </c>
    </row>
    <row r="16" spans="1:28">
      <c r="A16" s="1">
        <v>2.2000000000000002</v>
      </c>
      <c r="B16" s="1" t="s">
        <v>806</v>
      </c>
      <c r="C16" s="1">
        <v>217</v>
      </c>
      <c r="D16" s="1">
        <v>334</v>
      </c>
      <c r="E16" s="1">
        <v>1.59</v>
      </c>
      <c r="F16" s="1">
        <v>0.99</v>
      </c>
      <c r="G16" s="1">
        <v>2.0659999999999998</v>
      </c>
      <c r="H16" s="1">
        <v>2.1999999999999999E-2</v>
      </c>
      <c r="I16" s="1">
        <v>0.1658</v>
      </c>
      <c r="J16" s="1">
        <v>2.0999999999999999E-3</v>
      </c>
      <c r="K16" s="1">
        <v>2516</v>
      </c>
      <c r="L16" s="1">
        <v>42</v>
      </c>
      <c r="M16" s="1" t="s">
        <v>792</v>
      </c>
      <c r="N16" s="1">
        <v>1.467236</v>
      </c>
      <c r="O16" s="1">
        <v>71</v>
      </c>
      <c r="P16" s="1">
        <v>8.6789999999999992E-3</v>
      </c>
      <c r="Q16" s="1">
        <v>27</v>
      </c>
      <c r="R16" s="1">
        <v>1.121E-3</v>
      </c>
      <c r="S16" s="1">
        <v>27</v>
      </c>
      <c r="T16" s="1">
        <v>0.28031200000000001</v>
      </c>
      <c r="U16" s="1">
        <v>25</v>
      </c>
      <c r="V16" s="1" t="s">
        <v>844</v>
      </c>
      <c r="W16" s="18">
        <v>0.28025808610496461</v>
      </c>
      <c r="X16" s="64">
        <v>-32.340910149204483</v>
      </c>
      <c r="Y16" s="1" t="s">
        <v>824</v>
      </c>
      <c r="Z16" s="1">
        <v>0.9</v>
      </c>
      <c r="AA16" s="1">
        <v>2.4</v>
      </c>
      <c r="AB16" s="1">
        <v>3.93</v>
      </c>
    </row>
    <row r="17" spans="1:28">
      <c r="A17" s="1">
        <v>3.1</v>
      </c>
      <c r="B17" s="1" t="s">
        <v>806</v>
      </c>
      <c r="C17" s="1">
        <v>299</v>
      </c>
      <c r="D17" s="1">
        <v>101</v>
      </c>
      <c r="E17" s="1">
        <v>0.35</v>
      </c>
      <c r="F17" s="1">
        <v>0.4</v>
      </c>
      <c r="G17" s="1">
        <v>1.4279999999999999</v>
      </c>
      <c r="H17" s="1">
        <v>2.9000000000000001E-2</v>
      </c>
      <c r="I17" s="1">
        <v>0.308</v>
      </c>
      <c r="J17" s="1">
        <v>5.4999999999999997E-3</v>
      </c>
      <c r="K17" s="1">
        <v>3511</v>
      </c>
      <c r="L17" s="1">
        <v>56</v>
      </c>
      <c r="M17" s="1">
        <v>3</v>
      </c>
      <c r="N17" s="1">
        <v>1.4672419999999999</v>
      </c>
      <c r="O17" s="1">
        <v>49</v>
      </c>
      <c r="P17" s="1">
        <v>8.6770000000000007E-3</v>
      </c>
      <c r="Q17" s="1">
        <v>24</v>
      </c>
      <c r="R17" s="1">
        <v>4.8200000000000001E-4</v>
      </c>
      <c r="S17" s="1">
        <v>24</v>
      </c>
      <c r="T17" s="1">
        <v>0.28028199999999998</v>
      </c>
      <c r="U17" s="1">
        <v>21</v>
      </c>
      <c r="V17" s="1" t="s">
        <v>814</v>
      </c>
      <c r="W17" s="18">
        <v>0.28024934617815472</v>
      </c>
      <c r="X17" s="64">
        <v>-9.0487926990745482</v>
      </c>
      <c r="Y17" s="1" t="s">
        <v>815</v>
      </c>
      <c r="Z17" s="1">
        <v>0.7</v>
      </c>
      <c r="AA17" s="1">
        <v>2.4</v>
      </c>
      <c r="AB17" s="1">
        <v>3.9</v>
      </c>
    </row>
    <row r="18" spans="1:28">
      <c r="A18" s="1">
        <v>4.0999999999999996</v>
      </c>
      <c r="B18" s="1" t="s">
        <v>806</v>
      </c>
      <c r="C18" s="1">
        <v>859</v>
      </c>
      <c r="D18" s="1">
        <v>206</v>
      </c>
      <c r="E18" s="1">
        <v>0.25</v>
      </c>
      <c r="F18" s="1">
        <v>0.71</v>
      </c>
      <c r="G18" s="1">
        <v>1.9570000000000001</v>
      </c>
      <c r="H18" s="1">
        <v>6.2E-2</v>
      </c>
      <c r="I18" s="1">
        <v>0.22789999999999999</v>
      </c>
      <c r="J18" s="1">
        <v>5.4000000000000003E-3</v>
      </c>
      <c r="K18" s="1">
        <v>3037</v>
      </c>
      <c r="L18" s="1">
        <v>76</v>
      </c>
      <c r="M18" s="1">
        <v>14</v>
      </c>
      <c r="N18" s="1">
        <v>1.467233</v>
      </c>
      <c r="O18" s="1">
        <v>57</v>
      </c>
      <c r="P18" s="1">
        <v>8.6840000000000007E-3</v>
      </c>
      <c r="Q18" s="1">
        <v>28</v>
      </c>
      <c r="R18" s="1">
        <v>1.1789999999999999E-3</v>
      </c>
      <c r="S18" s="1">
        <v>44</v>
      </c>
      <c r="T18" s="1">
        <v>0.280331</v>
      </c>
      <c r="U18" s="1">
        <v>20</v>
      </c>
      <c r="V18" s="1" t="s">
        <v>859</v>
      </c>
      <c r="W18" s="18">
        <v>0.28026221820419522</v>
      </c>
      <c r="X18" s="64">
        <v>-19.903070955002988</v>
      </c>
      <c r="Y18" s="1" t="s">
        <v>852</v>
      </c>
      <c r="Z18" s="1">
        <v>0.7</v>
      </c>
      <c r="AA18" s="1">
        <v>2.4</v>
      </c>
      <c r="AB18" s="1">
        <v>3.91</v>
      </c>
    </row>
    <row r="19" spans="1:28">
      <c r="A19" s="1">
        <v>5.0999999999999996</v>
      </c>
      <c r="B19" s="1" t="s">
        <v>806</v>
      </c>
      <c r="C19" s="1">
        <v>462</v>
      </c>
      <c r="D19" s="1">
        <v>85</v>
      </c>
      <c r="E19" s="1">
        <v>0.19</v>
      </c>
      <c r="F19" s="1">
        <v>0.26</v>
      </c>
      <c r="G19" s="1">
        <v>1.3879999999999999</v>
      </c>
      <c r="H19" s="1">
        <v>0.01</v>
      </c>
      <c r="I19" s="1">
        <v>0.32940000000000003</v>
      </c>
      <c r="J19" s="1">
        <v>8.3000000000000001E-3</v>
      </c>
      <c r="K19" s="1">
        <v>3614</v>
      </c>
      <c r="L19" s="1">
        <v>78</v>
      </c>
      <c r="M19" s="1">
        <v>3</v>
      </c>
      <c r="N19" s="1">
        <v>1.467225</v>
      </c>
      <c r="O19" s="1">
        <v>54</v>
      </c>
      <c r="P19" s="1">
        <v>8.6490000000000004E-3</v>
      </c>
      <c r="Q19" s="1">
        <v>24</v>
      </c>
      <c r="R19" s="1">
        <v>7.4899999999999999E-4</v>
      </c>
      <c r="S19" s="1">
        <v>30</v>
      </c>
      <c r="T19" s="1">
        <v>0.28028999999999998</v>
      </c>
      <c r="U19" s="1">
        <v>24</v>
      </c>
      <c r="V19" s="1" t="s">
        <v>839</v>
      </c>
      <c r="W19" s="18">
        <v>0.28023771846595952</v>
      </c>
      <c r="X19" s="64">
        <v>-6.9885086262833074</v>
      </c>
      <c r="Y19" s="1" t="s">
        <v>840</v>
      </c>
      <c r="Z19" s="1">
        <v>0.8</v>
      </c>
      <c r="AA19" s="1">
        <v>2.4</v>
      </c>
      <c r="AB19" s="1">
        <v>3.92</v>
      </c>
    </row>
    <row r="20" spans="1:28">
      <c r="A20" s="1">
        <v>5.2</v>
      </c>
      <c r="B20" s="1" t="s">
        <v>806</v>
      </c>
      <c r="C20" s="1">
        <v>2934</v>
      </c>
      <c r="D20" s="1">
        <v>734</v>
      </c>
      <c r="E20" s="1">
        <v>0.26</v>
      </c>
      <c r="F20" s="1">
        <v>0.06</v>
      </c>
      <c r="G20" s="1">
        <v>1.411</v>
      </c>
      <c r="H20" s="1">
        <v>4.0000000000000001E-3</v>
      </c>
      <c r="I20" s="1">
        <v>0.30659999999999998</v>
      </c>
      <c r="J20" s="1">
        <v>1.6000000000000001E-3</v>
      </c>
      <c r="K20" s="1">
        <v>3504</v>
      </c>
      <c r="L20" s="1">
        <v>16</v>
      </c>
      <c r="M20" s="1">
        <v>1</v>
      </c>
      <c r="N20" s="1">
        <v>1.4672369999999999</v>
      </c>
      <c r="O20" s="1">
        <v>68</v>
      </c>
      <c r="P20" s="1">
        <v>8.6470000000000002E-3</v>
      </c>
      <c r="Q20" s="1">
        <v>27</v>
      </c>
      <c r="R20" s="1">
        <v>9.5500000000000001E-4</v>
      </c>
      <c r="S20" s="1">
        <v>14</v>
      </c>
      <c r="T20" s="1">
        <v>0.28030699999999997</v>
      </c>
      <c r="U20" s="1">
        <v>23</v>
      </c>
      <c r="V20" s="1" t="s">
        <v>832</v>
      </c>
      <c r="W20" s="18">
        <v>0.28024243533058868</v>
      </c>
      <c r="X20" s="64">
        <v>-9.4631429747227269</v>
      </c>
      <c r="Y20" s="1" t="s">
        <v>849</v>
      </c>
      <c r="Z20" s="1">
        <v>0.8</v>
      </c>
      <c r="AA20" s="1">
        <v>2.4</v>
      </c>
      <c r="AB20" s="1">
        <v>3.92</v>
      </c>
    </row>
    <row r="21" spans="1:28">
      <c r="A21" s="1">
        <v>7.1</v>
      </c>
      <c r="B21" s="1" t="s">
        <v>806</v>
      </c>
      <c r="C21" s="1">
        <v>2382</v>
      </c>
      <c r="D21" s="1">
        <v>629</v>
      </c>
      <c r="E21" s="1">
        <v>0.27</v>
      </c>
      <c r="F21" s="1">
        <v>0.01</v>
      </c>
      <c r="G21" s="1">
        <v>1.296</v>
      </c>
      <c r="H21" s="1">
        <v>5.0000000000000001E-3</v>
      </c>
      <c r="I21" s="1">
        <v>0.33710000000000001</v>
      </c>
      <c r="J21" s="1">
        <v>3.5999999999999999E-3</v>
      </c>
      <c r="K21" s="1">
        <v>3650</v>
      </c>
      <c r="L21" s="1">
        <v>32</v>
      </c>
      <c r="M21" s="1" t="s">
        <v>792</v>
      </c>
      <c r="N21" s="1">
        <v>1.4671970000000001</v>
      </c>
      <c r="O21" s="1">
        <v>61</v>
      </c>
      <c r="P21" s="1">
        <v>8.6289999999999995E-3</v>
      </c>
      <c r="Q21" s="1">
        <v>29</v>
      </c>
      <c r="R21" s="1">
        <v>9.0799999999999995E-4</v>
      </c>
      <c r="S21" s="1">
        <v>13</v>
      </c>
      <c r="T21" s="1">
        <v>0.280246</v>
      </c>
      <c r="U21" s="1">
        <v>23</v>
      </c>
      <c r="V21" s="1" t="s">
        <v>835</v>
      </c>
      <c r="W21" s="18">
        <v>0.2801819668793708</v>
      </c>
      <c r="X21" s="64">
        <v>-8.1103333576615366</v>
      </c>
      <c r="Y21" s="1" t="s">
        <v>841</v>
      </c>
      <c r="Z21" s="1">
        <v>0.8</v>
      </c>
      <c r="AA21" s="1">
        <v>2.4</v>
      </c>
      <c r="AB21" s="1">
        <v>4.01</v>
      </c>
    </row>
    <row r="22" spans="1:28">
      <c r="A22" s="1">
        <v>7.2</v>
      </c>
      <c r="B22" s="1" t="s">
        <v>806</v>
      </c>
      <c r="C22" s="1">
        <v>650</v>
      </c>
      <c r="D22" s="1">
        <v>122</v>
      </c>
      <c r="E22" s="1">
        <v>0.19</v>
      </c>
      <c r="F22" s="1">
        <v>0.24</v>
      </c>
      <c r="G22" s="1">
        <v>1.417</v>
      </c>
      <c r="H22" s="1">
        <v>0.03</v>
      </c>
      <c r="I22" s="1">
        <v>0.32190000000000002</v>
      </c>
      <c r="J22" s="1">
        <v>7.0000000000000001E-3</v>
      </c>
      <c r="K22" s="1">
        <v>3579</v>
      </c>
      <c r="L22" s="1">
        <v>66</v>
      </c>
      <c r="M22" s="1">
        <v>4</v>
      </c>
      <c r="N22" s="1">
        <v>1.467266</v>
      </c>
      <c r="O22" s="1">
        <v>65</v>
      </c>
      <c r="P22" s="1">
        <v>8.6239999999999997E-3</v>
      </c>
      <c r="Q22" s="1">
        <v>34</v>
      </c>
      <c r="R22" s="1">
        <v>5.04E-4</v>
      </c>
      <c r="S22" s="1">
        <v>25</v>
      </c>
      <c r="T22" s="1">
        <v>0.28024100000000002</v>
      </c>
      <c r="U22" s="1">
        <v>22</v>
      </c>
      <c r="V22" s="1" t="s">
        <v>818</v>
      </c>
      <c r="W22" s="18">
        <v>0.28020617211447368</v>
      </c>
      <c r="X22" s="64">
        <v>-8.9549547363299009</v>
      </c>
      <c r="Y22" s="1" t="s">
        <v>819</v>
      </c>
      <c r="Z22" s="1">
        <v>0.8</v>
      </c>
      <c r="AA22" s="1">
        <v>2.4</v>
      </c>
      <c r="AB22" s="1">
        <v>3.97</v>
      </c>
    </row>
    <row r="23" spans="1:28">
      <c r="A23" s="1">
        <v>20.100000000000001</v>
      </c>
      <c r="B23" s="1" t="s">
        <v>806</v>
      </c>
      <c r="C23" s="1">
        <v>570</v>
      </c>
      <c r="D23" s="1">
        <v>105</v>
      </c>
      <c r="E23" s="1">
        <v>0.19</v>
      </c>
      <c r="F23" s="1">
        <v>0.05</v>
      </c>
      <c r="G23" s="1">
        <v>1.7629999999999999</v>
      </c>
      <c r="H23" s="1">
        <v>5.0999999999999997E-2</v>
      </c>
      <c r="I23" s="1">
        <v>0.25509999999999999</v>
      </c>
      <c r="J23" s="1">
        <v>7.0000000000000001E-3</v>
      </c>
      <c r="K23" s="1">
        <v>3217</v>
      </c>
      <c r="L23" s="1">
        <v>88</v>
      </c>
      <c r="M23" s="1">
        <v>11</v>
      </c>
      <c r="N23" s="1">
        <v>1.4672339999999999</v>
      </c>
      <c r="O23" s="1">
        <v>58</v>
      </c>
      <c r="P23" s="1">
        <v>8.6890000000000005E-3</v>
      </c>
      <c r="Q23" s="1">
        <v>30</v>
      </c>
      <c r="R23" s="1">
        <v>1.042E-3</v>
      </c>
      <c r="S23" s="1">
        <v>12</v>
      </c>
      <c r="T23" s="1">
        <v>0.280335</v>
      </c>
      <c r="U23" s="1">
        <v>24</v>
      </c>
      <c r="V23" s="1" t="s">
        <v>838</v>
      </c>
      <c r="W23" s="18">
        <v>0.28027049839245105</v>
      </c>
      <c r="X23" s="64">
        <v>-15.32674988747984</v>
      </c>
      <c r="Y23" s="1" t="s">
        <v>853</v>
      </c>
      <c r="Z23" s="1">
        <v>0.8</v>
      </c>
      <c r="AA23" s="1">
        <v>2.4</v>
      </c>
      <c r="AB23" s="1">
        <v>3.89</v>
      </c>
    </row>
    <row r="24" spans="1:28">
      <c r="A24" s="1">
        <v>23.1</v>
      </c>
      <c r="B24" s="1" t="s">
        <v>806</v>
      </c>
      <c r="C24" s="1">
        <v>875</v>
      </c>
      <c r="D24" s="1">
        <v>197</v>
      </c>
      <c r="E24" s="1">
        <v>0.23</v>
      </c>
      <c r="F24" s="1">
        <v>0.02</v>
      </c>
      <c r="G24" s="1">
        <v>1.4379999999999999</v>
      </c>
      <c r="H24" s="1">
        <v>2.3E-2</v>
      </c>
      <c r="I24" s="1">
        <v>0.34010000000000001</v>
      </c>
      <c r="J24" s="1">
        <v>5.1000000000000004E-3</v>
      </c>
      <c r="K24" s="1">
        <v>3663</v>
      </c>
      <c r="L24" s="1">
        <v>46</v>
      </c>
      <c r="M24" s="1">
        <v>8</v>
      </c>
      <c r="N24" s="1">
        <v>1.467239</v>
      </c>
      <c r="O24" s="1">
        <v>66</v>
      </c>
      <c r="P24" s="1">
        <v>8.6449999999999999E-3</v>
      </c>
      <c r="Q24" s="1">
        <v>19</v>
      </c>
      <c r="R24" s="1">
        <v>9.2000000000000003E-4</v>
      </c>
      <c r="S24" s="1">
        <v>31</v>
      </c>
      <c r="T24" s="1">
        <v>0.28030899999999997</v>
      </c>
      <c r="U24" s="1">
        <v>19</v>
      </c>
      <c r="V24" s="1" t="s">
        <v>844</v>
      </c>
      <c r="W24" s="18">
        <v>0.2802438815575915</v>
      </c>
      <c r="X24" s="64">
        <v>-5.5892708585703055</v>
      </c>
      <c r="Y24" s="1" t="s">
        <v>848</v>
      </c>
      <c r="Z24" s="1">
        <v>0.7</v>
      </c>
      <c r="AA24" s="1">
        <v>2.4</v>
      </c>
      <c r="AB24" s="1">
        <v>3.91</v>
      </c>
    </row>
    <row r="25" spans="1:28">
      <c r="A25" s="1">
        <v>23.2</v>
      </c>
      <c r="B25" s="1" t="s">
        <v>806</v>
      </c>
      <c r="C25" s="1">
        <v>920</v>
      </c>
      <c r="D25" s="1">
        <v>143</v>
      </c>
      <c r="E25" s="1">
        <v>0.16</v>
      </c>
      <c r="F25" s="1">
        <v>0.02</v>
      </c>
      <c r="G25" s="1">
        <v>1.498</v>
      </c>
      <c r="H25" s="1">
        <v>3.4000000000000002E-2</v>
      </c>
      <c r="I25" s="1">
        <v>0.3155</v>
      </c>
      <c r="J25" s="1">
        <v>1.4200000000000001E-2</v>
      </c>
      <c r="K25" s="1">
        <v>3548</v>
      </c>
      <c r="L25" s="1">
        <v>69</v>
      </c>
      <c r="M25" s="1">
        <v>8</v>
      </c>
    </row>
    <row r="26" spans="1:28">
      <c r="A26" s="1">
        <v>23.3</v>
      </c>
      <c r="B26" s="1" t="s">
        <v>806</v>
      </c>
      <c r="C26" s="1">
        <v>1761</v>
      </c>
      <c r="D26" s="1">
        <v>264</v>
      </c>
      <c r="E26" s="1">
        <v>0.15</v>
      </c>
      <c r="F26" s="1">
        <v>0.03</v>
      </c>
      <c r="G26" s="1">
        <v>1.821</v>
      </c>
      <c r="H26" s="1">
        <v>2.8000000000000001E-2</v>
      </c>
      <c r="I26" s="1">
        <v>0.22939999999999999</v>
      </c>
      <c r="J26" s="1">
        <v>4.8999999999999998E-3</v>
      </c>
      <c r="K26" s="1">
        <v>3048</v>
      </c>
      <c r="L26" s="1">
        <v>68</v>
      </c>
      <c r="M26" s="1">
        <v>8</v>
      </c>
      <c r="N26" s="1">
        <v>1.467236</v>
      </c>
      <c r="O26" s="1">
        <v>50</v>
      </c>
      <c r="P26" s="1">
        <v>8.6669999999999994E-3</v>
      </c>
      <c r="Q26" s="1">
        <v>27</v>
      </c>
      <c r="R26" s="1">
        <v>1.23E-3</v>
      </c>
      <c r="S26" s="1">
        <v>19</v>
      </c>
      <c r="T26" s="1">
        <v>0.280335</v>
      </c>
      <c r="U26" s="1">
        <v>20</v>
      </c>
      <c r="V26" s="1" t="s">
        <v>838</v>
      </c>
      <c r="W26" s="18">
        <v>0.28026297554092172</v>
      </c>
      <c r="X26" s="64">
        <v>-19.614982001814329</v>
      </c>
      <c r="Y26" s="1" t="s">
        <v>852</v>
      </c>
      <c r="Z26" s="1">
        <v>0.7</v>
      </c>
      <c r="AA26" s="1">
        <v>2.4</v>
      </c>
      <c r="AB26" s="1">
        <v>3.91</v>
      </c>
    </row>
    <row r="27" spans="1:28">
      <c r="A27" s="1">
        <v>24.1</v>
      </c>
      <c r="B27" s="1" t="s">
        <v>806</v>
      </c>
      <c r="C27" s="1">
        <v>1633</v>
      </c>
      <c r="D27" s="1">
        <v>152</v>
      </c>
      <c r="E27" s="1">
        <v>0.1</v>
      </c>
      <c r="F27" s="1">
        <v>0.04</v>
      </c>
      <c r="G27" s="1">
        <v>1.772</v>
      </c>
      <c r="H27" s="1">
        <v>1.9E-2</v>
      </c>
      <c r="I27" s="1">
        <v>0.2356</v>
      </c>
      <c r="J27" s="1">
        <v>6.3E-3</v>
      </c>
      <c r="K27" s="1">
        <v>3091</v>
      </c>
      <c r="L27" s="1">
        <v>86</v>
      </c>
      <c r="M27" s="1">
        <v>7</v>
      </c>
      <c r="N27" s="1">
        <v>1.4672289999999999</v>
      </c>
      <c r="O27" s="1">
        <v>56</v>
      </c>
      <c r="P27" s="1">
        <v>8.6650000000000008E-3</v>
      </c>
      <c r="Q27" s="1">
        <v>20</v>
      </c>
      <c r="R27" s="1">
        <v>7.9199999999999995E-4</v>
      </c>
      <c r="S27" s="1">
        <v>28</v>
      </c>
      <c r="T27" s="1">
        <v>0.28029199999999999</v>
      </c>
      <c r="U27" s="1">
        <v>21</v>
      </c>
      <c r="V27" s="1" t="s">
        <v>839</v>
      </c>
      <c r="W27" s="18">
        <v>0.28024494994767074</v>
      </c>
      <c r="X27" s="64">
        <v>-19.235564309642015</v>
      </c>
      <c r="Y27" s="1" t="s">
        <v>840</v>
      </c>
      <c r="Z27" s="1">
        <v>0.7</v>
      </c>
      <c r="AA27" s="1">
        <v>2.4</v>
      </c>
      <c r="AB27" s="1">
        <v>3.92</v>
      </c>
    </row>
    <row r="28" spans="1:28">
      <c r="A28" s="1">
        <v>26.1</v>
      </c>
      <c r="B28" s="1" t="s">
        <v>806</v>
      </c>
      <c r="C28" s="1">
        <v>244</v>
      </c>
      <c r="D28" s="1">
        <v>57</v>
      </c>
      <c r="E28" s="1">
        <v>0.24</v>
      </c>
      <c r="F28" s="1">
        <v>0.97</v>
      </c>
      <c r="G28" s="1">
        <v>2.1139999999999999</v>
      </c>
      <c r="H28" s="1">
        <v>2.5999999999999999E-2</v>
      </c>
      <c r="I28" s="1">
        <v>0.19500000000000001</v>
      </c>
      <c r="J28" s="1">
        <v>4.0000000000000001E-3</v>
      </c>
      <c r="K28" s="1">
        <v>2785</v>
      </c>
      <c r="L28" s="1">
        <v>68</v>
      </c>
      <c r="M28" s="1">
        <v>12</v>
      </c>
      <c r="N28" s="1">
        <v>1.4672050000000001</v>
      </c>
      <c r="O28" s="1">
        <v>52</v>
      </c>
      <c r="P28" s="1">
        <v>8.6890000000000005E-3</v>
      </c>
      <c r="Q28" s="1">
        <v>28</v>
      </c>
      <c r="R28" s="1">
        <v>1.1310000000000001E-3</v>
      </c>
      <c r="S28" s="1">
        <v>37</v>
      </c>
      <c r="T28" s="1">
        <v>0.28027999999999997</v>
      </c>
      <c r="U28" s="1">
        <v>25</v>
      </c>
      <c r="V28" s="1" t="s">
        <v>855</v>
      </c>
      <c r="W28" s="18">
        <v>0.28021963686024787</v>
      </c>
      <c r="X28" s="64">
        <v>-27.382108138058747</v>
      </c>
      <c r="Y28" s="1" t="s">
        <v>856</v>
      </c>
      <c r="Z28" s="1">
        <v>0.9</v>
      </c>
      <c r="AA28" s="1">
        <v>2.4</v>
      </c>
      <c r="AB28" s="1">
        <v>3.98</v>
      </c>
    </row>
    <row r="29" spans="1:28">
      <c r="A29" s="1">
        <v>27.1</v>
      </c>
      <c r="B29" s="1" t="s">
        <v>806</v>
      </c>
      <c r="C29" s="1">
        <v>543</v>
      </c>
      <c r="D29" s="1">
        <v>52</v>
      </c>
      <c r="E29" s="1">
        <v>0.1</v>
      </c>
      <c r="F29" s="1">
        <v>0.02</v>
      </c>
      <c r="G29" s="1">
        <v>1.264</v>
      </c>
      <c r="H29" s="1">
        <v>3.4000000000000002E-2</v>
      </c>
      <c r="I29" s="1">
        <v>0.36990000000000001</v>
      </c>
      <c r="J29" s="1">
        <v>1.06E-2</v>
      </c>
      <c r="K29" s="1">
        <v>3791</v>
      </c>
      <c r="L29" s="1">
        <v>86</v>
      </c>
      <c r="M29" s="1">
        <v>1</v>
      </c>
      <c r="N29" s="1">
        <v>1.4672190000000001</v>
      </c>
      <c r="O29" s="1">
        <v>57</v>
      </c>
      <c r="P29" s="1">
        <v>8.6730000000000002E-3</v>
      </c>
      <c r="Q29" s="1">
        <v>24</v>
      </c>
      <c r="R29" s="1">
        <v>4.2499999999999998E-4</v>
      </c>
      <c r="S29" s="1">
        <v>29</v>
      </c>
      <c r="T29" s="1">
        <v>0.280254</v>
      </c>
      <c r="U29" s="1">
        <v>20</v>
      </c>
      <c r="V29" s="1" t="s">
        <v>811</v>
      </c>
      <c r="W29" s="18">
        <v>0.28022282927383713</v>
      </c>
      <c r="X29" s="64">
        <v>-3.2528238596385428</v>
      </c>
      <c r="Y29" s="1" t="s">
        <v>812</v>
      </c>
      <c r="Z29" s="1">
        <v>0.7</v>
      </c>
      <c r="AA29" s="1">
        <v>2.4</v>
      </c>
      <c r="AB29" s="1">
        <v>3.94</v>
      </c>
    </row>
    <row r="30" spans="1:28">
      <c r="A30" s="1">
        <v>27.2</v>
      </c>
      <c r="B30" s="1" t="s">
        <v>806</v>
      </c>
      <c r="C30" s="1">
        <v>1254</v>
      </c>
      <c r="D30" s="1">
        <v>645</v>
      </c>
      <c r="E30" s="1">
        <v>0.53</v>
      </c>
      <c r="F30" s="1">
        <v>0.02</v>
      </c>
      <c r="G30" s="1">
        <v>1.1080000000000001</v>
      </c>
      <c r="H30" s="1">
        <v>4.0000000000000001E-3</v>
      </c>
      <c r="I30" s="1">
        <v>0.38119999999999998</v>
      </c>
      <c r="J30" s="1">
        <v>3.8999999999999998E-3</v>
      </c>
      <c r="K30" s="1">
        <v>3837</v>
      </c>
      <c r="L30" s="1">
        <v>30</v>
      </c>
      <c r="M30" s="1" t="s">
        <v>822</v>
      </c>
      <c r="N30" s="1">
        <v>1.4671719999999999</v>
      </c>
      <c r="O30" s="1">
        <v>57</v>
      </c>
      <c r="P30" s="1">
        <v>8.659E-3</v>
      </c>
      <c r="Q30" s="1">
        <v>24</v>
      </c>
      <c r="R30" s="1">
        <v>5.4699999999999996E-4</v>
      </c>
      <c r="S30" s="1">
        <v>15</v>
      </c>
      <c r="T30" s="1">
        <v>0.28026899999999999</v>
      </c>
      <c r="U30" s="1">
        <v>20</v>
      </c>
      <c r="V30" s="1" t="s">
        <v>823</v>
      </c>
      <c r="W30" s="18">
        <v>0.28022837699611308</v>
      </c>
      <c r="X30" s="64">
        <v>-1.9431436862382689</v>
      </c>
      <c r="Y30" s="1" t="s">
        <v>824</v>
      </c>
      <c r="Z30" s="1">
        <v>0.7</v>
      </c>
      <c r="AA30" s="1">
        <v>2.4</v>
      </c>
      <c r="AB30" s="1">
        <v>3.93</v>
      </c>
    </row>
    <row r="31" spans="1:28">
      <c r="A31" s="1">
        <v>27.3</v>
      </c>
      <c r="B31" s="1" t="s">
        <v>806</v>
      </c>
      <c r="C31" s="1">
        <v>451</v>
      </c>
      <c r="D31" s="1">
        <v>66</v>
      </c>
      <c r="E31" s="1">
        <v>0.15</v>
      </c>
      <c r="F31" s="1">
        <v>0.02</v>
      </c>
      <c r="G31" s="1">
        <v>1.863</v>
      </c>
      <c r="H31" s="1">
        <v>2.4E-2</v>
      </c>
      <c r="I31" s="1">
        <v>0.2175</v>
      </c>
      <c r="J31" s="1">
        <v>1.0999999999999999E-2</v>
      </c>
      <c r="K31" s="1">
        <v>2962</v>
      </c>
      <c r="L31" s="1">
        <v>81</v>
      </c>
      <c r="M31" s="1">
        <v>7</v>
      </c>
    </row>
    <row r="32" spans="1:28">
      <c r="A32" s="1">
        <v>27.4</v>
      </c>
      <c r="B32" s="1" t="s">
        <v>806</v>
      </c>
      <c r="C32" s="1">
        <v>285</v>
      </c>
      <c r="D32" s="1">
        <v>79</v>
      </c>
      <c r="E32" s="1">
        <v>0.28999999999999998</v>
      </c>
      <c r="F32" s="1">
        <v>0.04</v>
      </c>
      <c r="G32" s="1">
        <v>1.8520000000000001</v>
      </c>
      <c r="H32" s="1">
        <v>1.4999999999999999E-2</v>
      </c>
      <c r="I32" s="1">
        <v>0.18509999999999999</v>
      </c>
      <c r="J32" s="1">
        <v>2.0999999999999999E-3</v>
      </c>
      <c r="K32" s="1">
        <v>2699</v>
      </c>
      <c r="L32" s="1">
        <v>18</v>
      </c>
      <c r="M32" s="1" t="s">
        <v>788</v>
      </c>
    </row>
    <row r="33" spans="1:28">
      <c r="A33" s="1">
        <v>27.5</v>
      </c>
      <c r="B33" s="1" t="s">
        <v>806</v>
      </c>
      <c r="C33" s="1">
        <v>276</v>
      </c>
      <c r="D33" s="1">
        <v>58</v>
      </c>
      <c r="E33" s="1">
        <v>0.22</v>
      </c>
      <c r="F33" s="1">
        <v>0.02</v>
      </c>
      <c r="G33" s="1">
        <v>1.1100000000000001</v>
      </c>
      <c r="H33" s="1">
        <v>0.03</v>
      </c>
      <c r="I33" s="1">
        <v>0.40610000000000002</v>
      </c>
      <c r="J33" s="1">
        <v>1.1000000000000001E-3</v>
      </c>
      <c r="K33" s="1">
        <v>3932</v>
      </c>
      <c r="L33" s="1">
        <v>8</v>
      </c>
      <c r="M33" s="1" t="s">
        <v>829</v>
      </c>
      <c r="N33" s="1">
        <v>1.467198</v>
      </c>
      <c r="O33" s="1">
        <v>50</v>
      </c>
      <c r="P33" s="1">
        <v>8.7349999999999997E-3</v>
      </c>
      <c r="Q33" s="1">
        <v>37</v>
      </c>
      <c r="R33" s="1">
        <v>9.0399999999999996E-4</v>
      </c>
      <c r="S33" s="1">
        <v>57</v>
      </c>
      <c r="T33" s="1">
        <v>0.28027000000000002</v>
      </c>
      <c r="U33" s="1">
        <v>25</v>
      </c>
      <c r="V33" s="1" t="s">
        <v>847</v>
      </c>
      <c r="W33" s="18">
        <v>0.28020114037605831</v>
      </c>
      <c r="X33" s="64">
        <v>-0.61526803076139558</v>
      </c>
      <c r="Y33" s="1" t="s">
        <v>819</v>
      </c>
      <c r="Z33" s="1">
        <v>0.9</v>
      </c>
      <c r="AA33" s="1">
        <v>2.4</v>
      </c>
      <c r="AB33" s="1">
        <v>3.97</v>
      </c>
    </row>
    <row r="34" spans="1:28">
      <c r="A34" s="1">
        <v>27.6</v>
      </c>
      <c r="B34" s="1" t="s">
        <v>806</v>
      </c>
      <c r="C34" s="1">
        <v>323</v>
      </c>
      <c r="D34" s="1">
        <v>94</v>
      </c>
      <c r="E34" s="1">
        <v>0.3</v>
      </c>
      <c r="F34" s="1">
        <v>0.02</v>
      </c>
      <c r="G34" s="1">
        <v>1.1719999999999999</v>
      </c>
      <c r="H34" s="1">
        <v>1.2E-2</v>
      </c>
      <c r="I34" s="1">
        <v>0.38700000000000001</v>
      </c>
      <c r="J34" s="1">
        <v>4.5999999999999999E-3</v>
      </c>
      <c r="K34" s="1">
        <v>3859</v>
      </c>
      <c r="L34" s="1">
        <v>36</v>
      </c>
      <c r="M34" s="1" t="s">
        <v>788</v>
      </c>
      <c r="N34" s="1">
        <v>1.4672339999999999</v>
      </c>
      <c r="O34" s="1">
        <v>60</v>
      </c>
      <c r="P34" s="1">
        <v>8.6960000000000006E-3</v>
      </c>
      <c r="Q34" s="1">
        <v>25</v>
      </c>
      <c r="R34" s="1">
        <v>5.8699999999999996E-4</v>
      </c>
      <c r="S34" s="1">
        <v>17</v>
      </c>
      <c r="T34" s="1">
        <v>0.28031200000000001</v>
      </c>
      <c r="U34" s="1">
        <v>23</v>
      </c>
      <c r="V34" s="1" t="s">
        <v>827</v>
      </c>
      <c r="W34" s="18">
        <v>0.28026814732931971</v>
      </c>
      <c r="X34" s="64">
        <v>8.0083571263322995E-3</v>
      </c>
      <c r="Y34" s="1" t="s">
        <v>828</v>
      </c>
      <c r="Z34" s="1">
        <v>0.8</v>
      </c>
      <c r="AA34" s="1">
        <v>2.4</v>
      </c>
      <c r="AB34" s="1">
        <v>3.87</v>
      </c>
    </row>
    <row r="35" spans="1:28">
      <c r="A35" s="1">
        <v>28.1</v>
      </c>
      <c r="B35" s="1" t="s">
        <v>806</v>
      </c>
      <c r="C35" s="1">
        <v>604</v>
      </c>
      <c r="D35" s="1">
        <v>80</v>
      </c>
      <c r="E35" s="1">
        <v>0.14000000000000001</v>
      </c>
      <c r="F35" s="1">
        <v>7.0000000000000007E-2</v>
      </c>
      <c r="G35" s="1">
        <v>1.3580000000000001</v>
      </c>
      <c r="H35" s="1">
        <v>2.5999999999999999E-2</v>
      </c>
      <c r="I35" s="1">
        <v>0.3478</v>
      </c>
      <c r="J35" s="1">
        <v>4.4999999999999997E-3</v>
      </c>
      <c r="K35" s="1">
        <v>3697</v>
      </c>
      <c r="L35" s="1">
        <v>20</v>
      </c>
      <c r="M35" s="1">
        <v>4</v>
      </c>
    </row>
    <row r="36" spans="1:28">
      <c r="A36" s="1">
        <v>28.2</v>
      </c>
      <c r="B36" s="1" t="s">
        <v>806</v>
      </c>
      <c r="C36" s="1">
        <v>1264</v>
      </c>
      <c r="D36" s="1">
        <v>216</v>
      </c>
      <c r="E36" s="1">
        <v>0.18</v>
      </c>
      <c r="F36" s="1">
        <v>0.04</v>
      </c>
      <c r="G36" s="1">
        <v>1.651</v>
      </c>
      <c r="H36" s="1">
        <v>0.02</v>
      </c>
      <c r="I36" s="1">
        <v>0.27900000000000003</v>
      </c>
      <c r="J36" s="1">
        <v>3.3E-3</v>
      </c>
      <c r="K36" s="1">
        <v>3357</v>
      </c>
      <c r="L36" s="1">
        <v>38</v>
      </c>
      <c r="M36" s="1">
        <v>10</v>
      </c>
      <c r="N36" s="1">
        <v>1.467244</v>
      </c>
      <c r="O36" s="1">
        <v>61</v>
      </c>
      <c r="P36" s="1">
        <v>8.6719999999999992E-3</v>
      </c>
      <c r="Q36" s="1">
        <v>26</v>
      </c>
      <c r="R36" s="1">
        <v>1.4400000000000001E-3</v>
      </c>
      <c r="S36" s="1">
        <v>23</v>
      </c>
      <c r="T36" s="1">
        <v>0.28034999999999999</v>
      </c>
      <c r="U36" s="1">
        <v>21</v>
      </c>
      <c r="V36" s="1" t="s">
        <v>863</v>
      </c>
      <c r="W36" s="18">
        <v>0.28025685941178446</v>
      </c>
      <c r="X36" s="64">
        <v>-12.470261746817535</v>
      </c>
      <c r="Y36" s="1" t="s">
        <v>852</v>
      </c>
      <c r="Z36" s="1">
        <v>0.8</v>
      </c>
      <c r="AA36" s="1">
        <v>2.4</v>
      </c>
      <c r="AB36" s="1">
        <v>3.91</v>
      </c>
    </row>
    <row r="37" spans="1:28">
      <c r="A37" s="1">
        <v>28.3</v>
      </c>
      <c r="B37" s="1" t="s">
        <v>806</v>
      </c>
      <c r="C37" s="1">
        <v>551</v>
      </c>
      <c r="D37" s="1">
        <v>22</v>
      </c>
      <c r="E37" s="1">
        <v>0.04</v>
      </c>
      <c r="F37" s="1">
        <v>0.13</v>
      </c>
      <c r="G37" s="1">
        <v>1.2989999999999999</v>
      </c>
      <c r="H37" s="1">
        <v>1.6E-2</v>
      </c>
      <c r="I37" s="1">
        <v>0.34899999999999998</v>
      </c>
      <c r="J37" s="1">
        <v>1.21E-2</v>
      </c>
      <c r="K37" s="1">
        <v>3703</v>
      </c>
      <c r="L37" s="1">
        <v>106</v>
      </c>
      <c r="M37" s="1">
        <v>1</v>
      </c>
      <c r="N37" s="1">
        <v>1.4672149999999999</v>
      </c>
      <c r="O37" s="1">
        <v>51</v>
      </c>
      <c r="P37" s="1">
        <v>8.6379999999999998E-3</v>
      </c>
      <c r="Q37" s="1">
        <v>21</v>
      </c>
      <c r="R37" s="1">
        <v>4.17E-4</v>
      </c>
      <c r="S37" s="1">
        <v>6</v>
      </c>
      <c r="T37" s="1">
        <v>0.28022900000000001</v>
      </c>
      <c r="U37" s="1">
        <v>22</v>
      </c>
      <c r="V37" s="1" t="s">
        <v>809</v>
      </c>
      <c r="W37" s="18">
        <v>0.2801991507757437</v>
      </c>
      <c r="X37" s="64">
        <v>-6.2208324985280061</v>
      </c>
      <c r="Y37" s="1" t="s">
        <v>810</v>
      </c>
      <c r="Z37" s="1">
        <v>0.8</v>
      </c>
      <c r="AA37" s="1">
        <v>2.4</v>
      </c>
      <c r="AB37" s="1">
        <v>3.97</v>
      </c>
    </row>
    <row r="38" spans="1:28">
      <c r="A38" s="1">
        <v>28.4</v>
      </c>
      <c r="B38" s="1" t="s">
        <v>806</v>
      </c>
      <c r="C38" s="1">
        <v>631</v>
      </c>
      <c r="D38" s="1">
        <v>122</v>
      </c>
      <c r="E38" s="1">
        <v>0.2</v>
      </c>
      <c r="F38" s="1">
        <v>0.57999999999999996</v>
      </c>
      <c r="G38" s="1">
        <v>1.871</v>
      </c>
      <c r="H38" s="1">
        <v>3.6999999999999998E-2</v>
      </c>
      <c r="I38" s="1">
        <v>0.2293</v>
      </c>
      <c r="J38" s="1">
        <v>8.5000000000000006E-3</v>
      </c>
      <c r="K38" s="1">
        <v>3047</v>
      </c>
      <c r="L38" s="1">
        <v>59</v>
      </c>
      <c r="M38" s="1">
        <v>10</v>
      </c>
    </row>
    <row r="39" spans="1:28">
      <c r="A39" s="1">
        <v>28.5</v>
      </c>
      <c r="B39" s="1" t="s">
        <v>806</v>
      </c>
      <c r="C39" s="1">
        <v>3696</v>
      </c>
      <c r="D39" s="1">
        <v>816</v>
      </c>
      <c r="E39" s="1">
        <v>0.23</v>
      </c>
      <c r="F39" s="1">
        <v>0.01</v>
      </c>
      <c r="G39" s="1">
        <v>1.5860000000000001</v>
      </c>
      <c r="H39" s="1">
        <v>1.4999999999999999E-2</v>
      </c>
      <c r="I39" s="1">
        <v>0.28249999999999997</v>
      </c>
      <c r="J39" s="1">
        <v>4.1999999999999997E-3</v>
      </c>
      <c r="K39" s="1">
        <v>3377</v>
      </c>
      <c r="L39" s="1">
        <v>46</v>
      </c>
      <c r="M39" s="1">
        <v>7</v>
      </c>
      <c r="N39" s="1">
        <v>1.467279</v>
      </c>
      <c r="O39" s="1">
        <v>53</v>
      </c>
      <c r="P39" s="1">
        <v>8.6099999999999996E-3</v>
      </c>
      <c r="Q39" s="1">
        <v>28</v>
      </c>
      <c r="R39" s="1">
        <v>1.3389999999999999E-3</v>
      </c>
      <c r="S39" s="1">
        <v>26</v>
      </c>
      <c r="T39" s="1">
        <v>0.28031099999999998</v>
      </c>
      <c r="U39" s="1">
        <v>22</v>
      </c>
      <c r="V39" s="1" t="s">
        <v>844</v>
      </c>
      <c r="W39" s="18">
        <v>0.2802238597677989</v>
      </c>
      <c r="X39" s="64">
        <v>-13.167949052792505</v>
      </c>
      <c r="Y39" s="1" t="s">
        <v>862</v>
      </c>
      <c r="Z39" s="1">
        <v>0.8</v>
      </c>
      <c r="AA39" s="1">
        <v>2.4</v>
      </c>
      <c r="AB39" s="1">
        <v>3.96</v>
      </c>
    </row>
    <row r="40" spans="1:28">
      <c r="A40" s="1">
        <v>30.1</v>
      </c>
      <c r="B40" s="1" t="s">
        <v>806</v>
      </c>
      <c r="C40" s="1">
        <v>594</v>
      </c>
      <c r="D40" s="1">
        <v>134</v>
      </c>
      <c r="E40" s="1">
        <v>0.23</v>
      </c>
      <c r="F40" s="1">
        <v>0.15</v>
      </c>
      <c r="G40" s="1">
        <v>1.516</v>
      </c>
      <c r="H40" s="1">
        <v>8.0000000000000002E-3</v>
      </c>
      <c r="I40" s="1">
        <v>0.30840000000000001</v>
      </c>
      <c r="J40" s="1">
        <v>3.2000000000000002E-3</v>
      </c>
      <c r="K40" s="1">
        <v>3513</v>
      </c>
      <c r="L40" s="1">
        <v>32</v>
      </c>
      <c r="M40" s="1">
        <v>8</v>
      </c>
      <c r="N40" s="1">
        <v>1.4672620000000001</v>
      </c>
      <c r="O40" s="1">
        <v>58</v>
      </c>
      <c r="P40" s="1">
        <v>8.6969999999999999E-3</v>
      </c>
      <c r="Q40" s="1">
        <v>30</v>
      </c>
      <c r="R40" s="1">
        <v>8.7900000000000001E-4</v>
      </c>
      <c r="S40" s="1">
        <v>44</v>
      </c>
      <c r="T40" s="1">
        <v>0.28031800000000001</v>
      </c>
      <c r="U40" s="1">
        <v>24</v>
      </c>
      <c r="V40" s="1" t="s">
        <v>813</v>
      </c>
      <c r="W40" s="18">
        <v>0.28025841576428834</v>
      </c>
      <c r="X40" s="64">
        <v>-8.6774587021254401</v>
      </c>
      <c r="Y40" s="1" t="s">
        <v>846</v>
      </c>
      <c r="Z40" s="1">
        <v>0.9</v>
      </c>
      <c r="AA40" s="1">
        <v>2.4</v>
      </c>
      <c r="AB40" s="1">
        <v>3.89</v>
      </c>
    </row>
    <row r="41" spans="1:28">
      <c r="A41" s="1">
        <v>30.2</v>
      </c>
      <c r="B41" s="1" t="s">
        <v>806</v>
      </c>
      <c r="C41" s="1">
        <v>2410</v>
      </c>
      <c r="D41" s="1">
        <v>795</v>
      </c>
      <c r="E41" s="1">
        <v>0.34</v>
      </c>
      <c r="F41" s="1">
        <v>0</v>
      </c>
      <c r="G41" s="1">
        <v>1.5880000000000001</v>
      </c>
      <c r="H41" s="1">
        <v>7.0000000000000001E-3</v>
      </c>
      <c r="I41" s="1">
        <v>0.26619999999999999</v>
      </c>
      <c r="J41" s="1">
        <v>1.9E-3</v>
      </c>
      <c r="K41" s="1">
        <v>3284</v>
      </c>
      <c r="L41" s="1">
        <v>22</v>
      </c>
      <c r="M41" s="1">
        <v>4</v>
      </c>
      <c r="N41" s="1">
        <v>1.4672130000000001</v>
      </c>
      <c r="O41" s="1">
        <v>60</v>
      </c>
      <c r="P41" s="1">
        <v>8.6920000000000001E-3</v>
      </c>
      <c r="Q41" s="1">
        <v>27</v>
      </c>
      <c r="R41" s="1">
        <v>6.9099999999999999E-4</v>
      </c>
      <c r="S41" s="1">
        <v>30</v>
      </c>
      <c r="T41" s="1">
        <v>0.280337</v>
      </c>
      <c r="U41" s="1">
        <v>24</v>
      </c>
      <c r="V41" s="1" t="s">
        <v>838</v>
      </c>
      <c r="W41" s="18">
        <v>0.28029330745632858</v>
      </c>
      <c r="X41" s="64">
        <v>-12.91576840231623</v>
      </c>
      <c r="Y41" s="1">
        <v>0.1</v>
      </c>
      <c r="Z41" s="1">
        <v>0.9</v>
      </c>
      <c r="AA41" s="1">
        <v>2.4</v>
      </c>
      <c r="AB41" s="1">
        <v>3.84</v>
      </c>
    </row>
    <row r="42" spans="1:28">
      <c r="A42" s="1">
        <v>32.1</v>
      </c>
      <c r="B42" s="1" t="s">
        <v>806</v>
      </c>
      <c r="C42" s="1">
        <v>1515</v>
      </c>
      <c r="D42" s="1">
        <v>330</v>
      </c>
      <c r="E42" s="1">
        <v>0.22</v>
      </c>
      <c r="F42" s="1">
        <v>7.0000000000000007E-2</v>
      </c>
      <c r="G42" s="1">
        <v>1.522</v>
      </c>
      <c r="H42" s="1">
        <v>0.02</v>
      </c>
      <c r="I42" s="1">
        <v>0.29970000000000002</v>
      </c>
      <c r="J42" s="1">
        <v>8.6E-3</v>
      </c>
      <c r="K42" s="1">
        <v>3469</v>
      </c>
      <c r="L42" s="1">
        <v>88</v>
      </c>
      <c r="M42" s="1">
        <v>7</v>
      </c>
      <c r="N42" s="1">
        <v>1.4672419999999999</v>
      </c>
      <c r="O42" s="1">
        <v>58</v>
      </c>
      <c r="P42" s="1">
        <v>8.6960000000000006E-3</v>
      </c>
      <c r="Q42" s="1">
        <v>24</v>
      </c>
      <c r="R42" s="1">
        <v>1.1329999999999999E-3</v>
      </c>
      <c r="S42" s="1">
        <v>19</v>
      </c>
      <c r="T42" s="1">
        <v>0.280339</v>
      </c>
      <c r="U42" s="1">
        <v>19</v>
      </c>
      <c r="V42" s="1" t="s">
        <v>857</v>
      </c>
      <c r="W42" s="18">
        <v>0.28026319144158174</v>
      </c>
      <c r="X42" s="64">
        <v>-9.5627289198518817</v>
      </c>
      <c r="Y42" s="1" t="s">
        <v>846</v>
      </c>
      <c r="Z42" s="1">
        <v>0.7</v>
      </c>
      <c r="AA42" s="1">
        <v>2.4</v>
      </c>
      <c r="AB42" s="1">
        <v>3.89</v>
      </c>
    </row>
    <row r="43" spans="1:28">
      <c r="A43" s="1">
        <v>35.1</v>
      </c>
      <c r="B43" s="1" t="s">
        <v>806</v>
      </c>
      <c r="C43" s="1">
        <v>343</v>
      </c>
      <c r="D43" s="1">
        <v>38</v>
      </c>
      <c r="E43" s="1">
        <v>0.12</v>
      </c>
      <c r="F43" s="1">
        <v>0.11</v>
      </c>
      <c r="G43" s="1">
        <v>1.536</v>
      </c>
      <c r="H43" s="1">
        <v>1.4E-2</v>
      </c>
      <c r="I43" s="1">
        <v>0.29430000000000001</v>
      </c>
      <c r="J43" s="1">
        <v>7.0000000000000001E-3</v>
      </c>
      <c r="K43" s="1">
        <v>3440</v>
      </c>
      <c r="L43" s="1">
        <v>74</v>
      </c>
      <c r="M43" s="1">
        <v>6</v>
      </c>
      <c r="N43" s="1">
        <v>1.467214</v>
      </c>
      <c r="O43" s="1">
        <v>53</v>
      </c>
      <c r="P43" s="1">
        <v>8.6800000000000002E-3</v>
      </c>
      <c r="Q43" s="1">
        <v>27</v>
      </c>
      <c r="R43" s="1">
        <v>4.73E-4</v>
      </c>
      <c r="S43" s="1">
        <v>11</v>
      </c>
      <c r="T43" s="1">
        <v>0.28031800000000001</v>
      </c>
      <c r="U43" s="1">
        <v>20</v>
      </c>
      <c r="V43" s="1" t="s">
        <v>813</v>
      </c>
      <c r="W43" s="18">
        <v>0.2802866249246122</v>
      </c>
      <c r="X43" s="64">
        <v>-9.4225536102054974</v>
      </c>
      <c r="Y43" s="1">
        <v>0.1</v>
      </c>
      <c r="Z43" s="1">
        <v>0.7</v>
      </c>
      <c r="AA43" s="1">
        <v>2.4</v>
      </c>
      <c r="AB43" s="1">
        <v>3.85</v>
      </c>
    </row>
    <row r="44" spans="1:28">
      <c r="A44" s="1">
        <v>40.1</v>
      </c>
      <c r="B44" s="1" t="s">
        <v>806</v>
      </c>
      <c r="C44" s="1">
        <v>82</v>
      </c>
      <c r="D44" s="1">
        <v>29</v>
      </c>
      <c r="E44" s="1">
        <v>0.36</v>
      </c>
      <c r="F44" s="1">
        <v>0.01</v>
      </c>
      <c r="G44" s="1">
        <v>1.046</v>
      </c>
      <c r="H44" s="1">
        <v>8.9999999999999993E-3</v>
      </c>
      <c r="I44" s="1">
        <v>0.4466</v>
      </c>
      <c r="J44" s="1">
        <v>8.8000000000000005E-3</v>
      </c>
      <c r="K44" s="1">
        <v>4074</v>
      </c>
      <c r="L44" s="1">
        <v>58</v>
      </c>
      <c r="M44" s="1" t="s">
        <v>850</v>
      </c>
      <c r="N44" s="1">
        <v>1.4672890000000001</v>
      </c>
      <c r="O44" s="1">
        <v>61</v>
      </c>
      <c r="P44" s="1">
        <v>8.6979999999999991E-3</v>
      </c>
      <c r="Q44" s="1">
        <v>37</v>
      </c>
      <c r="R44" s="1">
        <v>1.0139999999999999E-3</v>
      </c>
      <c r="S44" s="1">
        <v>40</v>
      </c>
      <c r="T44" s="1">
        <v>0.28032099999999999</v>
      </c>
      <c r="U44" s="1">
        <v>28</v>
      </c>
      <c r="V44" s="1" t="s">
        <v>851</v>
      </c>
      <c r="W44" s="18">
        <v>0.28024086457501951</v>
      </c>
      <c r="X44" s="64">
        <v>4.2497727615642411</v>
      </c>
      <c r="Y44" s="1" t="s">
        <v>852</v>
      </c>
      <c r="Z44" s="1">
        <v>1</v>
      </c>
      <c r="AA44" s="1">
        <v>2.5</v>
      </c>
      <c r="AB44" s="1">
        <v>3.9</v>
      </c>
    </row>
    <row r="45" spans="1:28">
      <c r="A45" s="1">
        <v>40.200000000000003</v>
      </c>
      <c r="B45" s="1" t="s">
        <v>806</v>
      </c>
      <c r="C45" s="1">
        <v>74</v>
      </c>
      <c r="D45" s="1">
        <v>31</v>
      </c>
      <c r="E45" s="1">
        <v>0.44</v>
      </c>
      <c r="F45" s="1">
        <v>0.11</v>
      </c>
      <c r="G45" s="1">
        <v>1.4950000000000001</v>
      </c>
      <c r="H45" s="1">
        <v>1.2999999999999999E-2</v>
      </c>
      <c r="I45" s="1">
        <v>0.34350000000000003</v>
      </c>
      <c r="J45" s="1">
        <v>7.0000000000000001E-3</v>
      </c>
      <c r="K45" s="1">
        <v>3679</v>
      </c>
      <c r="L45" s="1">
        <v>62</v>
      </c>
      <c r="M45" s="1">
        <v>11</v>
      </c>
      <c r="N45" s="1">
        <v>1.467274</v>
      </c>
      <c r="O45" s="1">
        <v>61</v>
      </c>
      <c r="P45" s="1">
        <v>8.6960000000000006E-3</v>
      </c>
      <c r="Q45" s="1">
        <v>31</v>
      </c>
      <c r="R45" s="1">
        <v>1.042E-3</v>
      </c>
      <c r="S45" s="1">
        <v>24</v>
      </c>
      <c r="T45" s="1">
        <v>0.28033599999999997</v>
      </c>
      <c r="U45" s="1">
        <v>21</v>
      </c>
      <c r="V45" s="1" t="s">
        <v>838</v>
      </c>
      <c r="W45" s="18">
        <v>0.28026191293814501</v>
      </c>
      <c r="X45" s="64">
        <v>-4.5607618022891483</v>
      </c>
      <c r="Y45" s="1" t="s">
        <v>853</v>
      </c>
      <c r="Z45" s="1">
        <v>0.7</v>
      </c>
      <c r="AA45" s="1">
        <v>2.4</v>
      </c>
      <c r="AB45" s="1">
        <v>3.88</v>
      </c>
    </row>
    <row r="46" spans="1:28">
      <c r="A46" s="1">
        <v>40.299999999999997</v>
      </c>
      <c r="B46" s="1" t="s">
        <v>806</v>
      </c>
      <c r="C46" s="1">
        <v>1508</v>
      </c>
      <c r="D46" s="1">
        <v>322</v>
      </c>
      <c r="E46" s="1">
        <v>0.22</v>
      </c>
      <c r="F46" s="1">
        <v>0</v>
      </c>
      <c r="G46" s="1">
        <v>1.5369999999999999</v>
      </c>
      <c r="H46" s="1">
        <v>1.6E-2</v>
      </c>
      <c r="I46" s="1">
        <v>0.29909999999999998</v>
      </c>
      <c r="J46" s="1">
        <v>6.1000000000000004E-3</v>
      </c>
      <c r="K46" s="1">
        <v>3466</v>
      </c>
      <c r="L46" s="1">
        <v>64</v>
      </c>
      <c r="M46" s="1">
        <v>7</v>
      </c>
      <c r="N46" s="1">
        <v>1.4672369999999999</v>
      </c>
      <c r="O46" s="1">
        <v>60</v>
      </c>
      <c r="P46" s="1">
        <v>8.7159999999999998E-3</v>
      </c>
      <c r="Q46" s="1">
        <v>34</v>
      </c>
      <c r="R46" s="1">
        <v>8.34E-4</v>
      </c>
      <c r="S46" s="1">
        <v>46</v>
      </c>
      <c r="T46" s="1">
        <v>0.28031099999999998</v>
      </c>
      <c r="U46" s="1">
        <v>23</v>
      </c>
      <c r="V46" s="1" t="s">
        <v>844</v>
      </c>
      <c r="W46" s="18">
        <v>0.28025524724357831</v>
      </c>
      <c r="X46" s="64">
        <v>-9.9178386640164096</v>
      </c>
      <c r="Y46" s="1" t="s">
        <v>815</v>
      </c>
      <c r="Z46" s="1">
        <v>0.8</v>
      </c>
      <c r="AA46" s="1">
        <v>2.4</v>
      </c>
      <c r="AB46" s="1">
        <v>3.9</v>
      </c>
    </row>
    <row r="47" spans="1:28">
      <c r="A47" s="1">
        <v>42.1</v>
      </c>
      <c r="B47" s="1" t="s">
        <v>806</v>
      </c>
      <c r="C47" s="1">
        <v>849</v>
      </c>
      <c r="D47" s="1">
        <v>183</v>
      </c>
      <c r="E47" s="1">
        <v>0.22</v>
      </c>
      <c r="F47" s="1">
        <v>0.03</v>
      </c>
      <c r="G47" s="1">
        <v>1.5249999999999999</v>
      </c>
      <c r="H47" s="1">
        <v>3.3000000000000002E-2</v>
      </c>
      <c r="I47" s="1">
        <v>0.31709999999999999</v>
      </c>
      <c r="J47" s="1">
        <v>5.1000000000000004E-3</v>
      </c>
      <c r="K47" s="1">
        <v>3556</v>
      </c>
      <c r="L47" s="1">
        <v>50</v>
      </c>
      <c r="M47" s="1">
        <v>9</v>
      </c>
      <c r="N47" s="1">
        <v>1.467268</v>
      </c>
      <c r="O47" s="1">
        <v>66</v>
      </c>
      <c r="P47" s="1">
        <v>8.6669999999999994E-3</v>
      </c>
      <c r="Q47" s="1">
        <v>27</v>
      </c>
      <c r="R47" s="1">
        <v>6.78E-4</v>
      </c>
      <c r="S47" s="1">
        <v>56</v>
      </c>
      <c r="T47" s="1">
        <v>0.280333</v>
      </c>
      <c r="U47" s="1">
        <v>26</v>
      </c>
      <c r="V47" s="1" t="s">
        <v>837</v>
      </c>
      <c r="W47" s="18">
        <v>0.28028645939340491</v>
      </c>
      <c r="X47" s="64">
        <v>-6.6450169305931617</v>
      </c>
      <c r="Y47" s="1">
        <v>0.1</v>
      </c>
      <c r="Z47" s="1">
        <v>0.9</v>
      </c>
      <c r="AA47" s="1">
        <v>2.4</v>
      </c>
      <c r="AB47" s="1">
        <v>3.85</v>
      </c>
    </row>
    <row r="48" spans="1:28">
      <c r="A48" s="1">
        <v>45.1</v>
      </c>
      <c r="B48" s="1" t="s">
        <v>806</v>
      </c>
      <c r="C48" s="1">
        <v>456</v>
      </c>
      <c r="D48" s="1">
        <v>185</v>
      </c>
      <c r="E48" s="1">
        <v>0.42</v>
      </c>
      <c r="F48" s="1">
        <v>0.1</v>
      </c>
      <c r="G48" s="1">
        <v>1.3340000000000001</v>
      </c>
      <c r="H48" s="1">
        <v>1.4999999999999999E-2</v>
      </c>
      <c r="I48" s="1">
        <v>0.3609</v>
      </c>
      <c r="J48" s="1">
        <v>2.5000000000000001E-3</v>
      </c>
      <c r="K48" s="1">
        <v>3754</v>
      </c>
      <c r="L48" s="1">
        <v>22</v>
      </c>
      <c r="M48" s="1">
        <v>4</v>
      </c>
      <c r="N48" s="1">
        <v>1.467239</v>
      </c>
      <c r="O48" s="1">
        <v>59</v>
      </c>
      <c r="P48" s="1">
        <v>8.6630000000000006E-3</v>
      </c>
      <c r="Q48" s="1">
        <v>24</v>
      </c>
      <c r="R48" s="1">
        <v>5.4199999999999995E-4</v>
      </c>
      <c r="S48" s="1">
        <v>27</v>
      </c>
      <c r="T48" s="1">
        <v>0.28029700000000002</v>
      </c>
      <c r="U48" s="1">
        <v>18</v>
      </c>
      <c r="V48" s="1" t="s">
        <v>820</v>
      </c>
      <c r="W48" s="18">
        <v>0.28025764988586643</v>
      </c>
      <c r="X48" s="64">
        <v>-2.9040942924940527</v>
      </c>
      <c r="Y48" s="1" t="s">
        <v>821</v>
      </c>
      <c r="Z48" s="1">
        <v>0.7</v>
      </c>
      <c r="AA48" s="1">
        <v>2.2999999999999998</v>
      </c>
      <c r="AB48" s="1">
        <v>3.89</v>
      </c>
    </row>
    <row r="49" spans="1:28">
      <c r="A49" s="1">
        <v>45.2</v>
      </c>
      <c r="B49" s="1" t="s">
        <v>806</v>
      </c>
      <c r="C49" s="1">
        <v>1801</v>
      </c>
      <c r="D49" s="1">
        <v>495</v>
      </c>
      <c r="E49" s="1">
        <v>0.28000000000000003</v>
      </c>
      <c r="F49" s="1">
        <v>0.01</v>
      </c>
      <c r="G49" s="1">
        <v>1.2370000000000001</v>
      </c>
      <c r="H49" s="1">
        <v>1.2999999999999999E-2</v>
      </c>
      <c r="I49" s="1">
        <v>0.35260000000000002</v>
      </c>
      <c r="J49" s="1">
        <v>3.5999999999999999E-3</v>
      </c>
      <c r="K49" s="1">
        <v>3718</v>
      </c>
      <c r="L49" s="1">
        <v>32</v>
      </c>
      <c r="M49" s="1" t="s">
        <v>788</v>
      </c>
      <c r="N49" s="1">
        <v>1.4672179999999999</v>
      </c>
      <c r="O49" s="1">
        <v>81</v>
      </c>
      <c r="P49" s="1">
        <v>8.5529999999999998E-3</v>
      </c>
      <c r="Q49" s="1">
        <v>52</v>
      </c>
      <c r="R49" s="1">
        <v>1.189E-3</v>
      </c>
      <c r="S49" s="1">
        <v>79</v>
      </c>
      <c r="T49" s="1">
        <v>0.28026299999999998</v>
      </c>
      <c r="U49" s="1">
        <v>33</v>
      </c>
      <c r="V49" s="1" t="s">
        <v>807</v>
      </c>
      <c r="W49" s="18">
        <v>0.28017753347701163</v>
      </c>
      <c r="X49" s="64">
        <v>-6.6302631114500965</v>
      </c>
      <c r="Y49" s="1" t="s">
        <v>860</v>
      </c>
      <c r="Z49" s="1">
        <v>1.2</v>
      </c>
      <c r="AA49" s="1">
        <v>2.5</v>
      </c>
      <c r="AB49" s="1">
        <v>4.01</v>
      </c>
    </row>
    <row r="50" spans="1:28">
      <c r="A50" s="1">
        <v>45.3</v>
      </c>
      <c r="B50" s="1" t="s">
        <v>806</v>
      </c>
      <c r="C50" s="1">
        <v>311</v>
      </c>
      <c r="D50" s="1">
        <v>33</v>
      </c>
      <c r="E50" s="1">
        <v>0.11</v>
      </c>
      <c r="F50" s="1">
        <v>0.01</v>
      </c>
      <c r="G50" s="1">
        <v>1.57</v>
      </c>
      <c r="H50" s="1">
        <v>1.7000000000000001E-2</v>
      </c>
      <c r="I50" s="1">
        <v>0.27389999999999998</v>
      </c>
      <c r="J50" s="1">
        <v>6.3E-3</v>
      </c>
      <c r="K50" s="1">
        <v>3328</v>
      </c>
      <c r="L50" s="1">
        <v>36</v>
      </c>
      <c r="M50" s="1">
        <v>5</v>
      </c>
    </row>
    <row r="51" spans="1:28">
      <c r="A51" s="1">
        <v>49.1</v>
      </c>
      <c r="B51" s="1" t="s">
        <v>806</v>
      </c>
      <c r="C51" s="1">
        <v>1122</v>
      </c>
      <c r="D51" s="1">
        <v>278</v>
      </c>
      <c r="E51" s="1">
        <v>0.26</v>
      </c>
      <c r="F51" s="1">
        <v>0.44</v>
      </c>
      <c r="G51" s="1">
        <v>1.5409999999999999</v>
      </c>
      <c r="H51" s="1">
        <v>1.2E-2</v>
      </c>
      <c r="I51" s="1">
        <v>0.26879999999999998</v>
      </c>
      <c r="J51" s="1">
        <v>2.8999999999999998E-3</v>
      </c>
      <c r="K51" s="1">
        <v>3299</v>
      </c>
      <c r="L51" s="1">
        <v>34</v>
      </c>
      <c r="M51" s="1">
        <v>2</v>
      </c>
      <c r="N51" s="1">
        <v>1.467279</v>
      </c>
      <c r="O51" s="1">
        <v>67</v>
      </c>
      <c r="P51" s="1">
        <v>8.6540000000000002E-3</v>
      </c>
      <c r="Q51" s="1">
        <v>34</v>
      </c>
      <c r="R51" s="1">
        <v>1.0449999999999999E-3</v>
      </c>
      <c r="S51" s="1">
        <v>54</v>
      </c>
      <c r="T51" s="1">
        <v>0.28032600000000002</v>
      </c>
      <c r="U51" s="1">
        <v>29</v>
      </c>
      <c r="V51" s="1" t="s">
        <v>854</v>
      </c>
      <c r="W51" s="18">
        <v>0.28025961252145859</v>
      </c>
      <c r="X51" s="64">
        <v>-13.758193904657157</v>
      </c>
      <c r="Y51" s="1" t="s">
        <v>815</v>
      </c>
      <c r="Z51" s="1">
        <v>1</v>
      </c>
      <c r="AA51" s="1">
        <v>2.5</v>
      </c>
      <c r="AB51" s="1">
        <v>3.9</v>
      </c>
    </row>
    <row r="52" spans="1:28">
      <c r="A52" s="1">
        <v>55.1</v>
      </c>
      <c r="B52" s="1" t="s">
        <v>806</v>
      </c>
      <c r="C52" s="1">
        <v>1128</v>
      </c>
      <c r="D52" s="1">
        <v>418</v>
      </c>
      <c r="E52" s="1">
        <v>0.38</v>
      </c>
      <c r="F52" s="1">
        <v>0.14000000000000001</v>
      </c>
      <c r="G52" s="1">
        <v>1.37</v>
      </c>
      <c r="H52" s="1">
        <v>1.7000000000000001E-2</v>
      </c>
      <c r="I52" s="1">
        <v>0.38569999999999999</v>
      </c>
      <c r="J52" s="1">
        <v>5.1000000000000004E-3</v>
      </c>
      <c r="K52" s="1">
        <v>3854</v>
      </c>
      <c r="L52" s="1">
        <v>40</v>
      </c>
      <c r="M52" s="1">
        <v>9</v>
      </c>
      <c r="N52" s="1">
        <v>1.467244</v>
      </c>
      <c r="O52" s="1">
        <v>68</v>
      </c>
      <c r="P52" s="1">
        <v>8.7259999999999994E-3</v>
      </c>
      <c r="Q52" s="1">
        <v>36</v>
      </c>
      <c r="R52" s="1">
        <v>8.4800000000000001E-4</v>
      </c>
      <c r="S52" s="1">
        <v>28</v>
      </c>
      <c r="T52" s="1">
        <v>0.28036800000000001</v>
      </c>
      <c r="U52" s="1">
        <v>24</v>
      </c>
      <c r="V52" s="1" t="s">
        <v>845</v>
      </c>
      <c r="W52" s="18">
        <v>0.28030473402339756</v>
      </c>
      <c r="X52" s="64">
        <v>1.1924286692255315</v>
      </c>
      <c r="Y52" s="1">
        <v>0.8</v>
      </c>
      <c r="Z52" s="1">
        <v>0.9</v>
      </c>
      <c r="AA52" s="1">
        <v>2.4</v>
      </c>
      <c r="AB52" s="1">
        <v>3.81</v>
      </c>
    </row>
    <row r="53" spans="1:28">
      <c r="A53" s="1">
        <v>55.2</v>
      </c>
      <c r="B53" s="1" t="s">
        <v>806</v>
      </c>
      <c r="C53" s="1">
        <v>124</v>
      </c>
      <c r="D53" s="1">
        <v>178</v>
      </c>
      <c r="E53" s="1">
        <v>1.48</v>
      </c>
      <c r="F53" s="1">
        <v>2.78</v>
      </c>
      <c r="G53" s="1">
        <v>1.879</v>
      </c>
      <c r="H53" s="1">
        <v>5.3999999999999999E-2</v>
      </c>
      <c r="I53" s="1">
        <v>0.1658</v>
      </c>
      <c r="J53" s="1">
        <v>6.4000000000000003E-3</v>
      </c>
      <c r="K53" s="1">
        <v>2516</v>
      </c>
      <c r="L53" s="1">
        <v>130</v>
      </c>
      <c r="M53" s="1" t="s">
        <v>816</v>
      </c>
      <c r="N53" s="1">
        <v>1.467257</v>
      </c>
      <c r="O53" s="1">
        <v>56</v>
      </c>
      <c r="P53" s="1">
        <v>8.7010000000000004E-3</v>
      </c>
      <c r="Q53" s="1">
        <v>25</v>
      </c>
      <c r="R53" s="1">
        <v>4.9299999999999995E-4</v>
      </c>
      <c r="S53" s="1">
        <v>90</v>
      </c>
      <c r="T53" s="1">
        <v>0.28034100000000001</v>
      </c>
      <c r="U53" s="1">
        <v>24</v>
      </c>
      <c r="V53" s="1" t="s">
        <v>817</v>
      </c>
      <c r="W53" s="18">
        <v>0.28031728942885598</v>
      </c>
      <c r="X53" s="64">
        <v>-30.235284731802146</v>
      </c>
      <c r="Y53" s="1">
        <v>0.8</v>
      </c>
      <c r="Z53" s="1">
        <v>0.9</v>
      </c>
      <c r="AA53" s="1">
        <v>2.4</v>
      </c>
      <c r="AB53" s="1">
        <v>3.81</v>
      </c>
    </row>
    <row r="54" spans="1:28">
      <c r="A54" s="1">
        <v>65.099999999999994</v>
      </c>
      <c r="B54" s="1" t="s">
        <v>806</v>
      </c>
      <c r="C54" s="1">
        <v>303</v>
      </c>
      <c r="D54" s="1">
        <v>131</v>
      </c>
      <c r="E54" s="1">
        <v>0.45</v>
      </c>
      <c r="F54" s="1">
        <v>0.02</v>
      </c>
      <c r="G54" s="1">
        <v>0.96899999999999997</v>
      </c>
      <c r="H54" s="1">
        <v>0.02</v>
      </c>
      <c r="I54" s="1">
        <v>0.41389999999999999</v>
      </c>
      <c r="J54" s="1">
        <v>7.3000000000000001E-3</v>
      </c>
      <c r="K54" s="1">
        <v>3960</v>
      </c>
      <c r="L54" s="1">
        <v>26</v>
      </c>
      <c r="M54" s="1" t="s">
        <v>864</v>
      </c>
    </row>
    <row r="55" spans="1:28">
      <c r="A55" s="1">
        <v>65.2</v>
      </c>
      <c r="B55" s="1" t="s">
        <v>806</v>
      </c>
      <c r="C55" s="1">
        <v>320</v>
      </c>
      <c r="D55" s="1">
        <v>149</v>
      </c>
      <c r="E55" s="1">
        <v>0.48</v>
      </c>
      <c r="F55" s="1">
        <v>0.11</v>
      </c>
      <c r="G55" s="1">
        <v>1.137</v>
      </c>
      <c r="H55" s="1">
        <v>0.01</v>
      </c>
      <c r="I55" s="1">
        <v>0.41210000000000002</v>
      </c>
      <c r="J55" s="1">
        <v>5.8999999999999999E-3</v>
      </c>
      <c r="K55" s="1">
        <v>3954</v>
      </c>
      <c r="L55" s="1">
        <v>21</v>
      </c>
      <c r="M55" s="1" t="s">
        <v>788</v>
      </c>
    </row>
    <row r="56" spans="1:28">
      <c r="A56" s="1">
        <v>65.3</v>
      </c>
      <c r="B56" s="1" t="s">
        <v>806</v>
      </c>
      <c r="C56" s="1">
        <v>206</v>
      </c>
      <c r="D56" s="1">
        <v>83</v>
      </c>
      <c r="E56" s="1">
        <v>0.42</v>
      </c>
      <c r="F56" s="1">
        <v>0.06</v>
      </c>
      <c r="G56" s="1">
        <v>1.0509999999999999</v>
      </c>
      <c r="H56" s="1">
        <v>2.7E-2</v>
      </c>
      <c r="I56" s="1">
        <v>0.4194</v>
      </c>
      <c r="J56" s="1">
        <v>1.26E-2</v>
      </c>
      <c r="K56" s="1">
        <v>3980</v>
      </c>
      <c r="L56" s="1">
        <v>45</v>
      </c>
      <c r="M56" s="1" t="s">
        <v>865</v>
      </c>
    </row>
    <row r="57" spans="1:28">
      <c r="A57" s="1">
        <v>65.400000000000006</v>
      </c>
      <c r="B57" s="1" t="s">
        <v>806</v>
      </c>
      <c r="C57" s="1">
        <v>187</v>
      </c>
      <c r="D57" s="1">
        <v>84</v>
      </c>
      <c r="E57" s="1">
        <v>0.47</v>
      </c>
      <c r="F57" s="1">
        <v>0.08</v>
      </c>
      <c r="G57" s="1">
        <v>1.175</v>
      </c>
      <c r="H57" s="1">
        <v>2.9000000000000001E-2</v>
      </c>
      <c r="I57" s="1">
        <v>0.41260000000000002</v>
      </c>
      <c r="J57" s="1">
        <v>1.55E-2</v>
      </c>
      <c r="K57" s="1">
        <v>3955</v>
      </c>
      <c r="L57" s="1">
        <v>112</v>
      </c>
      <c r="M57" s="1">
        <v>0</v>
      </c>
      <c r="N57" s="1">
        <v>1.467239</v>
      </c>
      <c r="O57" s="1">
        <v>71</v>
      </c>
      <c r="P57" s="1">
        <v>8.6470000000000002E-3</v>
      </c>
      <c r="Q57" s="1">
        <v>33</v>
      </c>
      <c r="R57" s="1">
        <v>8.0099999999999995E-4</v>
      </c>
      <c r="S57" s="1">
        <v>22</v>
      </c>
      <c r="T57" s="1">
        <v>0.28023900000000002</v>
      </c>
      <c r="U57" s="1">
        <v>28</v>
      </c>
      <c r="V57" s="1" t="s">
        <v>818</v>
      </c>
      <c r="W57" s="18">
        <v>0.28017761587067569</v>
      </c>
      <c r="X57" s="64">
        <v>-0.89729550119765911</v>
      </c>
      <c r="Y57" s="1" t="s">
        <v>841</v>
      </c>
      <c r="Z57" s="1">
        <v>1</v>
      </c>
      <c r="AA57" s="1">
        <v>2.5</v>
      </c>
      <c r="AB57" s="1">
        <v>4</v>
      </c>
    </row>
    <row r="58" spans="1:28">
      <c r="A58" s="1">
        <v>65.5</v>
      </c>
      <c r="B58" s="1" t="s">
        <v>806</v>
      </c>
      <c r="C58" s="1">
        <v>1513</v>
      </c>
      <c r="D58" s="1">
        <v>397</v>
      </c>
      <c r="E58" s="1">
        <v>0.27</v>
      </c>
      <c r="F58" s="1">
        <v>0.02</v>
      </c>
      <c r="G58" s="1">
        <v>1.1879999999999999</v>
      </c>
      <c r="H58" s="1">
        <v>8.9999999999999993E-3</v>
      </c>
      <c r="I58" s="1">
        <v>0.36849999999999999</v>
      </c>
      <c r="J58" s="1">
        <v>1.4E-3</v>
      </c>
      <c r="K58" s="1">
        <v>3785</v>
      </c>
      <c r="L58" s="1">
        <v>12</v>
      </c>
      <c r="M58" s="1" t="s">
        <v>804</v>
      </c>
      <c r="N58" s="1">
        <v>1.467231</v>
      </c>
      <c r="O58" s="1">
        <v>64</v>
      </c>
      <c r="P58" s="1">
        <v>8.6859999999999993E-3</v>
      </c>
      <c r="Q58" s="1">
        <v>30</v>
      </c>
      <c r="R58" s="1">
        <v>1.1590000000000001E-3</v>
      </c>
      <c r="S58" s="1">
        <v>22</v>
      </c>
      <c r="T58" s="1">
        <v>0.28029500000000002</v>
      </c>
      <c r="U58" s="1">
        <v>26</v>
      </c>
      <c r="V58" s="1" t="s">
        <v>820</v>
      </c>
      <c r="W58" s="18">
        <v>0.28021013494175012</v>
      </c>
      <c r="X58" s="64">
        <v>-3.8506003340776918</v>
      </c>
      <c r="Y58" s="1" t="s">
        <v>858</v>
      </c>
      <c r="Z58" s="1">
        <v>0.9</v>
      </c>
      <c r="AA58" s="1">
        <v>2.4</v>
      </c>
      <c r="AB58" s="1">
        <v>3.96</v>
      </c>
    </row>
    <row r="59" spans="1:28">
      <c r="A59" s="1">
        <v>65.599999999999994</v>
      </c>
      <c r="B59" s="1" t="s">
        <v>806</v>
      </c>
      <c r="C59" s="1">
        <v>515</v>
      </c>
      <c r="D59" s="1">
        <v>296</v>
      </c>
      <c r="E59" s="1">
        <v>0.59</v>
      </c>
      <c r="F59" s="1">
        <v>0.03</v>
      </c>
      <c r="G59" s="1">
        <v>1.125</v>
      </c>
      <c r="H59" s="1">
        <v>1.2E-2</v>
      </c>
      <c r="I59" s="1">
        <v>0.40050000000000002</v>
      </c>
      <c r="J59" s="1">
        <v>2.5000000000000001E-3</v>
      </c>
      <c r="K59" s="1">
        <v>3911</v>
      </c>
      <c r="L59" s="1">
        <v>18</v>
      </c>
      <c r="M59" s="1" t="s">
        <v>829</v>
      </c>
      <c r="N59" s="1">
        <v>1.467238</v>
      </c>
      <c r="O59" s="1">
        <v>61</v>
      </c>
      <c r="P59" s="1">
        <v>8.6180000000000007E-3</v>
      </c>
      <c r="Q59" s="1">
        <v>28</v>
      </c>
      <c r="R59" s="1">
        <v>5.9000000000000003E-4</v>
      </c>
      <c r="S59" s="1">
        <v>32</v>
      </c>
      <c r="T59" s="1">
        <v>0.28021600000000002</v>
      </c>
      <c r="U59" s="1">
        <v>25</v>
      </c>
      <c r="V59" s="1" t="s">
        <v>830</v>
      </c>
      <c r="W59" s="18">
        <v>0.28017130732402296</v>
      </c>
      <c r="X59" s="64">
        <v>-2.188631367072702</v>
      </c>
      <c r="Y59" s="1" t="s">
        <v>831</v>
      </c>
      <c r="Z59" s="1">
        <v>0.9</v>
      </c>
      <c r="AA59" s="1">
        <v>2.4</v>
      </c>
      <c r="AB59" s="1">
        <v>4.01</v>
      </c>
    </row>
    <row r="60" spans="1:28">
      <c r="A60" s="1">
        <v>65.7</v>
      </c>
      <c r="B60" s="1" t="s">
        <v>806</v>
      </c>
      <c r="C60" s="1">
        <v>238</v>
      </c>
      <c r="D60" s="1">
        <v>97</v>
      </c>
      <c r="E60" s="1">
        <v>0.42</v>
      </c>
      <c r="F60" s="1">
        <v>0</v>
      </c>
      <c r="G60" s="1">
        <v>1.0369999999999999</v>
      </c>
      <c r="H60" s="1">
        <v>2.1999999999999999E-2</v>
      </c>
      <c r="I60" s="1">
        <v>0.41489999999999999</v>
      </c>
      <c r="J60" s="1">
        <v>1.2500000000000001E-2</v>
      </c>
      <c r="K60" s="1">
        <v>3964</v>
      </c>
      <c r="L60" s="1">
        <v>90</v>
      </c>
      <c r="M60" s="1" t="s">
        <v>816</v>
      </c>
      <c r="N60" s="1">
        <v>1.467231</v>
      </c>
      <c r="O60" s="1">
        <v>60</v>
      </c>
      <c r="P60" s="1">
        <v>8.6719999999999992E-3</v>
      </c>
      <c r="Q60" s="1">
        <v>23</v>
      </c>
      <c r="R60" s="1">
        <v>6.5200000000000002E-4</v>
      </c>
      <c r="S60" s="1">
        <v>29</v>
      </c>
      <c r="T60" s="1">
        <v>0.28026099999999998</v>
      </c>
      <c r="U60" s="1">
        <v>21</v>
      </c>
      <c r="V60" s="1" t="s">
        <v>807</v>
      </c>
      <c r="W60" s="18">
        <v>0.28021091643041973</v>
      </c>
      <c r="X60" s="64">
        <v>0.5094014757700549</v>
      </c>
      <c r="Y60" s="1" t="s">
        <v>836</v>
      </c>
      <c r="Z60" s="1">
        <v>0.7</v>
      </c>
      <c r="AA60" s="1">
        <v>2.4</v>
      </c>
      <c r="AB60" s="1">
        <v>3.95</v>
      </c>
    </row>
    <row r="61" spans="1:28">
      <c r="A61" s="1">
        <v>89.1</v>
      </c>
      <c r="B61" s="1" t="s">
        <v>806</v>
      </c>
      <c r="C61" s="1">
        <v>195</v>
      </c>
      <c r="D61" s="1">
        <v>89</v>
      </c>
      <c r="E61" s="1">
        <v>0.47</v>
      </c>
      <c r="F61" s="1">
        <v>0.11</v>
      </c>
      <c r="G61" s="1">
        <v>1.236</v>
      </c>
      <c r="H61" s="1">
        <v>0.01</v>
      </c>
      <c r="I61" s="1">
        <v>0.3579</v>
      </c>
      <c r="J61" s="1">
        <v>2.2800000000000001E-2</v>
      </c>
      <c r="K61" s="1">
        <v>3741</v>
      </c>
      <c r="L61" s="1">
        <v>194</v>
      </c>
      <c r="M61" s="1" t="s">
        <v>825</v>
      </c>
      <c r="N61" s="1">
        <v>1.467244</v>
      </c>
      <c r="O61" s="1">
        <v>79</v>
      </c>
      <c r="P61" s="1">
        <v>8.7220000000000006E-3</v>
      </c>
      <c r="Q61" s="1">
        <v>27</v>
      </c>
      <c r="R61" s="1">
        <v>5.7600000000000001E-4</v>
      </c>
      <c r="S61" s="1">
        <v>11</v>
      </c>
      <c r="T61" s="1">
        <v>0.28032800000000002</v>
      </c>
      <c r="U61" s="1">
        <v>29</v>
      </c>
      <c r="V61" s="1" t="s">
        <v>826</v>
      </c>
      <c r="W61" s="18">
        <v>0.28028633136107195</v>
      </c>
      <c r="X61" s="64">
        <v>-2.1947646449094194</v>
      </c>
      <c r="Y61" s="1">
        <v>0.2</v>
      </c>
      <c r="Z61" s="1">
        <v>1</v>
      </c>
      <c r="AA61" s="1">
        <v>2.5</v>
      </c>
      <c r="AB61" s="1">
        <v>3.84</v>
      </c>
    </row>
    <row r="62" spans="1:28">
      <c r="A62" s="1">
        <v>89.2</v>
      </c>
      <c r="B62" s="1" t="s">
        <v>806</v>
      </c>
      <c r="C62" s="1">
        <v>212</v>
      </c>
      <c r="D62" s="1">
        <v>97</v>
      </c>
      <c r="E62" s="1">
        <v>0.48</v>
      </c>
      <c r="F62" s="1">
        <v>0.06</v>
      </c>
      <c r="G62" s="1">
        <v>1.5629999999999999</v>
      </c>
      <c r="H62" s="1">
        <v>1.2E-2</v>
      </c>
      <c r="I62" s="1">
        <v>0.3261</v>
      </c>
      <c r="J62" s="1">
        <v>4.7999999999999996E-3</v>
      </c>
      <c r="K62" s="1">
        <v>3599</v>
      </c>
      <c r="L62" s="1">
        <v>22</v>
      </c>
      <c r="M62" s="1">
        <v>13</v>
      </c>
    </row>
    <row r="63" spans="1:28">
      <c r="A63" s="1">
        <v>89.3</v>
      </c>
      <c r="B63" s="1" t="s">
        <v>806</v>
      </c>
      <c r="C63" s="1">
        <v>425</v>
      </c>
      <c r="D63" s="1">
        <v>32</v>
      </c>
      <c r="E63" s="1">
        <v>0.08</v>
      </c>
      <c r="F63" s="1">
        <v>0.02</v>
      </c>
      <c r="G63" s="1">
        <v>1.262</v>
      </c>
      <c r="H63" s="1">
        <v>2.1000000000000001E-2</v>
      </c>
      <c r="I63" s="1">
        <v>0.3372</v>
      </c>
      <c r="J63" s="1">
        <v>8.2000000000000007E-3</v>
      </c>
      <c r="K63" s="1">
        <v>3650</v>
      </c>
      <c r="L63" s="1">
        <v>74</v>
      </c>
      <c r="M63" s="1" t="s">
        <v>788</v>
      </c>
      <c r="N63" s="1">
        <v>1.467252</v>
      </c>
      <c r="O63" s="1">
        <v>66</v>
      </c>
      <c r="P63" s="1">
        <v>8.6920000000000001E-3</v>
      </c>
      <c r="Q63" s="1">
        <v>29</v>
      </c>
      <c r="R63" s="1">
        <v>5.9500000000000004E-4</v>
      </c>
      <c r="S63" s="1">
        <v>20</v>
      </c>
      <c r="T63" s="1">
        <v>0.280308</v>
      </c>
      <c r="U63" s="1">
        <v>25</v>
      </c>
      <c r="V63" s="1" t="s">
        <v>832</v>
      </c>
      <c r="W63" s="18">
        <v>0.2802660399705128</v>
      </c>
      <c r="X63" s="64">
        <v>-5.1121066695525297</v>
      </c>
      <c r="Y63" s="1" t="s">
        <v>833</v>
      </c>
      <c r="Z63" s="1">
        <v>0.9</v>
      </c>
      <c r="AA63" s="1">
        <v>2.4</v>
      </c>
      <c r="AB63" s="1">
        <v>3.88</v>
      </c>
    </row>
    <row r="64" spans="1:28">
      <c r="A64" s="1">
        <v>89.4</v>
      </c>
      <c r="B64" s="1" t="s">
        <v>806</v>
      </c>
      <c r="C64" s="1">
        <v>163</v>
      </c>
      <c r="D64" s="1">
        <v>94</v>
      </c>
      <c r="E64" s="1">
        <v>0.6</v>
      </c>
      <c r="F64" s="1" t="s">
        <v>834</v>
      </c>
      <c r="G64" s="1">
        <v>1.649</v>
      </c>
      <c r="H64" s="1">
        <v>1.6E-2</v>
      </c>
      <c r="I64" s="1">
        <v>0.26029999999999998</v>
      </c>
      <c r="J64" s="1">
        <v>1.2500000000000001E-2</v>
      </c>
      <c r="K64" s="1">
        <v>3248</v>
      </c>
      <c r="L64" s="1">
        <v>152</v>
      </c>
      <c r="M64" s="1">
        <v>6</v>
      </c>
      <c r="N64" s="1">
        <v>1.467212</v>
      </c>
      <c r="O64" s="1">
        <v>77</v>
      </c>
      <c r="P64" s="1">
        <v>8.6700000000000006E-3</v>
      </c>
      <c r="Q64" s="1">
        <v>35</v>
      </c>
      <c r="R64" s="1">
        <v>6.4599999999999998E-4</v>
      </c>
      <c r="S64" s="1">
        <v>14</v>
      </c>
      <c r="T64" s="1">
        <v>0.280246</v>
      </c>
      <c r="U64" s="1">
        <v>30</v>
      </c>
      <c r="V64" s="1" t="s">
        <v>835</v>
      </c>
      <c r="W64" s="18">
        <v>0.28020561433489638</v>
      </c>
      <c r="X64" s="64">
        <v>-16.899235563607728</v>
      </c>
      <c r="Y64" s="1" t="s">
        <v>810</v>
      </c>
      <c r="Z64" s="1">
        <v>1.1000000000000001</v>
      </c>
      <c r="AA64" s="1">
        <v>2.5</v>
      </c>
      <c r="AB64" s="1">
        <v>3.98</v>
      </c>
    </row>
    <row r="65" spans="1:28">
      <c r="A65" s="1">
        <v>89.5</v>
      </c>
      <c r="B65" s="1" t="s">
        <v>806</v>
      </c>
      <c r="C65" s="1">
        <v>180</v>
      </c>
      <c r="D65" s="1">
        <v>84</v>
      </c>
      <c r="E65" s="1">
        <v>0.48</v>
      </c>
      <c r="F65" s="1">
        <v>0.15</v>
      </c>
      <c r="G65" s="1">
        <v>1.5920000000000001</v>
      </c>
      <c r="H65" s="1">
        <v>1.2E-2</v>
      </c>
      <c r="I65" s="1">
        <v>0.28539999999999999</v>
      </c>
      <c r="J65" s="1">
        <v>4.1000000000000003E-3</v>
      </c>
      <c r="K65" s="1">
        <v>3393</v>
      </c>
      <c r="L65" s="1">
        <v>44</v>
      </c>
      <c r="M65" s="1">
        <v>8</v>
      </c>
      <c r="N65" s="1">
        <v>1.467241</v>
      </c>
      <c r="O65" s="1">
        <v>52</v>
      </c>
      <c r="P65" s="1">
        <v>8.6719999999999992E-3</v>
      </c>
      <c r="Q65" s="1">
        <v>30</v>
      </c>
      <c r="R65" s="1">
        <v>4.1300000000000001E-4</v>
      </c>
      <c r="S65" s="1">
        <v>20</v>
      </c>
      <c r="T65" s="1">
        <v>0.28026200000000001</v>
      </c>
      <c r="U65" s="1">
        <v>26</v>
      </c>
      <c r="V65" s="1" t="s">
        <v>807</v>
      </c>
      <c r="W65" s="18">
        <v>0.28023499112244904</v>
      </c>
      <c r="X65" s="64">
        <v>-12.388406181118583</v>
      </c>
      <c r="Y65" s="1" t="s">
        <v>808</v>
      </c>
      <c r="Z65" s="1">
        <v>0.9</v>
      </c>
      <c r="AA65" s="1">
        <v>2.4</v>
      </c>
      <c r="AB65" s="1">
        <v>3.93</v>
      </c>
    </row>
    <row r="66" spans="1:28">
      <c r="A66" s="1">
        <v>103.1</v>
      </c>
      <c r="B66" s="1" t="s">
        <v>806</v>
      </c>
      <c r="C66" s="1">
        <v>319</v>
      </c>
      <c r="D66" s="1">
        <v>56</v>
      </c>
      <c r="E66" s="1">
        <v>0.18</v>
      </c>
      <c r="F66" s="1">
        <v>0.22</v>
      </c>
      <c r="G66" s="1">
        <v>1.5189999999999999</v>
      </c>
      <c r="H66" s="1">
        <v>7.0999999999999994E-2</v>
      </c>
      <c r="I66" s="1">
        <v>0.24110000000000001</v>
      </c>
      <c r="J66" s="1">
        <v>9.7000000000000003E-3</v>
      </c>
      <c r="K66" s="1">
        <v>3127</v>
      </c>
      <c r="L66" s="1">
        <v>128</v>
      </c>
      <c r="M66" s="1" t="s">
        <v>804</v>
      </c>
      <c r="N66" s="1">
        <v>1.467252</v>
      </c>
      <c r="O66" s="1">
        <v>63</v>
      </c>
      <c r="P66" s="1">
        <v>8.652E-3</v>
      </c>
      <c r="Q66" s="1">
        <v>35</v>
      </c>
      <c r="R66" s="1">
        <v>1.1869999999999999E-3</v>
      </c>
      <c r="S66" s="1">
        <v>26</v>
      </c>
      <c r="T66" s="1">
        <v>0.280337</v>
      </c>
      <c r="U66" s="1">
        <v>24</v>
      </c>
      <c r="V66" s="1" t="s">
        <v>838</v>
      </c>
      <c r="W66" s="18">
        <v>0.28026563884260247</v>
      </c>
      <c r="X66" s="64">
        <v>-17.64282482451085</v>
      </c>
      <c r="Y66" s="1" t="s">
        <v>815</v>
      </c>
      <c r="Z66" s="1">
        <v>0.9</v>
      </c>
      <c r="AA66" s="1">
        <v>2.4</v>
      </c>
      <c r="AB66" s="1">
        <v>3.9</v>
      </c>
    </row>
    <row r="67" spans="1:28">
      <c r="A67" s="1" t="s">
        <v>866</v>
      </c>
      <c r="K67" s="1">
        <v>8.3199999999999995E-4</v>
      </c>
      <c r="L67" s="1">
        <v>563</v>
      </c>
      <c r="M67" s="1">
        <v>0.28029799999999999</v>
      </c>
      <c r="N67" s="1">
        <v>75</v>
      </c>
      <c r="O67" s="1" t="s">
        <v>867</v>
      </c>
      <c r="P67" s="1">
        <v>0.28024300000000002</v>
      </c>
      <c r="Q67" s="1">
        <v>71</v>
      </c>
      <c r="U67" s="1" t="s">
        <v>868</v>
      </c>
    </row>
    <row r="68" spans="1:28">
      <c r="A68" s="1">
        <v>14.2</v>
      </c>
      <c r="B68" s="1" t="s">
        <v>790</v>
      </c>
      <c r="C68" s="1">
        <v>177</v>
      </c>
      <c r="D68" s="1">
        <v>224</v>
      </c>
      <c r="E68" s="1">
        <v>1.31</v>
      </c>
      <c r="F68" s="1">
        <v>7.0000000000000007E-2</v>
      </c>
      <c r="G68" s="1">
        <v>2.137</v>
      </c>
      <c r="H68" s="1">
        <v>4.7E-2</v>
      </c>
      <c r="I68" s="1">
        <v>0.1615</v>
      </c>
      <c r="J68" s="1">
        <v>1.4E-3</v>
      </c>
      <c r="K68" s="1">
        <v>2471</v>
      </c>
      <c r="L68" s="1">
        <v>28</v>
      </c>
      <c r="M68" s="1">
        <v>0</v>
      </c>
      <c r="N68" s="1">
        <v>1.4672289999999999</v>
      </c>
      <c r="O68" s="1">
        <v>76</v>
      </c>
      <c r="P68" s="1">
        <v>8.6689999999999996E-3</v>
      </c>
      <c r="Q68" s="1">
        <v>29</v>
      </c>
      <c r="R68" s="1">
        <v>1.44E-4</v>
      </c>
      <c r="S68" s="1">
        <v>2</v>
      </c>
      <c r="T68" s="1">
        <v>0.28053600000000001</v>
      </c>
      <c r="U68" s="1">
        <v>31</v>
      </c>
      <c r="V68" s="1" t="s">
        <v>791</v>
      </c>
      <c r="W68" s="18">
        <v>0.28052920114396412</v>
      </c>
      <c r="X68" s="64">
        <v>-23.754018884789563</v>
      </c>
      <c r="Z68" s="1">
        <v>1.1000000000000001</v>
      </c>
      <c r="AA68" s="1">
        <v>2.5</v>
      </c>
      <c r="AB68" s="1">
        <v>3.49</v>
      </c>
    </row>
    <row r="69" spans="1:28">
      <c r="A69" s="1">
        <v>20.2</v>
      </c>
      <c r="B69" s="1" t="s">
        <v>790</v>
      </c>
      <c r="C69" s="1">
        <v>197</v>
      </c>
      <c r="D69" s="1">
        <v>57</v>
      </c>
      <c r="E69" s="1">
        <v>0.3</v>
      </c>
      <c r="F69" s="1">
        <v>0.05</v>
      </c>
      <c r="G69" s="1">
        <v>1.5269999999999999</v>
      </c>
      <c r="H69" s="1">
        <v>0.03</v>
      </c>
      <c r="I69" s="1">
        <v>0.27800000000000002</v>
      </c>
      <c r="J69" s="1">
        <v>1.0999999999999999E-2</v>
      </c>
      <c r="K69" s="1">
        <v>3351</v>
      </c>
      <c r="L69" s="1">
        <v>124</v>
      </c>
      <c r="M69" s="1">
        <v>3</v>
      </c>
      <c r="N69" s="1">
        <v>1.467182</v>
      </c>
      <c r="O69" s="1">
        <v>94</v>
      </c>
      <c r="P69" s="1">
        <v>8.7720000000000003E-3</v>
      </c>
      <c r="Q69" s="1">
        <v>61</v>
      </c>
      <c r="R69" s="1">
        <v>1.3140000000000001E-3</v>
      </c>
      <c r="S69" s="1">
        <v>75</v>
      </c>
      <c r="T69" s="1">
        <v>0.28046399999999999</v>
      </c>
      <c r="U69" s="1">
        <v>40</v>
      </c>
      <c r="V69" s="1" t="s">
        <v>861</v>
      </c>
      <c r="W69" s="18">
        <v>0.28037916591942397</v>
      </c>
      <c r="X69" s="64">
        <v>-8.2551503512273694</v>
      </c>
      <c r="Z69" s="1">
        <v>1.4</v>
      </c>
      <c r="AA69" s="1">
        <v>2.7</v>
      </c>
      <c r="AB69" s="1">
        <v>3.72</v>
      </c>
    </row>
    <row r="70" spans="1:28">
      <c r="A70" s="1">
        <v>33.200000000000003</v>
      </c>
      <c r="B70" s="1" t="s">
        <v>790</v>
      </c>
      <c r="C70" s="1">
        <v>279</v>
      </c>
      <c r="D70" s="1">
        <v>125</v>
      </c>
      <c r="E70" s="1">
        <v>0.46</v>
      </c>
      <c r="F70" s="1">
        <v>0.06</v>
      </c>
      <c r="G70" s="1">
        <v>2.133</v>
      </c>
      <c r="H70" s="1">
        <v>2.1000000000000001E-2</v>
      </c>
      <c r="I70" s="1">
        <v>0.17219999999999999</v>
      </c>
      <c r="J70" s="1">
        <v>1.1999999999999999E-3</v>
      </c>
      <c r="K70" s="1">
        <v>2579</v>
      </c>
      <c r="L70" s="1">
        <v>22</v>
      </c>
      <c r="M70" s="1">
        <v>4</v>
      </c>
      <c r="N70" s="1">
        <v>1.4672339999999999</v>
      </c>
      <c r="O70" s="1">
        <v>58</v>
      </c>
      <c r="P70" s="1">
        <v>8.7089999999999997E-3</v>
      </c>
      <c r="Q70" s="1">
        <v>23</v>
      </c>
      <c r="R70" s="1">
        <v>2.8800000000000001E-4</v>
      </c>
      <c r="S70" s="1">
        <v>10</v>
      </c>
      <c r="T70" s="1">
        <v>0.28055099999999999</v>
      </c>
      <c r="U70" s="1">
        <v>22</v>
      </c>
      <c r="V70" s="1" t="s">
        <v>799</v>
      </c>
      <c r="W70" s="18">
        <v>0.28053679354484923</v>
      </c>
      <c r="X70" s="64">
        <v>-20.94867395753375</v>
      </c>
      <c r="Z70" s="1">
        <v>0.8</v>
      </c>
      <c r="AA70" s="1">
        <v>2.4</v>
      </c>
      <c r="AB70" s="1">
        <v>3.48</v>
      </c>
    </row>
    <row r="71" spans="1:28">
      <c r="A71" s="1">
        <v>53.1</v>
      </c>
      <c r="B71" s="1" t="s">
        <v>790</v>
      </c>
      <c r="C71" s="1">
        <v>471</v>
      </c>
      <c r="D71" s="1">
        <v>84</v>
      </c>
      <c r="E71" s="1">
        <v>0.18</v>
      </c>
      <c r="F71" s="1">
        <v>0.01</v>
      </c>
      <c r="G71" s="1">
        <v>1.52</v>
      </c>
      <c r="H71" s="1">
        <v>8.9999999999999993E-3</v>
      </c>
      <c r="I71" s="1">
        <v>0.2888</v>
      </c>
      <c r="J71" s="1">
        <v>6.9999999999999999E-4</v>
      </c>
      <c r="K71" s="1">
        <v>3411</v>
      </c>
      <c r="L71" s="1">
        <v>8</v>
      </c>
      <c r="M71" s="1">
        <v>5</v>
      </c>
      <c r="N71" s="1">
        <v>1.4672510000000001</v>
      </c>
      <c r="O71" s="1">
        <v>57</v>
      </c>
      <c r="P71" s="1">
        <v>8.6920000000000001E-3</v>
      </c>
      <c r="Q71" s="1">
        <v>27</v>
      </c>
      <c r="R71" s="1">
        <v>3.6900000000000002E-4</v>
      </c>
      <c r="S71" s="1">
        <v>24</v>
      </c>
      <c r="T71" s="1">
        <v>0.28048600000000001</v>
      </c>
      <c r="U71" s="1">
        <v>24</v>
      </c>
      <c r="V71" s="1" t="s">
        <v>803</v>
      </c>
      <c r="W71" s="18">
        <v>0.28046173644361216</v>
      </c>
      <c r="X71" s="64">
        <v>-3.8759634107921048</v>
      </c>
      <c r="Z71" s="1">
        <v>0.8</v>
      </c>
      <c r="AA71" s="1">
        <v>2.4</v>
      </c>
      <c r="AB71" s="1">
        <v>3.58</v>
      </c>
    </row>
    <row r="72" spans="1:28">
      <c r="A72" s="1" t="s">
        <v>869</v>
      </c>
      <c r="K72" s="1">
        <v>5.2899999999999996E-4</v>
      </c>
      <c r="L72" s="1">
        <v>1064</v>
      </c>
      <c r="M72" s="1">
        <v>0.28050900000000001</v>
      </c>
      <c r="N72" s="1">
        <v>82</v>
      </c>
      <c r="O72" s="1" t="s">
        <v>870</v>
      </c>
      <c r="P72" s="1">
        <v>0.28047699999999998</v>
      </c>
      <c r="Q72" s="1">
        <v>146</v>
      </c>
      <c r="U72" s="1" t="s">
        <v>871</v>
      </c>
    </row>
    <row r="73" spans="1:28">
      <c r="A73" s="1">
        <v>14.1</v>
      </c>
      <c r="B73" s="1" t="s">
        <v>787</v>
      </c>
      <c r="C73" s="1">
        <v>576</v>
      </c>
      <c r="D73" s="1">
        <v>99</v>
      </c>
      <c r="E73" s="1">
        <v>0.18</v>
      </c>
      <c r="F73" s="1">
        <v>0.03</v>
      </c>
      <c r="G73" s="1">
        <v>1.758</v>
      </c>
      <c r="H73" s="1">
        <v>3.2000000000000001E-2</v>
      </c>
      <c r="I73" s="1">
        <v>0.20760000000000001</v>
      </c>
      <c r="J73" s="1">
        <v>1.5E-3</v>
      </c>
      <c r="K73" s="1">
        <v>2887</v>
      </c>
      <c r="L73" s="1">
        <v>24</v>
      </c>
      <c r="M73" s="1" t="s">
        <v>792</v>
      </c>
      <c r="N73" s="1">
        <v>1.4672460000000001</v>
      </c>
      <c r="O73" s="1">
        <v>57</v>
      </c>
      <c r="P73" s="1">
        <v>8.6709999999999999E-3</v>
      </c>
      <c r="Q73" s="1">
        <v>25</v>
      </c>
      <c r="R73" s="1">
        <v>2.4399999999999999E-4</v>
      </c>
      <c r="S73" s="1">
        <v>9</v>
      </c>
      <c r="T73" s="1">
        <v>0.280808</v>
      </c>
      <c r="U73" s="1">
        <v>24</v>
      </c>
      <c r="V73" s="1" t="s">
        <v>798</v>
      </c>
      <c r="W73" s="18">
        <v>0.28079448743493218</v>
      </c>
      <c r="X73" s="64">
        <v>-4.509806919080761</v>
      </c>
      <c r="Z73" s="1">
        <v>0.9</v>
      </c>
      <c r="AA73" s="1">
        <v>2.4</v>
      </c>
      <c r="AB73" s="1">
        <v>3.08</v>
      </c>
    </row>
    <row r="74" spans="1:28">
      <c r="A74" s="1">
        <v>16.100000000000001</v>
      </c>
      <c r="B74" s="1" t="s">
        <v>787</v>
      </c>
      <c r="C74" s="1">
        <v>1052</v>
      </c>
      <c r="D74" s="1">
        <v>318</v>
      </c>
      <c r="E74" s="1">
        <v>0.31</v>
      </c>
      <c r="F74" s="1">
        <v>0.01</v>
      </c>
      <c r="G74" s="1">
        <v>1.8</v>
      </c>
      <c r="H74" s="1">
        <v>3.2000000000000001E-2</v>
      </c>
      <c r="I74" s="1">
        <v>0.2026</v>
      </c>
      <c r="J74" s="1">
        <v>4.0000000000000002E-4</v>
      </c>
      <c r="K74" s="1">
        <v>2847</v>
      </c>
      <c r="L74" s="1">
        <v>6</v>
      </c>
      <c r="M74" s="1">
        <v>0</v>
      </c>
      <c r="N74" s="1">
        <v>1.467222</v>
      </c>
      <c r="O74" s="1">
        <v>83</v>
      </c>
      <c r="P74" s="1">
        <v>8.6910000000000008E-3</v>
      </c>
      <c r="Q74" s="1">
        <v>31</v>
      </c>
      <c r="R74" s="1">
        <v>3.6400000000000001E-4</v>
      </c>
      <c r="S74" s="1">
        <v>9</v>
      </c>
      <c r="T74" s="1">
        <v>0.28081200000000001</v>
      </c>
      <c r="U74" s="1">
        <v>22</v>
      </c>
      <c r="V74" s="1" t="s">
        <v>802</v>
      </c>
      <c r="W74" s="18">
        <v>0.28079212869329129</v>
      </c>
      <c r="X74" s="64">
        <v>-5.5411908152525058</v>
      </c>
      <c r="Z74" s="1">
        <v>0.8</v>
      </c>
      <c r="AA74" s="1">
        <v>2.4</v>
      </c>
      <c r="AB74" s="1">
        <v>3.09</v>
      </c>
    </row>
    <row r="75" spans="1:28">
      <c r="A75" s="1">
        <v>17.100000000000001</v>
      </c>
      <c r="B75" s="1" t="s">
        <v>787</v>
      </c>
      <c r="C75" s="1">
        <v>2263</v>
      </c>
      <c r="D75" s="1">
        <v>707</v>
      </c>
      <c r="E75" s="1">
        <v>0.32</v>
      </c>
      <c r="F75" s="1">
        <v>0.03</v>
      </c>
      <c r="G75" s="1">
        <v>1.7709999999999999</v>
      </c>
      <c r="H75" s="1">
        <v>3.4000000000000002E-2</v>
      </c>
      <c r="I75" s="1">
        <v>0.21</v>
      </c>
      <c r="J75" s="1">
        <v>2.8999999999999998E-3</v>
      </c>
      <c r="K75" s="1">
        <v>2906</v>
      </c>
      <c r="L75" s="1">
        <v>44</v>
      </c>
      <c r="M75" s="1">
        <v>1</v>
      </c>
      <c r="N75" s="1">
        <v>1.4672289999999999</v>
      </c>
      <c r="O75" s="1">
        <v>61</v>
      </c>
      <c r="P75" s="1">
        <v>8.6800000000000002E-3</v>
      </c>
      <c r="Q75" s="1">
        <v>35</v>
      </c>
      <c r="R75" s="1">
        <v>2.9999999999999997E-4</v>
      </c>
      <c r="S75" s="1">
        <v>14</v>
      </c>
      <c r="T75" s="1">
        <v>0.28081899999999999</v>
      </c>
      <c r="U75" s="1">
        <v>29</v>
      </c>
      <c r="V75" s="1" t="s">
        <v>800</v>
      </c>
      <c r="W75" s="18">
        <v>0.28080227385815104</v>
      </c>
      <c r="X75" s="64">
        <v>-3.7822809014864678</v>
      </c>
      <c r="Z75" s="1">
        <v>1</v>
      </c>
      <c r="AA75" s="1">
        <v>2.5</v>
      </c>
      <c r="AB75" s="1">
        <v>3.07</v>
      </c>
    </row>
    <row r="76" spans="1:28">
      <c r="A76" s="1">
        <v>19.100000000000001</v>
      </c>
      <c r="B76" s="1" t="s">
        <v>787</v>
      </c>
      <c r="C76" s="1">
        <v>1035</v>
      </c>
      <c r="D76" s="1">
        <v>222</v>
      </c>
      <c r="E76" s="1">
        <v>0.22</v>
      </c>
      <c r="F76" s="1">
        <v>0.01</v>
      </c>
      <c r="G76" s="1">
        <v>1.784</v>
      </c>
      <c r="H76" s="1">
        <v>0.04</v>
      </c>
      <c r="I76" s="1">
        <v>0.20169999999999999</v>
      </c>
      <c r="J76" s="1">
        <v>1.2999999999999999E-3</v>
      </c>
      <c r="K76" s="1">
        <v>2840</v>
      </c>
      <c r="L76" s="1">
        <v>22</v>
      </c>
      <c r="M76" s="1" t="s">
        <v>792</v>
      </c>
      <c r="N76" s="1">
        <v>1.4672160000000001</v>
      </c>
      <c r="O76" s="1">
        <v>56</v>
      </c>
      <c r="P76" s="1">
        <v>8.6359999999999996E-3</v>
      </c>
      <c r="Q76" s="1">
        <v>27</v>
      </c>
      <c r="R76" s="1">
        <v>1.64E-4</v>
      </c>
      <c r="S76" s="1">
        <v>9</v>
      </c>
      <c r="T76" s="1">
        <v>0.280775</v>
      </c>
      <c r="U76" s="1">
        <v>24</v>
      </c>
      <c r="V76" s="1" t="s">
        <v>793</v>
      </c>
      <c r="W76" s="18">
        <v>0.28076606959543216</v>
      </c>
      <c r="X76" s="64">
        <v>-6.6344249495364771</v>
      </c>
      <c r="Z76" s="1">
        <v>0.8</v>
      </c>
      <c r="AA76" s="1">
        <v>2.4</v>
      </c>
      <c r="AB76" s="1">
        <v>3.13</v>
      </c>
    </row>
    <row r="77" spans="1:28">
      <c r="A77" s="1">
        <v>19.2</v>
      </c>
      <c r="B77" s="1" t="s">
        <v>787</v>
      </c>
      <c r="C77" s="1">
        <v>544</v>
      </c>
      <c r="D77" s="1">
        <v>108</v>
      </c>
      <c r="E77" s="1">
        <v>0.2</v>
      </c>
      <c r="F77" s="1">
        <v>0.05</v>
      </c>
      <c r="G77" s="1">
        <v>1.8779999999999999</v>
      </c>
      <c r="H77" s="1">
        <v>3.9E-2</v>
      </c>
      <c r="I77" s="1">
        <v>0.19550000000000001</v>
      </c>
      <c r="J77" s="1">
        <v>1.6999999999999999E-3</v>
      </c>
      <c r="K77" s="1">
        <v>2789</v>
      </c>
      <c r="L77" s="1">
        <v>28</v>
      </c>
      <c r="M77" s="1">
        <v>1</v>
      </c>
      <c r="N77" s="1">
        <v>1.467204</v>
      </c>
      <c r="O77" s="1">
        <v>82</v>
      </c>
      <c r="P77" s="1">
        <v>8.6920000000000001E-3</v>
      </c>
      <c r="Q77" s="1">
        <v>29</v>
      </c>
      <c r="R77" s="1">
        <v>2.32E-4</v>
      </c>
      <c r="S77" s="1">
        <v>18</v>
      </c>
      <c r="T77" s="1">
        <v>0.280829</v>
      </c>
      <c r="U77" s="1">
        <v>34</v>
      </c>
      <c r="V77" s="1" t="s">
        <v>797</v>
      </c>
      <c r="W77" s="18">
        <v>0.28081659956634386</v>
      </c>
      <c r="X77" s="64">
        <v>-6.0424824586013948</v>
      </c>
      <c r="Z77" s="1">
        <v>1.2</v>
      </c>
      <c r="AA77" s="1">
        <v>2.6</v>
      </c>
      <c r="AB77" s="1">
        <v>3.05</v>
      </c>
    </row>
    <row r="78" spans="1:28">
      <c r="A78" s="1">
        <v>21.1</v>
      </c>
      <c r="B78" s="1" t="s">
        <v>787</v>
      </c>
      <c r="C78" s="1">
        <v>1243</v>
      </c>
      <c r="D78" s="1">
        <v>263</v>
      </c>
      <c r="E78" s="1">
        <v>0.22</v>
      </c>
      <c r="F78" s="1">
        <v>0.18</v>
      </c>
      <c r="G78" s="1">
        <v>1.782</v>
      </c>
      <c r="H78" s="1">
        <v>3.5000000000000003E-2</v>
      </c>
      <c r="I78" s="1">
        <v>0.20080000000000001</v>
      </c>
      <c r="J78" s="1">
        <v>2.3E-3</v>
      </c>
      <c r="K78" s="1">
        <v>2833</v>
      </c>
      <c r="L78" s="1">
        <v>36</v>
      </c>
      <c r="M78" s="1" t="s">
        <v>792</v>
      </c>
      <c r="N78" s="1">
        <v>1.4672069999999999</v>
      </c>
      <c r="O78" s="1">
        <v>72</v>
      </c>
      <c r="P78" s="1">
        <v>8.6529999999999992E-3</v>
      </c>
      <c r="Q78" s="1">
        <v>35</v>
      </c>
      <c r="R78" s="1">
        <v>3.59E-4</v>
      </c>
      <c r="S78" s="1">
        <v>5</v>
      </c>
      <c r="T78" s="1">
        <v>0.28078900000000001</v>
      </c>
      <c r="U78" s="1">
        <v>28</v>
      </c>
      <c r="V78" s="1" t="s">
        <v>801</v>
      </c>
      <c r="W78" s="18">
        <v>0.28076950059590589</v>
      </c>
      <c r="X78" s="64">
        <v>-6.6779713314268907</v>
      </c>
      <c r="Z78" s="1">
        <v>1</v>
      </c>
      <c r="AA78" s="1">
        <v>2.5</v>
      </c>
      <c r="AB78" s="1">
        <v>3.12</v>
      </c>
    </row>
    <row r="79" spans="1:28">
      <c r="A79" s="1">
        <v>31.1</v>
      </c>
      <c r="B79" s="1" t="s">
        <v>787</v>
      </c>
      <c r="C79" s="1">
        <v>898</v>
      </c>
      <c r="D79" s="1">
        <v>207</v>
      </c>
      <c r="E79" s="1">
        <v>0.24</v>
      </c>
      <c r="F79" s="1">
        <v>0.02</v>
      </c>
      <c r="G79" s="1">
        <v>2.012</v>
      </c>
      <c r="H79" s="1">
        <v>2.1000000000000001E-2</v>
      </c>
      <c r="I79" s="1">
        <v>0.17519999999999999</v>
      </c>
      <c r="J79" s="1">
        <v>1.1999999999999999E-3</v>
      </c>
      <c r="K79" s="1">
        <v>2608</v>
      </c>
      <c r="L79" s="1">
        <v>22</v>
      </c>
      <c r="M79" s="1">
        <v>0</v>
      </c>
      <c r="N79" s="1">
        <v>1.4671940000000001</v>
      </c>
      <c r="O79" s="1">
        <v>48</v>
      </c>
      <c r="P79" s="1">
        <v>8.6669999999999994E-3</v>
      </c>
      <c r="Q79" s="1">
        <v>26</v>
      </c>
      <c r="R79" s="1">
        <v>1.8599999999999999E-4</v>
      </c>
      <c r="S79" s="1">
        <v>7</v>
      </c>
      <c r="T79" s="1">
        <v>0.280748</v>
      </c>
      <c r="U79" s="1">
        <v>26</v>
      </c>
      <c r="V79" s="1" t="s">
        <v>795</v>
      </c>
      <c r="W79" s="18">
        <v>0.28073871929550104</v>
      </c>
      <c r="X79" s="64">
        <v>-13.083549576061726</v>
      </c>
      <c r="Z79" s="1">
        <v>0.9</v>
      </c>
      <c r="AA79" s="1">
        <v>2.4</v>
      </c>
      <c r="AB79" s="1">
        <v>3.17</v>
      </c>
    </row>
    <row r="80" spans="1:28">
      <c r="A80" s="1">
        <v>31.2</v>
      </c>
      <c r="B80" s="1" t="s">
        <v>787</v>
      </c>
      <c r="C80" s="1">
        <v>556</v>
      </c>
      <c r="D80" s="1">
        <v>104</v>
      </c>
      <c r="E80" s="1">
        <v>0.19</v>
      </c>
      <c r="F80" s="1">
        <v>0.01</v>
      </c>
      <c r="G80" s="1">
        <v>1.8360000000000001</v>
      </c>
      <c r="H80" s="1">
        <v>2.1999999999999999E-2</v>
      </c>
      <c r="I80" s="1">
        <v>0.19520000000000001</v>
      </c>
      <c r="J80" s="1">
        <v>2.8E-3</v>
      </c>
      <c r="K80" s="1">
        <v>2786</v>
      </c>
      <c r="L80" s="1">
        <v>46</v>
      </c>
      <c r="M80" s="1" t="s">
        <v>792</v>
      </c>
      <c r="N80" s="1">
        <v>1.467239</v>
      </c>
      <c r="O80" s="1">
        <v>61</v>
      </c>
      <c r="P80" s="1">
        <v>8.6709999999999999E-3</v>
      </c>
      <c r="Q80" s="1">
        <v>21</v>
      </c>
      <c r="R80" s="1">
        <v>1.7899999999999999E-4</v>
      </c>
      <c r="S80" s="1">
        <v>1</v>
      </c>
      <c r="T80" s="1">
        <v>0.28081800000000001</v>
      </c>
      <c r="U80" s="1">
        <v>26</v>
      </c>
      <c r="V80" s="1" t="s">
        <v>794</v>
      </c>
      <c r="W80" s="18">
        <v>0.28080844298540669</v>
      </c>
      <c r="X80" s="64">
        <v>-6.4036947826173751</v>
      </c>
      <c r="Z80" s="1">
        <v>0.9</v>
      </c>
      <c r="AA80" s="1">
        <v>2.4</v>
      </c>
      <c r="AB80" s="1">
        <v>3.06</v>
      </c>
    </row>
    <row r="81" spans="1:28">
      <c r="A81" s="1">
        <v>33.1</v>
      </c>
      <c r="B81" s="1" t="s">
        <v>787</v>
      </c>
      <c r="C81" s="1">
        <v>648</v>
      </c>
      <c r="D81" s="1">
        <v>24</v>
      </c>
      <c r="E81" s="1">
        <v>0.04</v>
      </c>
      <c r="F81" s="1">
        <v>0.12</v>
      </c>
      <c r="G81" s="1">
        <v>1.4279999999999999</v>
      </c>
      <c r="H81" s="1">
        <v>2.3E-2</v>
      </c>
      <c r="I81" s="1">
        <v>0.29680000000000001</v>
      </c>
      <c r="J81" s="1">
        <v>3.7000000000000002E-3</v>
      </c>
      <c r="K81" s="1">
        <v>3454</v>
      </c>
      <c r="L81" s="1">
        <v>38</v>
      </c>
      <c r="M81" s="1">
        <v>1</v>
      </c>
      <c r="N81" s="1">
        <v>1.467206</v>
      </c>
      <c r="O81" s="1">
        <v>48</v>
      </c>
      <c r="P81" s="1">
        <v>8.6669999999999994E-3</v>
      </c>
      <c r="Q81" s="1">
        <v>26</v>
      </c>
      <c r="R81" s="1">
        <v>1.8599999999999999E-4</v>
      </c>
      <c r="S81" s="1">
        <v>7</v>
      </c>
      <c r="T81" s="1">
        <v>0.28074500000000002</v>
      </c>
      <c r="U81" s="1">
        <v>26</v>
      </c>
      <c r="V81" s="1" t="s">
        <v>796</v>
      </c>
      <c r="W81" s="18">
        <v>0.28073261038420994</v>
      </c>
      <c r="X81" s="64">
        <v>6.8102814693737912</v>
      </c>
      <c r="Z81" s="1">
        <v>0.9</v>
      </c>
      <c r="AA81" s="1">
        <v>2.4</v>
      </c>
      <c r="AB81" s="1">
        <v>3.17</v>
      </c>
    </row>
    <row r="82" spans="1:28">
      <c r="A82" s="1">
        <v>34.1</v>
      </c>
      <c r="B82" s="1" t="s">
        <v>787</v>
      </c>
      <c r="C82" s="1">
        <v>1095</v>
      </c>
      <c r="D82" s="1">
        <v>216</v>
      </c>
      <c r="E82" s="1">
        <v>0.2</v>
      </c>
      <c r="F82" s="1">
        <v>0.01</v>
      </c>
      <c r="G82" s="1">
        <v>1.7669999999999999</v>
      </c>
      <c r="H82" s="1">
        <v>1.4E-2</v>
      </c>
      <c r="I82" s="1">
        <v>0.1923</v>
      </c>
      <c r="J82" s="1">
        <v>2.8E-3</v>
      </c>
      <c r="K82" s="1">
        <v>2762</v>
      </c>
      <c r="L82" s="1">
        <v>48</v>
      </c>
      <c r="M82" s="1" t="s">
        <v>804</v>
      </c>
      <c r="N82" s="1">
        <v>1.4671959999999999</v>
      </c>
      <c r="O82" s="1">
        <v>65</v>
      </c>
      <c r="P82" s="1">
        <v>8.652E-3</v>
      </c>
      <c r="Q82" s="1">
        <v>30</v>
      </c>
      <c r="R82" s="1">
        <v>3.7800000000000003E-4</v>
      </c>
      <c r="S82" s="1">
        <v>8</v>
      </c>
      <c r="T82" s="1">
        <v>0.280754</v>
      </c>
      <c r="U82" s="1">
        <v>25</v>
      </c>
      <c r="V82" s="1" t="s">
        <v>805</v>
      </c>
      <c r="W82" s="18">
        <v>0.28073399652531145</v>
      </c>
      <c r="X82" s="64">
        <v>-9.6202427604452634</v>
      </c>
      <c r="Z82" s="1">
        <v>0.9</v>
      </c>
      <c r="AA82" s="1">
        <v>2.4</v>
      </c>
      <c r="AB82" s="1">
        <v>3.18</v>
      </c>
    </row>
    <row r="83" spans="1:28">
      <c r="A83" s="1">
        <v>91.1</v>
      </c>
      <c r="B83" s="1" t="s">
        <v>787</v>
      </c>
      <c r="C83" s="1">
        <v>85</v>
      </c>
      <c r="D83" s="1">
        <v>35</v>
      </c>
      <c r="E83" s="1">
        <v>0.43</v>
      </c>
      <c r="F83" s="1">
        <v>0.31</v>
      </c>
      <c r="G83" s="1">
        <v>1.8320000000000001</v>
      </c>
      <c r="H83" s="1">
        <v>4.5999999999999999E-2</v>
      </c>
      <c r="I83" s="1">
        <v>0.18759999999999999</v>
      </c>
      <c r="J83" s="1">
        <v>1.6000000000000001E-3</v>
      </c>
      <c r="K83" s="1">
        <v>2721</v>
      </c>
      <c r="L83" s="1">
        <v>28</v>
      </c>
      <c r="M83" s="1" t="s">
        <v>788</v>
      </c>
      <c r="N83" s="1">
        <v>1.46726</v>
      </c>
      <c r="O83" s="1">
        <v>64</v>
      </c>
      <c r="P83" s="1">
        <v>8.6630000000000006E-3</v>
      </c>
      <c r="Q83" s="1">
        <v>22</v>
      </c>
      <c r="R83" s="1">
        <v>3.0000000000000001E-5</v>
      </c>
      <c r="S83" s="1">
        <v>1</v>
      </c>
      <c r="T83" s="1">
        <v>0.28079700000000002</v>
      </c>
      <c r="U83" s="1">
        <v>22</v>
      </c>
      <c r="V83" s="1" t="s">
        <v>789</v>
      </c>
      <c r="W83" s="18">
        <v>0.2807954365927347</v>
      </c>
      <c r="X83" s="64">
        <v>-8.4020653781802235</v>
      </c>
      <c r="Z83" s="1">
        <v>0.8</v>
      </c>
      <c r="AA83" s="1">
        <v>2.4</v>
      </c>
      <c r="AB83" s="1">
        <v>3.08</v>
      </c>
    </row>
    <row r="84" spans="1:28">
      <c r="A84" s="1" t="s">
        <v>872</v>
      </c>
      <c r="K84" s="1">
        <v>2.3800000000000001E-4</v>
      </c>
      <c r="L84" s="1">
        <v>212</v>
      </c>
      <c r="M84" s="1">
        <v>0.28078999999999998</v>
      </c>
      <c r="N84" s="1">
        <v>61</v>
      </c>
      <c r="O84" s="1" t="s">
        <v>873</v>
      </c>
      <c r="P84" s="1">
        <v>0.280777</v>
      </c>
      <c r="Q84" s="1">
        <v>62</v>
      </c>
      <c r="U84" s="1" t="s">
        <v>874</v>
      </c>
    </row>
    <row r="85" spans="1:28">
      <c r="A85" s="1" t="s">
        <v>1081</v>
      </c>
    </row>
    <row r="86" spans="1:28">
      <c r="A86" s="1" t="s">
        <v>1082</v>
      </c>
    </row>
    <row r="87" spans="1:28">
      <c r="A87" s="1" t="s">
        <v>1083</v>
      </c>
    </row>
    <row r="88" spans="1:28">
      <c r="A88" s="1">
        <v>4.0999999999999996</v>
      </c>
      <c r="B88" s="1" t="s">
        <v>806</v>
      </c>
      <c r="C88" s="1">
        <v>1660</v>
      </c>
      <c r="D88" s="1">
        <v>194</v>
      </c>
      <c r="E88" s="1">
        <v>0.12</v>
      </c>
      <c r="F88" s="1">
        <v>0.11</v>
      </c>
      <c r="G88" s="1">
        <v>1.802</v>
      </c>
      <c r="H88" s="1">
        <v>1.2999999999999999E-2</v>
      </c>
      <c r="I88" s="1">
        <v>0.22559999999999999</v>
      </c>
      <c r="J88" s="1">
        <v>4.0000000000000001E-3</v>
      </c>
      <c r="K88" s="1">
        <v>3021</v>
      </c>
      <c r="L88" s="1">
        <v>56</v>
      </c>
      <c r="M88" s="1">
        <v>6</v>
      </c>
      <c r="N88" s="1">
        <v>1.4672460000000001</v>
      </c>
      <c r="O88" s="1">
        <v>58</v>
      </c>
      <c r="P88" s="1">
        <v>8.6119999999999999E-3</v>
      </c>
      <c r="Q88" s="1">
        <v>30</v>
      </c>
      <c r="R88" s="1">
        <v>1.183E-3</v>
      </c>
      <c r="S88" s="1">
        <v>74</v>
      </c>
      <c r="T88" s="1">
        <v>0.28030699999999997</v>
      </c>
      <c r="U88" s="1">
        <v>25</v>
      </c>
      <c r="V88" s="1" t="s">
        <v>832</v>
      </c>
      <c r="W88" s="18">
        <v>0.28023835879391662</v>
      </c>
      <c r="X88" s="64">
        <v>-21.132358994980784</v>
      </c>
      <c r="Y88" s="1" t="s">
        <v>849</v>
      </c>
      <c r="Z88" s="1">
        <v>0.9</v>
      </c>
      <c r="AA88" s="1">
        <v>2.4</v>
      </c>
      <c r="AB88" s="1">
        <v>3.95</v>
      </c>
    </row>
    <row r="89" spans="1:28">
      <c r="A89" s="1">
        <v>6.1</v>
      </c>
      <c r="B89" s="1" t="s">
        <v>806</v>
      </c>
      <c r="C89" s="1">
        <v>1850</v>
      </c>
      <c r="D89" s="1">
        <v>156</v>
      </c>
      <c r="E89" s="1">
        <v>0.09</v>
      </c>
      <c r="F89" s="1">
        <v>0.02</v>
      </c>
      <c r="G89" s="1">
        <v>1.6990000000000001</v>
      </c>
      <c r="H89" s="1">
        <v>1.7000000000000001E-2</v>
      </c>
      <c r="I89" s="1">
        <v>0.23269999999999999</v>
      </c>
      <c r="J89" s="1">
        <v>2.8E-3</v>
      </c>
      <c r="K89" s="1">
        <v>3071</v>
      </c>
      <c r="L89" s="1">
        <v>38</v>
      </c>
      <c r="M89" s="1">
        <v>3</v>
      </c>
      <c r="N89" s="1">
        <v>1.467252</v>
      </c>
      <c r="O89" s="1">
        <v>50</v>
      </c>
      <c r="P89" s="1">
        <v>8.6400000000000001E-3</v>
      </c>
      <c r="Q89" s="1">
        <v>19</v>
      </c>
      <c r="R89" s="1">
        <v>9.6199999999999996E-4</v>
      </c>
      <c r="S89" s="1">
        <v>23</v>
      </c>
      <c r="T89" s="1">
        <v>0.28028799999999998</v>
      </c>
      <c r="U89" s="1">
        <v>19</v>
      </c>
      <c r="V89" s="1" t="s">
        <v>890</v>
      </c>
      <c r="W89" s="18">
        <v>0.28023123129954064</v>
      </c>
      <c r="X89" s="64">
        <v>-20.199284961008868</v>
      </c>
      <c r="Y89" s="1" t="s">
        <v>840</v>
      </c>
      <c r="Z89" s="1">
        <v>0.7</v>
      </c>
      <c r="AA89" s="1">
        <v>2.4</v>
      </c>
      <c r="AB89" s="1">
        <v>3.95</v>
      </c>
    </row>
    <row r="90" spans="1:28">
      <c r="A90" s="1">
        <v>8.1</v>
      </c>
      <c r="B90" s="1" t="s">
        <v>806</v>
      </c>
      <c r="C90" s="1">
        <v>301</v>
      </c>
      <c r="D90" s="1">
        <v>185</v>
      </c>
      <c r="E90" s="1">
        <v>0.64</v>
      </c>
      <c r="F90" s="1">
        <v>0.01</v>
      </c>
      <c r="G90" s="1">
        <v>1.0149999999999999</v>
      </c>
      <c r="H90" s="1">
        <v>1.7999999999999999E-2</v>
      </c>
      <c r="I90" s="1">
        <v>0.43690000000000001</v>
      </c>
      <c r="J90" s="1">
        <v>1.8E-3</v>
      </c>
      <c r="K90" s="1">
        <v>4041</v>
      </c>
      <c r="L90" s="1">
        <v>6</v>
      </c>
      <c r="M90" s="1" t="s">
        <v>816</v>
      </c>
    </row>
    <row r="91" spans="1:28">
      <c r="A91" s="1">
        <v>8.1999999999999993</v>
      </c>
      <c r="B91" s="1" t="s">
        <v>806</v>
      </c>
      <c r="C91" s="1">
        <v>210</v>
      </c>
      <c r="D91" s="1">
        <v>111</v>
      </c>
      <c r="E91" s="1">
        <v>0.55000000000000004</v>
      </c>
      <c r="F91" s="1">
        <v>0.05</v>
      </c>
      <c r="G91" s="1">
        <v>1.052</v>
      </c>
      <c r="H91" s="1">
        <v>1.4999999999999999E-2</v>
      </c>
      <c r="I91" s="1">
        <v>0.4289</v>
      </c>
      <c r="J91" s="1">
        <v>3.8E-3</v>
      </c>
      <c r="K91" s="1">
        <v>4014</v>
      </c>
      <c r="L91" s="1">
        <v>13</v>
      </c>
      <c r="M91" s="1" t="s">
        <v>822</v>
      </c>
    </row>
    <row r="92" spans="1:28">
      <c r="A92" s="1">
        <v>8.3000000000000007</v>
      </c>
      <c r="B92" s="1" t="s">
        <v>806</v>
      </c>
      <c r="C92" s="1">
        <v>896</v>
      </c>
      <c r="D92" s="1">
        <v>53</v>
      </c>
      <c r="E92" s="1">
        <v>0.06</v>
      </c>
      <c r="F92" s="1">
        <v>0</v>
      </c>
      <c r="G92" s="1">
        <v>1.5980000000000001</v>
      </c>
      <c r="H92" s="1">
        <v>1.7000000000000001E-2</v>
      </c>
      <c r="I92" s="1">
        <v>0.26429999999999998</v>
      </c>
      <c r="J92" s="1">
        <v>4.1999999999999997E-3</v>
      </c>
      <c r="K92" s="1">
        <v>3272</v>
      </c>
      <c r="L92" s="1">
        <v>50</v>
      </c>
      <c r="M92" s="1">
        <v>4</v>
      </c>
      <c r="N92" s="1">
        <v>1.46726</v>
      </c>
      <c r="O92" s="1">
        <v>53</v>
      </c>
      <c r="P92" s="1">
        <v>8.6709999999999999E-3</v>
      </c>
      <c r="Q92" s="1">
        <v>21</v>
      </c>
      <c r="R92" s="1">
        <v>5.1800000000000001E-4</v>
      </c>
      <c r="S92" s="1">
        <v>28</v>
      </c>
      <c r="T92" s="1">
        <v>0.28024199999999999</v>
      </c>
      <c r="U92" s="1">
        <v>21</v>
      </c>
      <c r="V92" s="1" t="s">
        <v>879</v>
      </c>
      <c r="W92" s="18">
        <v>0.28020936977698374</v>
      </c>
      <c r="X92" s="64">
        <v>-16.192918346945582</v>
      </c>
      <c r="Y92" s="1" t="s">
        <v>812</v>
      </c>
      <c r="Z92" s="1">
        <v>0.7</v>
      </c>
      <c r="AA92" s="1">
        <v>2.4</v>
      </c>
      <c r="AB92" s="1">
        <v>3.97</v>
      </c>
    </row>
    <row r="93" spans="1:28">
      <c r="A93" s="1">
        <v>8.4</v>
      </c>
      <c r="B93" s="1" t="s">
        <v>806</v>
      </c>
      <c r="C93" s="1">
        <v>464</v>
      </c>
      <c r="D93" s="1">
        <v>175</v>
      </c>
      <c r="E93" s="1">
        <v>0.39</v>
      </c>
      <c r="F93" s="1">
        <v>0</v>
      </c>
      <c r="G93" s="1">
        <v>1.23</v>
      </c>
      <c r="H93" s="1">
        <v>2.5999999999999999E-2</v>
      </c>
      <c r="I93" s="1">
        <v>0.4113</v>
      </c>
      <c r="J93" s="1">
        <v>2.8E-3</v>
      </c>
      <c r="K93" s="1">
        <v>3951</v>
      </c>
      <c r="L93" s="1">
        <v>20</v>
      </c>
      <c r="M93" s="1">
        <v>3</v>
      </c>
      <c r="N93" s="1">
        <v>1.4672259999999999</v>
      </c>
      <c r="O93" s="1">
        <v>67</v>
      </c>
      <c r="P93" s="1">
        <v>8.7469999999999996E-3</v>
      </c>
      <c r="Q93" s="1">
        <v>57</v>
      </c>
      <c r="R93" s="1">
        <v>2.2699999999999999E-3</v>
      </c>
      <c r="S93" s="1">
        <v>54</v>
      </c>
      <c r="T93" s="1">
        <v>0.28037499999999999</v>
      </c>
      <c r="U93" s="1">
        <v>37</v>
      </c>
      <c r="V93" s="1" t="s">
        <v>898</v>
      </c>
      <c r="W93" s="18">
        <v>0.28020122249118246</v>
      </c>
      <c r="X93" s="64">
        <v>-0.15179463220715839</v>
      </c>
      <c r="Y93" s="1" t="s">
        <v>812</v>
      </c>
      <c r="Z93" s="1">
        <v>1.3</v>
      </c>
      <c r="AA93" s="1">
        <v>2.6</v>
      </c>
      <c r="AB93" s="1">
        <v>3.97</v>
      </c>
    </row>
    <row r="94" spans="1:28">
      <c r="A94" s="1">
        <v>8.5</v>
      </c>
      <c r="B94" s="1" t="s">
        <v>806</v>
      </c>
      <c r="C94" s="1">
        <v>840</v>
      </c>
      <c r="D94" s="1">
        <v>40</v>
      </c>
      <c r="E94" s="1">
        <v>0.05</v>
      </c>
      <c r="F94" s="1">
        <v>0.01</v>
      </c>
      <c r="G94" s="1">
        <v>1.742</v>
      </c>
      <c r="H94" s="1">
        <v>2.7E-2</v>
      </c>
      <c r="I94" s="1">
        <v>0.31490000000000001</v>
      </c>
      <c r="J94" s="1">
        <v>2.8E-3</v>
      </c>
      <c r="K94" s="1">
        <v>3545</v>
      </c>
      <c r="L94" s="1">
        <v>28</v>
      </c>
      <c r="M94" s="1">
        <v>21</v>
      </c>
      <c r="N94" s="1">
        <v>1.4671829999999999</v>
      </c>
      <c r="O94" s="1">
        <v>59</v>
      </c>
      <c r="P94" s="1">
        <v>8.7679999999999998E-3</v>
      </c>
      <c r="Q94" s="1">
        <v>36</v>
      </c>
      <c r="R94" s="1">
        <v>9.5600000000000004E-4</v>
      </c>
      <c r="S94" s="1">
        <v>87</v>
      </c>
      <c r="T94" s="1">
        <v>0.28033999999999998</v>
      </c>
      <c r="U94" s="1">
        <v>25</v>
      </c>
      <c r="V94" s="1" t="s">
        <v>857</v>
      </c>
      <c r="W94" s="18">
        <v>0.28027458616112322</v>
      </c>
      <c r="X94" s="64">
        <v>-7.3326068852663795</v>
      </c>
      <c r="Y94" s="1">
        <v>0.2</v>
      </c>
      <c r="Z94" s="1">
        <v>0.9</v>
      </c>
      <c r="AA94" s="1">
        <v>2.4</v>
      </c>
      <c r="AB94" s="1">
        <v>3.87</v>
      </c>
    </row>
    <row r="95" spans="1:28">
      <c r="A95" s="1">
        <v>15.1</v>
      </c>
      <c r="B95" s="1" t="s">
        <v>806</v>
      </c>
      <c r="C95" s="1">
        <v>1262</v>
      </c>
      <c r="D95" s="1">
        <v>98</v>
      </c>
      <c r="E95" s="1">
        <v>0.08</v>
      </c>
      <c r="F95" s="1">
        <v>0.01</v>
      </c>
      <c r="G95" s="1">
        <v>1.339</v>
      </c>
      <c r="H95" s="1">
        <v>1.4E-2</v>
      </c>
      <c r="I95" s="1">
        <v>0.33139999999999997</v>
      </c>
      <c r="J95" s="1">
        <v>6.7999999999999996E-3</v>
      </c>
      <c r="K95" s="1">
        <v>3623</v>
      </c>
      <c r="L95" s="1">
        <v>62</v>
      </c>
      <c r="M95" s="1">
        <v>1</v>
      </c>
      <c r="N95" s="1">
        <v>1.4671879999999999</v>
      </c>
      <c r="O95" s="1">
        <v>48</v>
      </c>
      <c r="P95" s="1">
        <v>8.6870000000000003E-3</v>
      </c>
      <c r="Q95" s="1">
        <v>17</v>
      </c>
      <c r="R95" s="1">
        <v>5.3700000000000004E-4</v>
      </c>
      <c r="S95" s="1">
        <v>8</v>
      </c>
      <c r="T95" s="1">
        <v>0.28030100000000002</v>
      </c>
      <c r="U95" s="1">
        <v>20</v>
      </c>
      <c r="V95" s="1" t="s">
        <v>882</v>
      </c>
      <c r="W95" s="18">
        <v>0.28026341990496934</v>
      </c>
      <c r="X95" s="64">
        <v>-5.85546938229764</v>
      </c>
      <c r="Y95" s="1" t="s">
        <v>883</v>
      </c>
      <c r="Z95" s="1">
        <v>0.7</v>
      </c>
      <c r="AA95" s="1">
        <v>2.4</v>
      </c>
      <c r="AB95" s="1">
        <v>3.88</v>
      </c>
    </row>
    <row r="96" spans="1:28">
      <c r="A96" s="1">
        <v>15.2</v>
      </c>
      <c r="B96" s="1" t="s">
        <v>806</v>
      </c>
      <c r="C96" s="1">
        <v>860</v>
      </c>
      <c r="D96" s="1">
        <v>73</v>
      </c>
      <c r="E96" s="1">
        <v>0.09</v>
      </c>
      <c r="F96" s="1">
        <v>0</v>
      </c>
      <c r="G96" s="1">
        <v>1.137</v>
      </c>
      <c r="H96" s="1">
        <v>6.0000000000000001E-3</v>
      </c>
      <c r="I96" s="1">
        <v>0.35649999999999998</v>
      </c>
      <c r="J96" s="1">
        <v>2.63E-2</v>
      </c>
      <c r="K96" s="1">
        <v>3735</v>
      </c>
      <c r="L96" s="1">
        <v>112</v>
      </c>
      <c r="M96" s="1" t="s">
        <v>865</v>
      </c>
      <c r="N96" s="1">
        <v>1.467212</v>
      </c>
      <c r="O96" s="1">
        <v>61</v>
      </c>
      <c r="P96" s="1">
        <v>8.6610000000000003E-3</v>
      </c>
      <c r="Q96" s="1">
        <v>24</v>
      </c>
      <c r="R96" s="1">
        <v>7.9500000000000003E-4</v>
      </c>
      <c r="S96" s="1">
        <v>19</v>
      </c>
      <c r="T96" s="1">
        <v>0.28021600000000002</v>
      </c>
      <c r="U96" s="1">
        <v>23</v>
      </c>
      <c r="V96" s="1" t="s">
        <v>830</v>
      </c>
      <c r="W96" s="18">
        <v>0.28015858409029154</v>
      </c>
      <c r="X96" s="64">
        <v>-6.8962245909587327</v>
      </c>
      <c r="Y96" s="1" t="s">
        <v>860</v>
      </c>
      <c r="Z96" s="1">
        <v>0.8</v>
      </c>
      <c r="AA96" s="1">
        <v>2.4</v>
      </c>
      <c r="AB96" s="1">
        <v>4.04</v>
      </c>
    </row>
    <row r="97" spans="1:28">
      <c r="A97" s="1">
        <v>15.3</v>
      </c>
      <c r="B97" s="1" t="s">
        <v>806</v>
      </c>
      <c r="C97" s="1">
        <v>506</v>
      </c>
      <c r="D97" s="1">
        <v>61</v>
      </c>
      <c r="E97" s="1">
        <v>0.12</v>
      </c>
      <c r="F97" s="1">
        <v>0.03</v>
      </c>
      <c r="G97" s="1">
        <v>1.851</v>
      </c>
      <c r="H97" s="1">
        <v>0.03</v>
      </c>
      <c r="I97" s="1">
        <v>0.224</v>
      </c>
      <c r="J97" s="1">
        <v>3.8999999999999998E-3</v>
      </c>
      <c r="K97" s="1">
        <v>3010</v>
      </c>
      <c r="L97" s="1">
        <v>56</v>
      </c>
      <c r="M97" s="1">
        <v>8</v>
      </c>
      <c r="N97" s="1">
        <v>1.467182</v>
      </c>
      <c r="O97" s="1">
        <v>67</v>
      </c>
      <c r="P97" s="1">
        <v>8.6429999999999996E-3</v>
      </c>
      <c r="Q97" s="1">
        <v>36</v>
      </c>
      <c r="R97" s="1">
        <v>8.4699999999999999E-4</v>
      </c>
      <c r="S97" s="1">
        <v>43</v>
      </c>
      <c r="T97" s="1">
        <v>0.280198</v>
      </c>
      <c r="U97" s="1">
        <v>27</v>
      </c>
      <c r="V97" s="1" t="s">
        <v>891</v>
      </c>
      <c r="W97" s="18">
        <v>0.28014903854358825</v>
      </c>
      <c r="X97" s="64">
        <v>-24.573768252031947</v>
      </c>
      <c r="Y97" s="1" t="s">
        <v>892</v>
      </c>
      <c r="Z97" s="1">
        <v>1</v>
      </c>
      <c r="AA97" s="1">
        <v>2.5</v>
      </c>
      <c r="AB97" s="1">
        <v>4.07</v>
      </c>
    </row>
    <row r="98" spans="1:28">
      <c r="A98" s="1">
        <v>17.100000000000001</v>
      </c>
      <c r="B98" s="1" t="s">
        <v>806</v>
      </c>
      <c r="C98" s="1">
        <v>448</v>
      </c>
      <c r="D98" s="1">
        <v>131</v>
      </c>
      <c r="E98" s="1">
        <v>0.3</v>
      </c>
      <c r="F98" s="1">
        <v>0</v>
      </c>
      <c r="G98" s="1">
        <v>1.331</v>
      </c>
      <c r="H98" s="1">
        <v>0.02</v>
      </c>
      <c r="I98" s="1">
        <v>0.31680000000000003</v>
      </c>
      <c r="J98" s="1">
        <v>2.2000000000000001E-3</v>
      </c>
      <c r="K98" s="1">
        <v>3554</v>
      </c>
      <c r="L98" s="1">
        <v>20</v>
      </c>
      <c r="M98" s="1" t="s">
        <v>825</v>
      </c>
      <c r="N98" s="1">
        <v>1.467287</v>
      </c>
      <c r="O98" s="1">
        <v>49</v>
      </c>
      <c r="P98" s="1">
        <v>8.6490000000000004E-3</v>
      </c>
      <c r="Q98" s="1">
        <v>21</v>
      </c>
      <c r="R98" s="1">
        <v>2.5700000000000001E-4</v>
      </c>
      <c r="S98" s="1">
        <v>4</v>
      </c>
      <c r="T98" s="1">
        <v>0.28024700000000002</v>
      </c>
      <c r="U98" s="1">
        <v>17</v>
      </c>
      <c r="V98" s="1" t="s">
        <v>875</v>
      </c>
      <c r="W98" s="18">
        <v>0.28022936875655202</v>
      </c>
      <c r="X98" s="64">
        <v>-8.7285756338228992</v>
      </c>
      <c r="Y98" s="1" t="s">
        <v>815</v>
      </c>
      <c r="Z98" s="1">
        <v>0.6</v>
      </c>
      <c r="AA98" s="1">
        <v>2.2999999999999998</v>
      </c>
      <c r="AB98" s="1">
        <v>3.93</v>
      </c>
    </row>
    <row r="99" spans="1:28">
      <c r="A99" s="1">
        <v>42.1</v>
      </c>
      <c r="B99" s="1" t="s">
        <v>806</v>
      </c>
      <c r="C99" s="1">
        <v>278</v>
      </c>
      <c r="D99" s="1">
        <v>158</v>
      </c>
      <c r="E99" s="1">
        <v>0.59</v>
      </c>
      <c r="F99" s="1">
        <v>0.06</v>
      </c>
      <c r="G99" s="1">
        <v>0.93799999999999994</v>
      </c>
      <c r="H99" s="1">
        <v>2.5000000000000001E-2</v>
      </c>
      <c r="I99" s="1">
        <v>0.44679999999999997</v>
      </c>
      <c r="J99" s="1">
        <v>0.01</v>
      </c>
      <c r="K99" s="1">
        <v>4075</v>
      </c>
      <c r="L99" s="1">
        <v>33</v>
      </c>
      <c r="M99" s="1" t="s">
        <v>864</v>
      </c>
    </row>
    <row r="100" spans="1:28">
      <c r="A100" s="1">
        <v>42.2</v>
      </c>
      <c r="B100" s="1" t="s">
        <v>806</v>
      </c>
      <c r="C100" s="1">
        <v>430</v>
      </c>
      <c r="D100" s="1">
        <v>94</v>
      </c>
      <c r="E100" s="1">
        <v>0.23</v>
      </c>
      <c r="F100" s="1">
        <v>0.02</v>
      </c>
      <c r="G100" s="1">
        <v>1.196</v>
      </c>
      <c r="H100" s="1">
        <v>2.1999999999999999E-2</v>
      </c>
      <c r="I100" s="1">
        <v>0.3795</v>
      </c>
      <c r="J100" s="1">
        <v>5.1999999999999998E-3</v>
      </c>
      <c r="K100" s="1">
        <v>3830</v>
      </c>
      <c r="L100" s="1">
        <v>42</v>
      </c>
      <c r="M100" s="1" t="s">
        <v>825</v>
      </c>
      <c r="N100" s="1">
        <v>1.4672430000000001</v>
      </c>
      <c r="O100" s="1">
        <v>58</v>
      </c>
      <c r="P100" s="1">
        <v>8.7039999999999999E-3</v>
      </c>
      <c r="Q100" s="1">
        <v>28</v>
      </c>
      <c r="R100" s="1">
        <v>7.6099999999999996E-4</v>
      </c>
      <c r="S100" s="1">
        <v>33</v>
      </c>
      <c r="T100" s="1">
        <v>0.28026499999999999</v>
      </c>
      <c r="U100" s="1">
        <v>25</v>
      </c>
      <c r="V100" s="1" t="s">
        <v>842</v>
      </c>
      <c r="W100" s="18">
        <v>0.28020859110113722</v>
      </c>
      <c r="X100" s="64">
        <v>-2.8183175787199755</v>
      </c>
      <c r="Y100" s="1" t="s">
        <v>824</v>
      </c>
      <c r="Z100" s="1">
        <v>0.9</v>
      </c>
      <c r="AA100" s="1">
        <v>2.4</v>
      </c>
      <c r="AB100" s="1">
        <v>3.96</v>
      </c>
    </row>
    <row r="101" spans="1:28">
      <c r="A101" s="1">
        <v>42.3</v>
      </c>
      <c r="B101" s="1" t="s">
        <v>806</v>
      </c>
      <c r="C101" s="1">
        <v>319</v>
      </c>
      <c r="D101" s="1">
        <v>182</v>
      </c>
      <c r="E101" s="1">
        <v>0.59</v>
      </c>
      <c r="F101" s="1">
        <v>0.05</v>
      </c>
      <c r="G101" s="1">
        <v>0.98299999999999998</v>
      </c>
      <c r="H101" s="1">
        <v>2.1000000000000001E-2</v>
      </c>
      <c r="I101" s="1">
        <v>0.4556</v>
      </c>
      <c r="J101" s="1">
        <v>1.17E-2</v>
      </c>
      <c r="K101" s="1">
        <v>4104</v>
      </c>
      <c r="L101" s="1">
        <v>38</v>
      </c>
      <c r="M101" s="1" t="s">
        <v>816</v>
      </c>
    </row>
    <row r="102" spans="1:28">
      <c r="A102" s="1">
        <v>42.4</v>
      </c>
      <c r="B102" s="1" t="s">
        <v>806</v>
      </c>
      <c r="C102" s="1">
        <v>367</v>
      </c>
      <c r="D102" s="1">
        <v>232</v>
      </c>
      <c r="E102" s="1">
        <v>0.65</v>
      </c>
      <c r="F102" s="1">
        <v>0.2</v>
      </c>
      <c r="G102" s="1">
        <v>1.361</v>
      </c>
      <c r="H102" s="1">
        <v>2.7E-2</v>
      </c>
      <c r="I102" s="1">
        <v>0.35389999999999999</v>
      </c>
      <c r="J102" s="1">
        <v>8.0000000000000004E-4</v>
      </c>
      <c r="K102" s="1">
        <v>3724</v>
      </c>
      <c r="L102" s="1">
        <v>6</v>
      </c>
      <c r="M102" s="1">
        <v>5</v>
      </c>
      <c r="N102" s="1">
        <v>1.4672069999999999</v>
      </c>
      <c r="O102" s="1">
        <v>70</v>
      </c>
      <c r="P102" s="1">
        <v>8.6580000000000008E-3</v>
      </c>
      <c r="Q102" s="1">
        <v>40</v>
      </c>
      <c r="R102" s="1">
        <v>1.0150000000000001E-3</v>
      </c>
      <c r="S102" s="1">
        <v>54</v>
      </c>
      <c r="T102" s="1">
        <v>0.280281</v>
      </c>
      <c r="U102" s="1">
        <v>29</v>
      </c>
      <c r="V102" s="1" t="s">
        <v>814</v>
      </c>
      <c r="W102" s="18">
        <v>0.28020791889303975</v>
      </c>
      <c r="X102" s="64">
        <v>-5.4017901504443966</v>
      </c>
      <c r="Y102" s="1" t="s">
        <v>894</v>
      </c>
      <c r="Z102" s="1">
        <v>1</v>
      </c>
      <c r="AA102" s="1">
        <v>2.5</v>
      </c>
      <c r="AB102" s="1">
        <v>3.96</v>
      </c>
    </row>
    <row r="103" spans="1:28">
      <c r="A103" s="1">
        <v>42.5</v>
      </c>
      <c r="B103" s="1" t="s">
        <v>806</v>
      </c>
      <c r="C103" s="1">
        <v>829</v>
      </c>
      <c r="D103" s="1">
        <v>572</v>
      </c>
      <c r="E103" s="1">
        <v>0.71</v>
      </c>
      <c r="F103" s="1">
        <v>0.02</v>
      </c>
      <c r="G103" s="1">
        <v>1.0209999999999999</v>
      </c>
      <c r="H103" s="1">
        <v>1.9E-2</v>
      </c>
      <c r="I103" s="1">
        <v>0.42820000000000003</v>
      </c>
      <c r="J103" s="1">
        <v>8.9999999999999998E-4</v>
      </c>
      <c r="K103" s="1">
        <v>4011</v>
      </c>
      <c r="L103" s="1">
        <v>6</v>
      </c>
      <c r="M103" s="1" t="s">
        <v>816</v>
      </c>
      <c r="N103" s="1">
        <v>1.467023</v>
      </c>
      <c r="O103" s="1">
        <v>91</v>
      </c>
      <c r="P103" s="1">
        <v>8.6119999999999999E-3</v>
      </c>
      <c r="Q103" s="1">
        <v>71</v>
      </c>
      <c r="R103" s="1">
        <v>9.2199999999999997E-4</v>
      </c>
      <c r="S103" s="1">
        <v>15</v>
      </c>
      <c r="T103" s="1">
        <v>0.280304</v>
      </c>
      <c r="U103" s="1">
        <v>29</v>
      </c>
      <c r="V103" s="1" t="s">
        <v>893</v>
      </c>
      <c r="W103" s="18">
        <v>0.28023230472670241</v>
      </c>
      <c r="X103" s="64">
        <v>2.4133308828577782</v>
      </c>
      <c r="Y103" s="1" t="s">
        <v>846</v>
      </c>
      <c r="Z103" s="1">
        <v>1</v>
      </c>
      <c r="AA103" s="1">
        <v>2.5</v>
      </c>
      <c r="AB103" s="1">
        <v>3.92</v>
      </c>
    </row>
    <row r="104" spans="1:28">
      <c r="A104" s="1">
        <v>42.6</v>
      </c>
      <c r="B104" s="1" t="s">
        <v>806</v>
      </c>
      <c r="C104" s="1">
        <v>693</v>
      </c>
      <c r="D104" s="1">
        <v>43</v>
      </c>
      <c r="E104" s="1">
        <v>0.06</v>
      </c>
      <c r="F104" s="1">
        <v>0.04</v>
      </c>
      <c r="G104" s="1">
        <v>1.718</v>
      </c>
      <c r="H104" s="1">
        <v>3.1E-2</v>
      </c>
      <c r="I104" s="1">
        <v>0.2319</v>
      </c>
      <c r="J104" s="1">
        <v>2.5000000000000001E-3</v>
      </c>
      <c r="K104" s="1">
        <v>3065</v>
      </c>
      <c r="L104" s="1">
        <v>17</v>
      </c>
      <c r="M104" s="1">
        <v>4</v>
      </c>
    </row>
    <row r="105" spans="1:28">
      <c r="A105" s="1">
        <v>58.1</v>
      </c>
      <c r="B105" s="1" t="s">
        <v>806</v>
      </c>
      <c r="C105" s="1">
        <v>1394</v>
      </c>
      <c r="D105" s="1">
        <v>165</v>
      </c>
      <c r="E105" s="1">
        <v>0.12</v>
      </c>
      <c r="F105" s="1">
        <v>0.01</v>
      </c>
      <c r="G105" s="1">
        <v>1.3839999999999999</v>
      </c>
      <c r="H105" s="1">
        <v>2.7E-2</v>
      </c>
      <c r="I105" s="1">
        <v>0.33589999999999998</v>
      </c>
      <c r="J105" s="1">
        <v>2.3E-3</v>
      </c>
      <c r="K105" s="1">
        <v>3644</v>
      </c>
      <c r="L105" s="1">
        <v>20</v>
      </c>
      <c r="M105" s="1">
        <v>4</v>
      </c>
      <c r="N105" s="1">
        <v>1.4672400000000001</v>
      </c>
      <c r="O105" s="1">
        <v>62</v>
      </c>
      <c r="P105" s="1">
        <v>8.6280000000000003E-3</v>
      </c>
      <c r="Q105" s="1">
        <v>22</v>
      </c>
      <c r="R105" s="1">
        <v>7.5199999999999996E-4</v>
      </c>
      <c r="S105" s="1">
        <v>19</v>
      </c>
      <c r="T105" s="1">
        <v>0.28023900000000002</v>
      </c>
      <c r="U105" s="1">
        <v>20</v>
      </c>
      <c r="V105" s="1" t="s">
        <v>818</v>
      </c>
      <c r="W105" s="18">
        <v>0.28018605833902832</v>
      </c>
      <c r="X105" s="64">
        <v>-8.1088467794154795</v>
      </c>
      <c r="Y105" s="1" t="s">
        <v>887</v>
      </c>
      <c r="Z105" s="1">
        <v>0.7</v>
      </c>
      <c r="AA105" s="1">
        <v>2.4</v>
      </c>
      <c r="AB105" s="1">
        <v>4</v>
      </c>
    </row>
    <row r="106" spans="1:28">
      <c r="A106" s="1">
        <v>58.2</v>
      </c>
      <c r="B106" s="1" t="s">
        <v>806</v>
      </c>
      <c r="C106" s="1">
        <v>1289</v>
      </c>
      <c r="D106" s="1">
        <v>149</v>
      </c>
      <c r="E106" s="1">
        <v>0.12</v>
      </c>
      <c r="F106" s="1">
        <v>0</v>
      </c>
      <c r="G106" s="1">
        <v>1.4590000000000001</v>
      </c>
      <c r="H106" s="1">
        <v>2.5999999999999999E-2</v>
      </c>
      <c r="I106" s="1">
        <v>0.31</v>
      </c>
      <c r="J106" s="1">
        <v>2.5000000000000001E-3</v>
      </c>
      <c r="K106" s="1">
        <v>3521</v>
      </c>
      <c r="L106" s="1">
        <v>13</v>
      </c>
      <c r="M106" s="1">
        <v>5</v>
      </c>
    </row>
    <row r="107" spans="1:28">
      <c r="A107" s="1">
        <v>63.1</v>
      </c>
      <c r="B107" s="1" t="s">
        <v>806</v>
      </c>
      <c r="C107" s="1">
        <v>357</v>
      </c>
      <c r="D107" s="1">
        <v>36</v>
      </c>
      <c r="E107" s="1">
        <v>0.1</v>
      </c>
      <c r="F107" s="1">
        <v>0.01</v>
      </c>
      <c r="G107" s="1">
        <v>1.375</v>
      </c>
      <c r="H107" s="1">
        <v>2.7E-2</v>
      </c>
      <c r="I107" s="1">
        <v>0.33979999999999999</v>
      </c>
      <c r="J107" s="1">
        <v>8.9999999999999993E-3</v>
      </c>
      <c r="K107" s="1">
        <v>3662</v>
      </c>
      <c r="L107" s="1">
        <v>41</v>
      </c>
      <c r="M107" s="1">
        <v>4</v>
      </c>
    </row>
    <row r="108" spans="1:28">
      <c r="A108" s="1">
        <v>63.2</v>
      </c>
      <c r="B108" s="1" t="s">
        <v>806</v>
      </c>
      <c r="C108" s="1">
        <v>333</v>
      </c>
      <c r="D108" s="1">
        <v>32</v>
      </c>
      <c r="E108" s="1">
        <v>0.1</v>
      </c>
      <c r="F108" s="1">
        <v>0.03</v>
      </c>
      <c r="G108" s="1">
        <v>1.488</v>
      </c>
      <c r="H108" s="1">
        <v>3.3000000000000002E-2</v>
      </c>
      <c r="I108" s="1">
        <v>0.2893</v>
      </c>
      <c r="J108" s="1">
        <v>5.3E-3</v>
      </c>
      <c r="K108" s="1">
        <v>3414</v>
      </c>
      <c r="L108" s="1">
        <v>56</v>
      </c>
      <c r="M108" s="1">
        <v>3</v>
      </c>
      <c r="N108" s="1">
        <v>1.4672510000000001</v>
      </c>
      <c r="O108" s="1">
        <v>65</v>
      </c>
      <c r="P108" s="1">
        <v>8.7250000000000001E-3</v>
      </c>
      <c r="Q108" s="1">
        <v>46</v>
      </c>
      <c r="R108" s="1">
        <v>7.8700000000000005E-4</v>
      </c>
      <c r="S108" s="1">
        <v>127</v>
      </c>
      <c r="T108" s="1">
        <v>0.28031699999999998</v>
      </c>
      <c r="U108" s="1">
        <v>29</v>
      </c>
      <c r="V108" s="1" t="s">
        <v>888</v>
      </c>
      <c r="W108" s="18">
        <v>0.28026520391769882</v>
      </c>
      <c r="X108" s="64">
        <v>-10.808874743973851</v>
      </c>
      <c r="Y108" s="1" t="s">
        <v>889</v>
      </c>
      <c r="Z108" s="1">
        <v>1</v>
      </c>
      <c r="AA108" s="1">
        <v>2.5</v>
      </c>
      <c r="AB108" s="1">
        <v>3.89</v>
      </c>
    </row>
    <row r="109" spans="1:28">
      <c r="A109" s="1">
        <v>67.099999999999994</v>
      </c>
      <c r="B109" s="1" t="s">
        <v>806</v>
      </c>
      <c r="C109" s="1">
        <v>697</v>
      </c>
      <c r="D109" s="1">
        <v>38</v>
      </c>
      <c r="E109" s="1">
        <v>0.06</v>
      </c>
      <c r="F109" s="1">
        <v>0</v>
      </c>
      <c r="G109" s="1">
        <v>1.86</v>
      </c>
      <c r="H109" s="1">
        <v>3.4000000000000002E-2</v>
      </c>
      <c r="I109" s="1">
        <v>0.2072</v>
      </c>
      <c r="J109" s="1">
        <v>4.4999999999999997E-3</v>
      </c>
      <c r="K109" s="1">
        <v>2884</v>
      </c>
      <c r="L109" s="1">
        <v>70</v>
      </c>
      <c r="M109" s="1">
        <v>4</v>
      </c>
      <c r="N109" s="1">
        <v>1.467212</v>
      </c>
      <c r="O109" s="1">
        <v>54</v>
      </c>
      <c r="P109" s="1">
        <v>8.6449999999999999E-3</v>
      </c>
      <c r="Q109" s="1">
        <v>30</v>
      </c>
      <c r="R109" s="1">
        <v>8.0099999999999995E-4</v>
      </c>
      <c r="S109" s="1">
        <v>53</v>
      </c>
      <c r="T109" s="1">
        <v>0.28028700000000001</v>
      </c>
      <c r="U109" s="1">
        <v>23</v>
      </c>
      <c r="V109" s="1" t="s">
        <v>890</v>
      </c>
      <c r="W109" s="18">
        <v>0.28024268847583372</v>
      </c>
      <c r="X109" s="64">
        <v>-24.223238541210002</v>
      </c>
      <c r="Y109" s="1" t="s">
        <v>852</v>
      </c>
      <c r="Z109" s="1">
        <v>0.8</v>
      </c>
      <c r="AA109" s="1">
        <v>2.4</v>
      </c>
      <c r="AB109" s="1">
        <v>3.93</v>
      </c>
    </row>
    <row r="110" spans="1:28">
      <c r="A110" s="1">
        <v>89.1</v>
      </c>
      <c r="B110" s="1" t="s">
        <v>806</v>
      </c>
      <c r="C110" s="1">
        <v>257</v>
      </c>
      <c r="D110" s="1">
        <v>45</v>
      </c>
      <c r="E110" s="1">
        <v>0.18</v>
      </c>
      <c r="F110" s="1">
        <v>0.09</v>
      </c>
      <c r="G110" s="1">
        <v>1.3919999999999999</v>
      </c>
      <c r="H110" s="1">
        <v>2.5999999999999999E-2</v>
      </c>
      <c r="I110" s="1">
        <v>0.30769999999999997</v>
      </c>
      <c r="J110" s="1">
        <v>6.4999999999999997E-3</v>
      </c>
      <c r="K110" s="1">
        <v>3509</v>
      </c>
      <c r="L110" s="1">
        <v>64</v>
      </c>
      <c r="M110" s="1">
        <v>1</v>
      </c>
      <c r="N110" s="1">
        <v>1.4672719999999999</v>
      </c>
      <c r="O110" s="1">
        <v>55</v>
      </c>
      <c r="P110" s="1">
        <v>8.6149999999999994E-3</v>
      </c>
      <c r="Q110" s="1">
        <v>23</v>
      </c>
      <c r="R110" s="1">
        <v>4.3600000000000003E-4</v>
      </c>
      <c r="S110" s="1">
        <v>6</v>
      </c>
      <c r="T110" s="1">
        <v>0.28024700000000002</v>
      </c>
      <c r="U110" s="1">
        <v>20</v>
      </c>
      <c r="V110" s="1" t="s">
        <v>835</v>
      </c>
      <c r="W110" s="18">
        <v>0.28021747990084395</v>
      </c>
      <c r="X110" s="64">
        <v>-10.23282451665164</v>
      </c>
      <c r="Y110" s="1" t="s">
        <v>840</v>
      </c>
      <c r="Z110" s="1">
        <v>0.7</v>
      </c>
      <c r="AA110" s="1">
        <v>2.4</v>
      </c>
      <c r="AB110" s="1">
        <v>3.95</v>
      </c>
    </row>
    <row r="111" spans="1:28">
      <c r="A111" s="1">
        <v>89.2</v>
      </c>
      <c r="B111" s="1" t="s">
        <v>806</v>
      </c>
      <c r="C111" s="1">
        <v>1262</v>
      </c>
      <c r="D111" s="1">
        <v>214</v>
      </c>
      <c r="E111" s="1">
        <v>0.17</v>
      </c>
      <c r="F111" s="1">
        <v>0</v>
      </c>
      <c r="G111" s="1">
        <v>1.5029999999999999</v>
      </c>
      <c r="H111" s="1">
        <v>2.7E-2</v>
      </c>
      <c r="I111" s="1">
        <v>0.30420000000000003</v>
      </c>
      <c r="J111" s="1">
        <v>3.8999999999999998E-3</v>
      </c>
      <c r="K111" s="1">
        <v>3492</v>
      </c>
      <c r="L111" s="1">
        <v>40</v>
      </c>
      <c r="M111" s="1">
        <v>6</v>
      </c>
      <c r="N111" s="1">
        <v>1.467225</v>
      </c>
      <c r="O111" s="1">
        <v>53</v>
      </c>
      <c r="P111" s="1">
        <v>8.6789999999999992E-3</v>
      </c>
      <c r="Q111" s="1">
        <v>24</v>
      </c>
      <c r="R111" s="1">
        <v>5.8600000000000004E-4</v>
      </c>
      <c r="S111" s="1">
        <v>13</v>
      </c>
      <c r="T111" s="1">
        <v>0.28029300000000001</v>
      </c>
      <c r="U111" s="1">
        <v>20</v>
      </c>
      <c r="V111" s="1" t="s">
        <v>880</v>
      </c>
      <c r="W111" s="18">
        <v>0.28025352245525331</v>
      </c>
      <c r="X111" s="64">
        <v>-9.3557989799974983</v>
      </c>
      <c r="Y111" s="1" t="s">
        <v>828</v>
      </c>
      <c r="Z111" s="1">
        <v>0.7</v>
      </c>
      <c r="AA111" s="1">
        <v>2.4</v>
      </c>
      <c r="AB111" s="1">
        <v>3.9</v>
      </c>
    </row>
    <row r="112" spans="1:28">
      <c r="A112" s="1">
        <v>89.3</v>
      </c>
      <c r="B112" s="1" t="s">
        <v>806</v>
      </c>
      <c r="C112" s="1">
        <v>299</v>
      </c>
      <c r="D112" s="1">
        <v>88</v>
      </c>
      <c r="E112" s="1">
        <v>0.3</v>
      </c>
      <c r="F112" s="1">
        <v>0.03</v>
      </c>
      <c r="G112" s="1">
        <v>1.5229999999999999</v>
      </c>
      <c r="H112" s="1">
        <v>3.3000000000000002E-2</v>
      </c>
      <c r="I112" s="1">
        <v>0.25829999999999997</v>
      </c>
      <c r="J112" s="1">
        <v>6.0000000000000001E-3</v>
      </c>
      <c r="K112" s="1">
        <v>3237</v>
      </c>
      <c r="L112" s="1">
        <v>74</v>
      </c>
      <c r="M112" s="1" t="s">
        <v>792</v>
      </c>
      <c r="N112" s="1">
        <v>1.467273</v>
      </c>
      <c r="O112" s="1">
        <v>58</v>
      </c>
      <c r="P112" s="1">
        <v>8.6499999999999997E-3</v>
      </c>
      <c r="Q112" s="1">
        <v>26</v>
      </c>
      <c r="R112" s="1">
        <v>7.54E-4</v>
      </c>
      <c r="S112" s="1">
        <v>36</v>
      </c>
      <c r="T112" s="1">
        <v>0.28027000000000002</v>
      </c>
      <c r="U112" s="1">
        <v>19</v>
      </c>
      <c r="V112" s="1" t="s">
        <v>847</v>
      </c>
      <c r="W112" s="18">
        <v>0.28022302706458013</v>
      </c>
      <c r="X112" s="64">
        <v>-16.541168620417544</v>
      </c>
      <c r="Y112" s="1" t="s">
        <v>808</v>
      </c>
      <c r="Z112" s="1">
        <v>0.7</v>
      </c>
      <c r="AA112" s="1">
        <v>2.4</v>
      </c>
      <c r="AB112" s="1">
        <v>3.95</v>
      </c>
    </row>
    <row r="113" spans="1:28">
      <c r="A113" s="1">
        <v>90.1</v>
      </c>
      <c r="B113" s="1" t="s">
        <v>806</v>
      </c>
      <c r="C113" s="1">
        <v>626</v>
      </c>
      <c r="D113" s="1">
        <v>32</v>
      </c>
      <c r="E113" s="1">
        <v>0.05</v>
      </c>
      <c r="F113" s="1">
        <v>0.01</v>
      </c>
      <c r="G113" s="1">
        <v>1.734</v>
      </c>
      <c r="H113" s="1">
        <v>3.3000000000000002E-2</v>
      </c>
      <c r="I113" s="1">
        <v>0.19170000000000001</v>
      </c>
      <c r="J113" s="1">
        <v>1.6999999999999999E-3</v>
      </c>
      <c r="K113" s="1">
        <v>2757</v>
      </c>
      <c r="L113" s="1">
        <v>28</v>
      </c>
      <c r="M113" s="1" t="s">
        <v>850</v>
      </c>
      <c r="N113" s="1">
        <v>1.467244</v>
      </c>
      <c r="O113" s="1">
        <v>56</v>
      </c>
      <c r="P113" s="1">
        <v>8.6730000000000002E-3</v>
      </c>
      <c r="Q113" s="1">
        <v>21</v>
      </c>
      <c r="R113" s="1">
        <v>5.2300000000000003E-4</v>
      </c>
      <c r="S113" s="1">
        <v>21</v>
      </c>
      <c r="T113" s="1">
        <v>0.28029300000000001</v>
      </c>
      <c r="U113" s="1">
        <v>23</v>
      </c>
      <c r="V113" s="1" t="s">
        <v>880</v>
      </c>
      <c r="W113" s="18">
        <v>0.28026537463803308</v>
      </c>
      <c r="X113" s="64">
        <v>-26.414829530609918</v>
      </c>
      <c r="Y113" s="1" t="s">
        <v>881</v>
      </c>
      <c r="Z113" s="1">
        <v>0.8</v>
      </c>
      <c r="AA113" s="1">
        <v>2.4</v>
      </c>
      <c r="AB113" s="1">
        <v>3.89</v>
      </c>
    </row>
    <row r="114" spans="1:28">
      <c r="A114" s="1">
        <v>90.2</v>
      </c>
      <c r="B114" s="1" t="s">
        <v>806</v>
      </c>
      <c r="C114" s="1">
        <v>181</v>
      </c>
      <c r="D114" s="1">
        <v>34</v>
      </c>
      <c r="E114" s="1">
        <v>0.2</v>
      </c>
      <c r="F114" s="1">
        <v>0.04</v>
      </c>
      <c r="G114" s="1">
        <v>1.4810000000000001</v>
      </c>
      <c r="H114" s="1">
        <v>3.3000000000000002E-2</v>
      </c>
      <c r="I114" s="1">
        <v>0.29020000000000001</v>
      </c>
      <c r="J114" s="1">
        <v>1.1599999999999999E-2</v>
      </c>
      <c r="K114" s="1">
        <v>3419</v>
      </c>
      <c r="L114" s="1">
        <v>62</v>
      </c>
      <c r="M114" s="1">
        <v>3</v>
      </c>
    </row>
    <row r="115" spans="1:28">
      <c r="A115" s="1">
        <v>90.3</v>
      </c>
      <c r="B115" s="1" t="s">
        <v>806</v>
      </c>
      <c r="C115" s="1">
        <v>1051</v>
      </c>
      <c r="D115" s="1">
        <v>491</v>
      </c>
      <c r="E115" s="1">
        <v>0.48</v>
      </c>
      <c r="F115" s="1">
        <v>0</v>
      </c>
      <c r="G115" s="1">
        <v>1.254</v>
      </c>
      <c r="H115" s="1">
        <v>2.3E-2</v>
      </c>
      <c r="I115" s="1">
        <v>0.35520000000000002</v>
      </c>
      <c r="J115" s="1">
        <v>2.3E-3</v>
      </c>
      <c r="K115" s="1">
        <v>3730</v>
      </c>
      <c r="L115" s="1">
        <v>20</v>
      </c>
      <c r="M115" s="1" t="s">
        <v>792</v>
      </c>
      <c r="N115" s="1">
        <v>1.467201</v>
      </c>
      <c r="O115" s="1">
        <v>64</v>
      </c>
      <c r="P115" s="1">
        <v>8.6730000000000002E-3</v>
      </c>
      <c r="Q115" s="1">
        <v>36</v>
      </c>
      <c r="R115" s="1">
        <v>5.5000000000000003E-4</v>
      </c>
      <c r="S115" s="1">
        <v>39</v>
      </c>
      <c r="T115" s="1">
        <v>0.28026600000000002</v>
      </c>
      <c r="U115" s="1">
        <v>28</v>
      </c>
      <c r="V115" s="1" t="s">
        <v>842</v>
      </c>
      <c r="W115" s="18">
        <v>0.28022633334941072</v>
      </c>
      <c r="X115" s="64">
        <v>-4.6002578538850702</v>
      </c>
      <c r="Y115" s="1" t="s">
        <v>848</v>
      </c>
      <c r="Z115" s="1">
        <v>1</v>
      </c>
      <c r="AA115" s="1">
        <v>2.5</v>
      </c>
      <c r="AB115" s="1">
        <v>3.93</v>
      </c>
    </row>
    <row r="116" spans="1:28">
      <c r="A116" s="1">
        <v>90.4</v>
      </c>
      <c r="B116" s="1" t="s">
        <v>806</v>
      </c>
      <c r="C116" s="1">
        <v>919</v>
      </c>
      <c r="D116" s="1">
        <v>213</v>
      </c>
      <c r="E116" s="1">
        <v>0.24</v>
      </c>
      <c r="F116" s="1">
        <v>0.01</v>
      </c>
      <c r="G116" s="1">
        <v>1.37</v>
      </c>
      <c r="H116" s="1">
        <v>2.9000000000000001E-2</v>
      </c>
      <c r="I116" s="1">
        <v>0.33450000000000002</v>
      </c>
      <c r="J116" s="1">
        <v>4.5999999999999999E-3</v>
      </c>
      <c r="K116" s="1">
        <v>3638</v>
      </c>
      <c r="L116" s="1">
        <v>42</v>
      </c>
      <c r="M116" s="1">
        <v>3</v>
      </c>
      <c r="N116" s="1">
        <v>1.467198</v>
      </c>
      <c r="O116" s="1">
        <v>51</v>
      </c>
      <c r="P116" s="1">
        <v>8.7039999999999999E-3</v>
      </c>
      <c r="Q116" s="1">
        <v>29</v>
      </c>
      <c r="R116" s="1">
        <v>1.5070000000000001E-3</v>
      </c>
      <c r="S116" s="1">
        <v>35</v>
      </c>
      <c r="T116" s="1">
        <v>0.28035700000000002</v>
      </c>
      <c r="U116" s="1">
        <v>25</v>
      </c>
      <c r="V116" s="1" t="s">
        <v>896</v>
      </c>
      <c r="W116" s="18">
        <v>0.28025108616335004</v>
      </c>
      <c r="X116" s="64">
        <v>-5.9342854674893086</v>
      </c>
      <c r="Y116" s="1" t="s">
        <v>897</v>
      </c>
      <c r="Z116" s="1">
        <v>0.9</v>
      </c>
      <c r="AA116" s="1">
        <v>2.4</v>
      </c>
      <c r="AB116" s="1">
        <v>3.91</v>
      </c>
    </row>
    <row r="117" spans="1:28">
      <c r="A117" s="1">
        <v>128.1</v>
      </c>
      <c r="B117" s="1" t="s">
        <v>806</v>
      </c>
      <c r="C117" s="1">
        <v>1109</v>
      </c>
      <c r="D117" s="1">
        <v>248</v>
      </c>
      <c r="E117" s="1">
        <v>0.23</v>
      </c>
      <c r="F117" s="1">
        <v>0.03</v>
      </c>
      <c r="G117" s="1">
        <v>1.6319999999999999</v>
      </c>
      <c r="H117" s="1">
        <v>0.03</v>
      </c>
      <c r="I117" s="1">
        <v>0.26619999999999999</v>
      </c>
      <c r="J117" s="1">
        <v>3.7000000000000002E-3</v>
      </c>
      <c r="K117" s="1">
        <v>3284</v>
      </c>
      <c r="L117" s="1">
        <v>44</v>
      </c>
      <c r="M117" s="1">
        <v>7</v>
      </c>
      <c r="N117" s="1">
        <v>1.4672559999999999</v>
      </c>
      <c r="O117" s="1">
        <v>60</v>
      </c>
      <c r="P117" s="1">
        <v>8.6140000000000001E-3</v>
      </c>
      <c r="Q117" s="1">
        <v>25</v>
      </c>
      <c r="R117" s="1">
        <v>6.5799999999999995E-4</v>
      </c>
      <c r="S117" s="1">
        <v>37</v>
      </c>
      <c r="T117" s="1">
        <v>0.28023399999999998</v>
      </c>
      <c r="U117" s="1">
        <v>20</v>
      </c>
      <c r="V117" s="1" t="s">
        <v>886</v>
      </c>
      <c r="W117" s="18">
        <v>0.28019239407563556</v>
      </c>
      <c r="X117" s="64">
        <v>-16.511396290197489</v>
      </c>
      <c r="Y117" s="1" t="s">
        <v>819</v>
      </c>
      <c r="Z117" s="1">
        <v>0.7</v>
      </c>
      <c r="AA117" s="1">
        <v>2.4</v>
      </c>
      <c r="AB117" s="1">
        <v>3.99</v>
      </c>
    </row>
    <row r="118" spans="1:28">
      <c r="A118" s="1" t="s">
        <v>899</v>
      </c>
      <c r="K118" s="1">
        <v>8.3500000000000002E-4</v>
      </c>
      <c r="L118" s="1">
        <v>838</v>
      </c>
      <c r="M118" s="1">
        <v>0.28027999999999997</v>
      </c>
      <c r="N118" s="1">
        <v>88</v>
      </c>
      <c r="O118" s="1" t="s">
        <v>855</v>
      </c>
      <c r="P118" s="1">
        <v>0.28022399999999997</v>
      </c>
      <c r="Q118" s="1">
        <v>67</v>
      </c>
      <c r="U118" s="1" t="s">
        <v>900</v>
      </c>
    </row>
    <row r="119" spans="1:28">
      <c r="A119" s="1">
        <v>51.1</v>
      </c>
      <c r="B119" s="1" t="s">
        <v>790</v>
      </c>
      <c r="C119" s="1">
        <v>1376</v>
      </c>
      <c r="D119" s="1">
        <v>387</v>
      </c>
      <c r="E119" s="1">
        <v>0.28999999999999998</v>
      </c>
      <c r="F119" s="1">
        <v>0.03</v>
      </c>
      <c r="G119" s="1">
        <v>1.431</v>
      </c>
      <c r="H119" s="1">
        <v>3.3000000000000002E-2</v>
      </c>
      <c r="I119" s="1">
        <v>0.31769999999999998</v>
      </c>
      <c r="J119" s="1">
        <v>1.5E-3</v>
      </c>
      <c r="K119" s="1">
        <v>3559</v>
      </c>
      <c r="L119" s="1">
        <v>14</v>
      </c>
      <c r="M119" s="1">
        <v>4</v>
      </c>
      <c r="N119" s="1">
        <v>1.4671590000000001</v>
      </c>
      <c r="O119" s="1">
        <v>133</v>
      </c>
      <c r="P119" s="1">
        <v>8.6160000000000004E-3</v>
      </c>
      <c r="Q119" s="1">
        <v>36</v>
      </c>
      <c r="R119" s="1">
        <v>1.2669999999999999E-3</v>
      </c>
      <c r="S119" s="1">
        <v>7</v>
      </c>
      <c r="T119" s="1">
        <v>0.28045599999999998</v>
      </c>
      <c r="U119" s="1">
        <v>34</v>
      </c>
      <c r="V119" s="1" t="s">
        <v>895</v>
      </c>
      <c r="W119" s="18">
        <v>0.28036895226138497</v>
      </c>
      <c r="X119" s="64">
        <v>-3.6317026227705718</v>
      </c>
      <c r="Z119" s="1">
        <v>1.2</v>
      </c>
      <c r="AA119" s="1">
        <v>2.6</v>
      </c>
      <c r="AB119" s="1">
        <v>3.73</v>
      </c>
    </row>
    <row r="120" spans="1:28">
      <c r="A120" s="1">
        <v>67.2</v>
      </c>
      <c r="B120" s="1" t="s">
        <v>790</v>
      </c>
      <c r="C120" s="1">
        <v>1567</v>
      </c>
      <c r="D120" s="1">
        <v>93</v>
      </c>
      <c r="E120" s="1">
        <v>0.06</v>
      </c>
      <c r="F120" s="1">
        <v>0.01</v>
      </c>
      <c r="G120" s="1">
        <v>1.8109999999999999</v>
      </c>
      <c r="H120" s="1">
        <v>3.5000000000000003E-2</v>
      </c>
      <c r="I120" s="1">
        <v>0.23480000000000001</v>
      </c>
      <c r="J120" s="1">
        <v>2.3E-3</v>
      </c>
      <c r="K120" s="1">
        <v>3085</v>
      </c>
      <c r="L120" s="1">
        <v>32</v>
      </c>
      <c r="M120" s="1">
        <v>9</v>
      </c>
      <c r="N120" s="1">
        <v>1.4671670000000001</v>
      </c>
      <c r="O120" s="1">
        <v>61</v>
      </c>
      <c r="P120" s="1">
        <v>8.6569999999999998E-3</v>
      </c>
      <c r="Q120" s="1">
        <v>29</v>
      </c>
      <c r="R120" s="1">
        <v>5.0299999999999997E-4</v>
      </c>
      <c r="S120" s="1">
        <v>14</v>
      </c>
      <c r="T120" s="1">
        <v>0.28043899999999999</v>
      </c>
      <c r="U120" s="1">
        <v>30</v>
      </c>
      <c r="V120" s="1" t="s">
        <v>878</v>
      </c>
      <c r="W120" s="18">
        <v>0.28040917815428673</v>
      </c>
      <c r="X120" s="64">
        <v>-13.529325725297747</v>
      </c>
      <c r="Z120" s="1">
        <v>1.1000000000000001</v>
      </c>
      <c r="AA120" s="1">
        <v>2.5</v>
      </c>
      <c r="AB120" s="1">
        <v>3.67</v>
      </c>
    </row>
    <row r="121" spans="1:28">
      <c r="A121" s="1" t="s">
        <v>901</v>
      </c>
      <c r="K121" s="1">
        <v>8.8500000000000004E-4</v>
      </c>
      <c r="L121" s="1">
        <v>1081</v>
      </c>
      <c r="M121" s="1">
        <v>0.280447</v>
      </c>
      <c r="N121" s="1">
        <v>23</v>
      </c>
      <c r="O121" s="1" t="s">
        <v>902</v>
      </c>
      <c r="P121" s="1">
        <v>0.280389</v>
      </c>
      <c r="Q121" s="1">
        <v>58</v>
      </c>
      <c r="U121" s="1">
        <v>3.7</v>
      </c>
    </row>
    <row r="122" spans="1:28">
      <c r="A122" s="1">
        <v>4.2</v>
      </c>
      <c r="B122" s="1" t="s">
        <v>787</v>
      </c>
      <c r="C122" s="1">
        <v>1934</v>
      </c>
      <c r="D122" s="1">
        <v>139</v>
      </c>
      <c r="E122" s="1">
        <v>7.0000000000000007E-2</v>
      </c>
      <c r="F122" s="1">
        <v>0.01</v>
      </c>
      <c r="G122" s="1">
        <v>1.927</v>
      </c>
      <c r="H122" s="1">
        <v>6.0000000000000001E-3</v>
      </c>
      <c r="I122" s="1">
        <v>0.1807</v>
      </c>
      <c r="J122" s="1">
        <v>1.2999999999999999E-3</v>
      </c>
      <c r="K122" s="1">
        <v>2659</v>
      </c>
      <c r="L122" s="1">
        <v>24</v>
      </c>
      <c r="M122" s="1" t="s">
        <v>792</v>
      </c>
      <c r="N122" s="1">
        <v>1.4672460000000001</v>
      </c>
      <c r="O122" s="1">
        <v>53</v>
      </c>
      <c r="P122" s="1">
        <v>8.6400000000000001E-3</v>
      </c>
      <c r="Q122" s="1">
        <v>25</v>
      </c>
      <c r="R122" s="1">
        <v>5.8500000000000002E-4</v>
      </c>
      <c r="S122" s="1">
        <v>22</v>
      </c>
      <c r="T122" s="1">
        <v>0.28062599999999999</v>
      </c>
      <c r="U122" s="1">
        <v>22</v>
      </c>
      <c r="V122" s="1" t="s">
        <v>884</v>
      </c>
      <c r="W122" s="18">
        <v>0.28059622559631631</v>
      </c>
      <c r="X122" s="64">
        <v>-16.952038468406315</v>
      </c>
      <c r="Z122" s="1">
        <v>0.8</v>
      </c>
      <c r="AA122" s="1">
        <v>2.4</v>
      </c>
      <c r="AB122" s="1">
        <v>3.39</v>
      </c>
    </row>
    <row r="123" spans="1:28">
      <c r="A123" s="1">
        <v>10.1</v>
      </c>
      <c r="B123" s="1" t="s">
        <v>787</v>
      </c>
      <c r="C123" s="1">
        <v>936</v>
      </c>
      <c r="D123" s="1">
        <v>427</v>
      </c>
      <c r="E123" s="1">
        <v>0.47</v>
      </c>
      <c r="F123" s="1">
        <v>0.02</v>
      </c>
      <c r="G123" s="1">
        <v>1.669</v>
      </c>
      <c r="H123" s="1">
        <v>1.6E-2</v>
      </c>
      <c r="I123" s="1">
        <v>0.21240000000000001</v>
      </c>
      <c r="J123" s="1">
        <v>2.8E-3</v>
      </c>
      <c r="K123" s="1">
        <v>2924</v>
      </c>
      <c r="L123" s="1">
        <v>42</v>
      </c>
      <c r="M123" s="1" t="s">
        <v>788</v>
      </c>
      <c r="N123" s="1">
        <v>1.467195</v>
      </c>
      <c r="O123" s="1">
        <v>52</v>
      </c>
      <c r="P123" s="1">
        <v>8.6510000000000007E-3</v>
      </c>
      <c r="Q123" s="1">
        <v>27</v>
      </c>
      <c r="R123" s="1">
        <v>4.4999999999999999E-4</v>
      </c>
      <c r="S123" s="1">
        <v>22</v>
      </c>
      <c r="T123" s="1">
        <v>0.28076699999999999</v>
      </c>
      <c r="U123" s="1">
        <v>28</v>
      </c>
      <c r="V123" s="1" t="s">
        <v>876</v>
      </c>
      <c r="W123" s="18">
        <v>0.28074175110191535</v>
      </c>
      <c r="X123" s="64">
        <v>-5.5100755482051511</v>
      </c>
      <c r="Z123" s="1">
        <v>1</v>
      </c>
      <c r="AA123" s="1">
        <v>2.5</v>
      </c>
      <c r="AB123" s="1">
        <v>3.17</v>
      </c>
    </row>
    <row r="124" spans="1:28">
      <c r="A124" s="1">
        <v>10.199999999999999</v>
      </c>
      <c r="B124" s="1" t="s">
        <v>787</v>
      </c>
      <c r="C124" s="1">
        <v>7314</v>
      </c>
      <c r="D124" s="1">
        <v>610</v>
      </c>
      <c r="E124" s="1">
        <v>0.09</v>
      </c>
      <c r="F124" s="1">
        <v>0</v>
      </c>
      <c r="G124" s="1">
        <v>1.5409999999999999</v>
      </c>
      <c r="H124" s="1">
        <v>4.0000000000000001E-3</v>
      </c>
      <c r="I124" s="1">
        <v>0.1956</v>
      </c>
      <c r="J124" s="1">
        <v>1.4E-3</v>
      </c>
      <c r="K124" s="1">
        <v>2790</v>
      </c>
      <c r="L124" s="1">
        <v>24</v>
      </c>
      <c r="M124" s="1" t="s">
        <v>864</v>
      </c>
      <c r="N124" s="1">
        <v>1.4671829999999999</v>
      </c>
      <c r="O124" s="1">
        <v>80</v>
      </c>
      <c r="P124" s="1">
        <v>8.6599999999999993E-3</v>
      </c>
      <c r="Q124" s="1">
        <v>24</v>
      </c>
      <c r="R124" s="1">
        <v>4.6500000000000003E-4</v>
      </c>
      <c r="S124" s="1">
        <v>23</v>
      </c>
      <c r="T124" s="1">
        <v>0.280669</v>
      </c>
      <c r="U124" s="1">
        <v>25</v>
      </c>
      <c r="V124" s="1" t="s">
        <v>877</v>
      </c>
      <c r="W124" s="18">
        <v>0.2806441365368772</v>
      </c>
      <c r="X124" s="64">
        <v>-12.156624104707747</v>
      </c>
      <c r="Z124" s="1">
        <v>0.9</v>
      </c>
      <c r="AA124" s="1">
        <v>2.4</v>
      </c>
      <c r="AB124" s="1">
        <v>3.31</v>
      </c>
    </row>
    <row r="125" spans="1:28">
      <c r="A125" s="1">
        <v>68.099999999999994</v>
      </c>
      <c r="B125" s="1" t="s">
        <v>787</v>
      </c>
      <c r="C125" s="1">
        <v>1165</v>
      </c>
      <c r="D125" s="1">
        <v>95</v>
      </c>
      <c r="E125" s="1">
        <v>0.08</v>
      </c>
      <c r="F125" s="1">
        <v>0.01</v>
      </c>
      <c r="G125" s="1">
        <v>2.0990000000000002</v>
      </c>
      <c r="H125" s="1">
        <v>3.7999999999999999E-2</v>
      </c>
      <c r="I125" s="1">
        <v>0.1686</v>
      </c>
      <c r="J125" s="1">
        <v>2.2000000000000001E-3</v>
      </c>
      <c r="K125" s="1">
        <v>2544</v>
      </c>
      <c r="L125" s="1">
        <v>44</v>
      </c>
      <c r="M125" s="1">
        <v>1</v>
      </c>
      <c r="N125" s="1">
        <v>1.467247</v>
      </c>
      <c r="O125" s="1">
        <v>53</v>
      </c>
      <c r="P125" s="1">
        <v>8.6420000000000004E-3</v>
      </c>
      <c r="Q125" s="1">
        <v>21</v>
      </c>
      <c r="R125" s="1">
        <v>6.5600000000000001E-4</v>
      </c>
      <c r="S125" s="1">
        <v>22</v>
      </c>
      <c r="T125" s="1">
        <v>0.28054899999999999</v>
      </c>
      <c r="U125" s="1">
        <v>23</v>
      </c>
      <c r="V125" s="1" t="s">
        <v>885</v>
      </c>
      <c r="W125" s="18">
        <v>0.28051709051351009</v>
      </c>
      <c r="X125" s="64">
        <v>-22.471817955940221</v>
      </c>
      <c r="Z125" s="1">
        <v>0.8</v>
      </c>
      <c r="AA125" s="1">
        <v>2.4</v>
      </c>
      <c r="AB125" s="1">
        <v>3.52</v>
      </c>
    </row>
    <row r="126" spans="1:28">
      <c r="A126" s="1" t="s">
        <v>903</v>
      </c>
      <c r="K126" s="1">
        <v>5.3899999999999998E-4</v>
      </c>
      <c r="L126" s="1">
        <v>198</v>
      </c>
      <c r="M126" s="1">
        <v>0.28065299999999999</v>
      </c>
      <c r="N126" s="1">
        <v>182</v>
      </c>
      <c r="O126" s="1" t="s">
        <v>904</v>
      </c>
      <c r="P126" s="1">
        <v>0.28062500000000001</v>
      </c>
      <c r="Q126" s="1">
        <v>188</v>
      </c>
      <c r="U126" s="1">
        <v>3.35</v>
      </c>
    </row>
    <row r="127" spans="1:28">
      <c r="A127" s="1" t="s">
        <v>1084</v>
      </c>
    </row>
    <row r="128" spans="1:28">
      <c r="A128" s="1" t="s">
        <v>1085</v>
      </c>
    </row>
    <row r="129" spans="1:28">
      <c r="A129" s="1" t="s">
        <v>1086</v>
      </c>
    </row>
    <row r="130" spans="1:28">
      <c r="A130" s="1">
        <v>1.1000000000000001</v>
      </c>
      <c r="B130" s="1" t="s">
        <v>806</v>
      </c>
      <c r="C130" s="1">
        <v>1629</v>
      </c>
      <c r="D130" s="1">
        <v>595</v>
      </c>
      <c r="E130" s="1">
        <v>0.38</v>
      </c>
      <c r="F130" s="1">
        <v>23.63</v>
      </c>
      <c r="G130" s="1">
        <v>4.6399999999999997</v>
      </c>
      <c r="H130" s="1">
        <v>0.11700000000000001</v>
      </c>
      <c r="I130" s="1">
        <v>0.20319999999999999</v>
      </c>
      <c r="J130" s="1">
        <v>3.73E-2</v>
      </c>
      <c r="K130" s="1">
        <v>2835</v>
      </c>
      <c r="L130" s="1">
        <v>816</v>
      </c>
      <c r="M130" s="1">
        <v>151</v>
      </c>
      <c r="N130" s="1">
        <v>1.467212</v>
      </c>
      <c r="O130" s="1">
        <v>83</v>
      </c>
      <c r="P130" s="1">
        <v>8.5810000000000001E-3</v>
      </c>
      <c r="Q130" s="1">
        <v>42</v>
      </c>
      <c r="R130" s="1">
        <v>9.77E-4</v>
      </c>
      <c r="S130" s="1">
        <v>9</v>
      </c>
      <c r="T130" s="1">
        <v>0.28043200000000001</v>
      </c>
      <c r="U130" s="1">
        <v>34</v>
      </c>
      <c r="V130" s="1" t="s">
        <v>905</v>
      </c>
      <c r="W130" s="18">
        <v>0.2803788949131959</v>
      </c>
      <c r="X130" s="64">
        <v>-20.533386080606732</v>
      </c>
      <c r="Y130" s="1">
        <v>0</v>
      </c>
      <c r="Z130" s="1">
        <v>1.2</v>
      </c>
      <c r="AA130" s="1">
        <v>2.6</v>
      </c>
      <c r="AB130" s="1">
        <v>3.73</v>
      </c>
    </row>
    <row r="131" spans="1:28">
      <c r="A131" s="1">
        <v>3.1</v>
      </c>
      <c r="B131" s="1" t="s">
        <v>806</v>
      </c>
      <c r="C131" s="1">
        <v>209</v>
      </c>
      <c r="D131" s="1">
        <v>121</v>
      </c>
      <c r="E131" s="1">
        <v>0.6</v>
      </c>
      <c r="F131" s="1">
        <v>0.59</v>
      </c>
      <c r="G131" s="1">
        <v>1.38</v>
      </c>
      <c r="H131" s="1">
        <v>1.4999999999999999E-2</v>
      </c>
      <c r="I131" s="1">
        <v>0.3604</v>
      </c>
      <c r="J131" s="1">
        <v>1.5E-3</v>
      </c>
      <c r="K131" s="1">
        <v>3751</v>
      </c>
      <c r="L131" s="1">
        <v>14</v>
      </c>
      <c r="M131" s="1">
        <v>7</v>
      </c>
      <c r="N131" s="1">
        <v>1.467139</v>
      </c>
      <c r="O131" s="1">
        <v>92</v>
      </c>
      <c r="P131" s="1">
        <v>8.6429999999999996E-3</v>
      </c>
      <c r="Q131" s="1">
        <v>54</v>
      </c>
      <c r="R131" s="1">
        <v>9.6000000000000002E-4</v>
      </c>
      <c r="S131" s="1">
        <v>19</v>
      </c>
      <c r="T131" s="1">
        <v>0.28042</v>
      </c>
      <c r="U131" s="1">
        <v>56</v>
      </c>
      <c r="V131" s="1" t="s">
        <v>906</v>
      </c>
      <c r="W131" s="18">
        <v>0.28035036005261899</v>
      </c>
      <c r="X131" s="64">
        <v>0.3305449518564707</v>
      </c>
      <c r="Y131" s="1" t="s">
        <v>907</v>
      </c>
      <c r="Z131" s="1">
        <v>2</v>
      </c>
      <c r="AA131" s="1">
        <v>3</v>
      </c>
      <c r="AB131" s="1">
        <v>3.75</v>
      </c>
    </row>
    <row r="132" spans="1:28">
      <c r="A132" s="1">
        <v>3.2</v>
      </c>
      <c r="B132" s="1" t="s">
        <v>806</v>
      </c>
      <c r="C132" s="1">
        <v>682</v>
      </c>
      <c r="D132" s="1">
        <v>529</v>
      </c>
      <c r="E132" s="1">
        <v>0.8</v>
      </c>
      <c r="F132" s="1">
        <v>5.29</v>
      </c>
      <c r="G132" s="1">
        <v>2.2240000000000002</v>
      </c>
      <c r="H132" s="1">
        <v>2.5000000000000001E-2</v>
      </c>
      <c r="I132" s="1">
        <v>0.33250000000000002</v>
      </c>
      <c r="J132" s="1">
        <v>7.0000000000000001E-3</v>
      </c>
      <c r="K132" s="1">
        <v>3629</v>
      </c>
      <c r="L132" s="1">
        <v>64</v>
      </c>
      <c r="M132" s="1">
        <v>52</v>
      </c>
      <c r="N132" s="1">
        <v>1.4672160000000001</v>
      </c>
      <c r="O132" s="1">
        <v>104</v>
      </c>
      <c r="P132" s="1">
        <v>8.515E-3</v>
      </c>
      <c r="Q132" s="1">
        <v>62</v>
      </c>
      <c r="R132" s="1">
        <v>1.4610000000000001E-3</v>
      </c>
      <c r="S132" s="1">
        <v>53</v>
      </c>
      <c r="T132" s="1">
        <v>0.28044999999999998</v>
      </c>
      <c r="U132" s="1">
        <v>44</v>
      </c>
      <c r="V132" s="1" t="s">
        <v>908</v>
      </c>
      <c r="W132" s="18">
        <v>0.28034758182386149</v>
      </c>
      <c r="X132" s="64">
        <v>-2.7098344292009191</v>
      </c>
      <c r="Y132" s="1" t="s">
        <v>833</v>
      </c>
      <c r="Z132" s="1">
        <v>1.6</v>
      </c>
      <c r="AA132" s="1">
        <v>2.8</v>
      </c>
      <c r="AB132" s="1">
        <v>3.76</v>
      </c>
    </row>
    <row r="133" spans="1:28">
      <c r="A133" s="1">
        <v>7.1</v>
      </c>
      <c r="B133" s="1" t="s">
        <v>806</v>
      </c>
      <c r="C133" s="1">
        <v>722</v>
      </c>
      <c r="D133" s="1">
        <v>628</v>
      </c>
      <c r="E133" s="1">
        <v>0.9</v>
      </c>
      <c r="F133" s="1">
        <v>6</v>
      </c>
      <c r="G133" s="1">
        <v>2.6379999999999999</v>
      </c>
      <c r="H133" s="1">
        <v>3.3000000000000002E-2</v>
      </c>
      <c r="I133" s="1">
        <v>0.33600000000000002</v>
      </c>
      <c r="J133" s="1">
        <v>8.3000000000000001E-3</v>
      </c>
      <c r="K133" s="1">
        <v>3640</v>
      </c>
      <c r="L133" s="1">
        <v>104</v>
      </c>
      <c r="M133" s="1">
        <v>82</v>
      </c>
      <c r="N133" s="1">
        <v>1.4671689999999999</v>
      </c>
      <c r="O133" s="1">
        <v>87</v>
      </c>
      <c r="P133" s="1">
        <v>8.5789999999999998E-3</v>
      </c>
      <c r="Q133" s="1">
        <v>55</v>
      </c>
      <c r="R133" s="1">
        <v>1.1659999999999999E-3</v>
      </c>
      <c r="S133" s="1">
        <v>22</v>
      </c>
      <c r="T133" s="1">
        <v>0.280393</v>
      </c>
      <c r="U133" s="1">
        <v>45</v>
      </c>
      <c r="V133" s="1" t="s">
        <v>909</v>
      </c>
      <c r="W133" s="18">
        <v>0.28031100546874765</v>
      </c>
      <c r="X133" s="64">
        <v>-3.7493426990375944</v>
      </c>
      <c r="Y133" s="1" t="s">
        <v>824</v>
      </c>
      <c r="Z133" s="1">
        <v>1.6</v>
      </c>
      <c r="AA133" s="1">
        <v>2.8</v>
      </c>
      <c r="AB133" s="1">
        <v>3.81</v>
      </c>
    </row>
    <row r="134" spans="1:28">
      <c r="A134" s="1">
        <v>8.1</v>
      </c>
      <c r="B134" s="1" t="s">
        <v>806</v>
      </c>
      <c r="C134" s="1">
        <v>339</v>
      </c>
      <c r="D134" s="1">
        <v>144</v>
      </c>
      <c r="E134" s="1">
        <v>0.44</v>
      </c>
      <c r="F134" s="1">
        <v>1.0900000000000001</v>
      </c>
      <c r="G134" s="1">
        <v>1.714</v>
      </c>
      <c r="H134" s="1">
        <v>1.9E-2</v>
      </c>
      <c r="I134" s="1">
        <v>0.33510000000000001</v>
      </c>
      <c r="J134" s="1">
        <v>1.8E-3</v>
      </c>
      <c r="K134" s="1">
        <v>3640</v>
      </c>
      <c r="L134" s="1">
        <v>20</v>
      </c>
      <c r="M134" s="1">
        <v>23</v>
      </c>
      <c r="N134" s="1">
        <v>1.467212</v>
      </c>
      <c r="O134" s="1">
        <v>92</v>
      </c>
      <c r="P134" s="1">
        <v>8.6730000000000002E-3</v>
      </c>
      <c r="Q134" s="1">
        <v>57</v>
      </c>
      <c r="R134" s="1">
        <v>3.4600000000000001E-4</v>
      </c>
      <c r="S134" s="1">
        <v>34</v>
      </c>
      <c r="T134" s="1">
        <v>0.28039199999999997</v>
      </c>
      <c r="U134" s="1">
        <v>42</v>
      </c>
      <c r="V134" s="1" t="s">
        <v>909</v>
      </c>
      <c r="W134" s="18">
        <v>0.28036766886122355</v>
      </c>
      <c r="X134" s="64">
        <v>-1.728653310353323</v>
      </c>
      <c r="Y134" s="1">
        <v>0.2</v>
      </c>
      <c r="Z134" s="1">
        <v>1.5</v>
      </c>
      <c r="AA134" s="1">
        <v>2.7</v>
      </c>
      <c r="AB134" s="1">
        <v>3.72</v>
      </c>
    </row>
    <row r="135" spans="1:28">
      <c r="A135" s="1">
        <v>9.1</v>
      </c>
      <c r="B135" s="1" t="s">
        <v>806</v>
      </c>
      <c r="C135" s="1">
        <v>103</v>
      </c>
      <c r="D135" s="1">
        <v>57</v>
      </c>
      <c r="E135" s="1">
        <v>0.56999999999999995</v>
      </c>
      <c r="F135" s="1">
        <v>0.38</v>
      </c>
      <c r="G135" s="1">
        <v>1.323</v>
      </c>
      <c r="H135" s="1">
        <v>1.6E-2</v>
      </c>
      <c r="I135" s="1">
        <v>0.3528</v>
      </c>
      <c r="J135" s="1">
        <v>2.2000000000000001E-3</v>
      </c>
      <c r="K135" s="1">
        <v>3719</v>
      </c>
      <c r="L135" s="1">
        <v>20</v>
      </c>
      <c r="M135" s="1">
        <v>3</v>
      </c>
      <c r="N135" s="1">
        <v>1.4671970000000001</v>
      </c>
      <c r="O135" s="1">
        <v>89</v>
      </c>
      <c r="P135" s="1">
        <v>8.6079999999999993E-3</v>
      </c>
      <c r="Q135" s="1">
        <v>53</v>
      </c>
      <c r="R135" s="1">
        <v>6.7000000000000002E-4</v>
      </c>
      <c r="S135" s="1">
        <v>48</v>
      </c>
      <c r="T135" s="1">
        <v>0.28039500000000001</v>
      </c>
      <c r="U135" s="1">
        <v>44</v>
      </c>
      <c r="V135" s="1" t="s">
        <v>910</v>
      </c>
      <c r="W135" s="18">
        <v>0.28034682631394003</v>
      </c>
      <c r="X135" s="64">
        <v>-0.56780282443824603</v>
      </c>
      <c r="Y135" s="1" t="s">
        <v>828</v>
      </c>
      <c r="Z135" s="1">
        <v>1.6</v>
      </c>
      <c r="AA135" s="1">
        <v>2.7</v>
      </c>
      <c r="AB135" s="1">
        <v>3.75</v>
      </c>
    </row>
    <row r="136" spans="1:28">
      <c r="A136" s="1">
        <v>10.1</v>
      </c>
      <c r="B136" s="1" t="s">
        <v>806</v>
      </c>
      <c r="C136" s="1">
        <v>326</v>
      </c>
      <c r="D136" s="1">
        <v>170</v>
      </c>
      <c r="E136" s="1">
        <v>0.54</v>
      </c>
      <c r="F136" s="1">
        <v>0.09</v>
      </c>
      <c r="G136" s="1">
        <v>1.32</v>
      </c>
      <c r="H136" s="1">
        <v>1.2999999999999999E-2</v>
      </c>
      <c r="I136" s="1">
        <v>0.32479999999999998</v>
      </c>
      <c r="J136" s="1">
        <v>8.9999999999999998E-4</v>
      </c>
      <c r="K136" s="1">
        <v>3593</v>
      </c>
      <c r="L136" s="1">
        <v>8</v>
      </c>
      <c r="M136" s="1" t="s">
        <v>792</v>
      </c>
      <c r="N136" s="1">
        <v>1.4672099999999999</v>
      </c>
      <c r="O136" s="1">
        <v>70</v>
      </c>
      <c r="P136" s="1">
        <v>8.5939999999999992E-3</v>
      </c>
      <c r="Q136" s="1">
        <v>40</v>
      </c>
      <c r="R136" s="1">
        <v>1.085E-3</v>
      </c>
      <c r="S136" s="1">
        <v>24</v>
      </c>
      <c r="T136" s="1">
        <v>0.28041700000000003</v>
      </c>
      <c r="U136" s="1">
        <v>33</v>
      </c>
      <c r="V136" s="1" t="s">
        <v>911</v>
      </c>
      <c r="W136" s="18">
        <v>0.28034172006765468</v>
      </c>
      <c r="X136" s="64">
        <v>-3.7851572135594314</v>
      </c>
      <c r="Y136" s="1" t="s">
        <v>853</v>
      </c>
      <c r="Z136" s="1">
        <v>1.2</v>
      </c>
      <c r="AA136" s="1">
        <v>2.5</v>
      </c>
      <c r="AB136" s="1">
        <v>3.77</v>
      </c>
    </row>
    <row r="137" spans="1:28">
      <c r="A137" s="1">
        <v>10.199999999999999</v>
      </c>
      <c r="B137" s="1" t="s">
        <v>806</v>
      </c>
      <c r="C137" s="1">
        <v>394</v>
      </c>
      <c r="D137" s="1">
        <v>242</v>
      </c>
      <c r="E137" s="1">
        <v>0.64</v>
      </c>
      <c r="F137" s="1">
        <v>1.17</v>
      </c>
      <c r="G137" s="1">
        <v>1.484</v>
      </c>
      <c r="H137" s="1">
        <v>1.6E-2</v>
      </c>
      <c r="I137" s="1">
        <v>0.32119999999999999</v>
      </c>
      <c r="J137" s="1">
        <v>1.6999999999999999E-3</v>
      </c>
      <c r="K137" s="1">
        <v>3576</v>
      </c>
      <c r="L137" s="1">
        <v>16</v>
      </c>
      <c r="M137" s="1">
        <v>8</v>
      </c>
      <c r="N137" s="1">
        <v>1.46719</v>
      </c>
      <c r="O137" s="1">
        <v>68</v>
      </c>
      <c r="P137" s="1">
        <v>8.5990000000000007E-3</v>
      </c>
      <c r="Q137" s="1">
        <v>40</v>
      </c>
      <c r="R137" s="1">
        <v>1.0399999999999999E-3</v>
      </c>
      <c r="S137" s="1">
        <v>4</v>
      </c>
      <c r="T137" s="1">
        <v>0.28042299999999998</v>
      </c>
      <c r="U137" s="1">
        <v>37</v>
      </c>
      <c r="V137" s="1" t="s">
        <v>912</v>
      </c>
      <c r="W137" s="18">
        <v>0.28035119520855856</v>
      </c>
      <c r="X137" s="64">
        <v>-3.8561407134696246</v>
      </c>
      <c r="Y137" s="1" t="s">
        <v>828</v>
      </c>
      <c r="Z137" s="1">
        <v>1.3</v>
      </c>
      <c r="AA137" s="1">
        <v>2.6</v>
      </c>
      <c r="AB137" s="1">
        <v>3.75</v>
      </c>
    </row>
    <row r="138" spans="1:28">
      <c r="A138" s="1">
        <v>11.1</v>
      </c>
      <c r="B138" s="1" t="s">
        <v>806</v>
      </c>
      <c r="C138" s="1">
        <v>395</v>
      </c>
      <c r="D138" s="1">
        <v>293</v>
      </c>
      <c r="E138" s="1">
        <v>0.77</v>
      </c>
      <c r="F138" s="1">
        <v>0.03</v>
      </c>
      <c r="G138" s="1">
        <v>1.2470000000000001</v>
      </c>
      <c r="H138" s="1">
        <v>1.2E-2</v>
      </c>
      <c r="I138" s="1">
        <v>0.35460000000000003</v>
      </c>
      <c r="J138" s="1">
        <v>8.0000000000000004E-4</v>
      </c>
      <c r="K138" s="1">
        <v>3727</v>
      </c>
      <c r="L138" s="1">
        <v>6</v>
      </c>
      <c r="M138" s="1" t="s">
        <v>825</v>
      </c>
      <c r="N138" s="1">
        <v>1.467239</v>
      </c>
      <c r="O138" s="1">
        <v>80</v>
      </c>
      <c r="P138" s="1">
        <v>8.5570000000000004E-3</v>
      </c>
      <c r="Q138" s="1">
        <v>48</v>
      </c>
      <c r="R138" s="1">
        <v>1.271E-3</v>
      </c>
      <c r="S138" s="1">
        <v>47</v>
      </c>
      <c r="T138" s="1">
        <v>0.28039599999999998</v>
      </c>
      <c r="U138" s="1">
        <v>40</v>
      </c>
      <c r="V138" s="1" t="s">
        <v>910</v>
      </c>
      <c r="W138" s="18">
        <v>0.28030441029733383</v>
      </c>
      <c r="X138" s="64">
        <v>-1.8877101170011734</v>
      </c>
      <c r="Y138" s="1" t="s">
        <v>894</v>
      </c>
      <c r="Z138" s="1">
        <v>1.4</v>
      </c>
      <c r="AA138" s="1">
        <v>2.7</v>
      </c>
      <c r="AB138" s="1">
        <v>3.82</v>
      </c>
    </row>
    <row r="139" spans="1:28">
      <c r="A139" s="1">
        <v>14.1</v>
      </c>
      <c r="B139" s="1" t="s">
        <v>806</v>
      </c>
      <c r="C139" s="1">
        <v>112</v>
      </c>
      <c r="D139" s="1">
        <v>48</v>
      </c>
      <c r="E139" s="1">
        <v>0.45</v>
      </c>
      <c r="F139" s="1">
        <v>1.32</v>
      </c>
      <c r="G139" s="1">
        <v>1.4</v>
      </c>
      <c r="H139" s="1">
        <v>1.7000000000000001E-2</v>
      </c>
      <c r="I139" s="1">
        <v>0.33910000000000001</v>
      </c>
      <c r="J139" s="1">
        <v>2.8999999999999998E-3</v>
      </c>
      <c r="K139" s="1">
        <v>3658</v>
      </c>
      <c r="L139" s="1">
        <v>30</v>
      </c>
      <c r="M139" s="1">
        <v>6</v>
      </c>
      <c r="N139" s="1">
        <v>1.4672130000000001</v>
      </c>
      <c r="O139" s="1">
        <v>75</v>
      </c>
      <c r="P139" s="1">
        <v>8.652E-3</v>
      </c>
      <c r="Q139" s="1">
        <v>45</v>
      </c>
      <c r="R139" s="1">
        <v>5.9299999999999999E-4</v>
      </c>
      <c r="S139" s="1">
        <v>4</v>
      </c>
      <c r="T139" s="1">
        <v>0.28035100000000002</v>
      </c>
      <c r="U139" s="1">
        <v>37</v>
      </c>
      <c r="V139" s="1" t="s">
        <v>863</v>
      </c>
      <c r="W139" s="18">
        <v>0.28030908618898354</v>
      </c>
      <c r="X139" s="64">
        <v>-3.3843051326165607</v>
      </c>
      <c r="Y139" s="1" t="s">
        <v>824</v>
      </c>
      <c r="Z139" s="1">
        <v>1.3</v>
      </c>
      <c r="AA139" s="1">
        <v>2.6</v>
      </c>
      <c r="AB139" s="1">
        <v>3.81</v>
      </c>
    </row>
    <row r="140" spans="1:28">
      <c r="A140" s="1">
        <v>17.2</v>
      </c>
      <c r="B140" s="1" t="s">
        <v>806</v>
      </c>
      <c r="C140" s="1">
        <v>448</v>
      </c>
      <c r="D140" s="1">
        <v>63</v>
      </c>
      <c r="E140" s="1">
        <v>0.14000000000000001</v>
      </c>
      <c r="F140" s="1">
        <v>0.65</v>
      </c>
      <c r="G140" s="1">
        <v>1.4019999999999999</v>
      </c>
      <c r="H140" s="1">
        <v>1.4999999999999999E-2</v>
      </c>
      <c r="I140" s="1">
        <v>0.32150000000000001</v>
      </c>
      <c r="J140" s="1">
        <v>1.1000000000000001E-3</v>
      </c>
      <c r="K140" s="1">
        <v>3577</v>
      </c>
      <c r="L140" s="1">
        <v>10</v>
      </c>
      <c r="M140" s="1">
        <v>3</v>
      </c>
      <c r="N140" s="1">
        <v>1.46723</v>
      </c>
      <c r="O140" s="1">
        <v>81</v>
      </c>
      <c r="P140" s="1">
        <v>8.6169999999999997E-3</v>
      </c>
      <c r="Q140" s="1">
        <v>46</v>
      </c>
      <c r="R140" s="1">
        <v>3.1500000000000001E-4</v>
      </c>
      <c r="S140" s="1">
        <v>14</v>
      </c>
      <c r="T140" s="1">
        <v>0.28044000000000002</v>
      </c>
      <c r="U140" s="1">
        <v>44</v>
      </c>
      <c r="V140" s="1" t="s">
        <v>878</v>
      </c>
      <c r="W140" s="18">
        <v>0.28041824514620706</v>
      </c>
      <c r="X140" s="64">
        <v>-1.4413713915684134</v>
      </c>
      <c r="Y140" s="1">
        <v>2</v>
      </c>
      <c r="Z140" s="1">
        <v>1.6</v>
      </c>
      <c r="AA140" s="1">
        <v>2.8</v>
      </c>
      <c r="AB140" s="1">
        <v>3.65</v>
      </c>
    </row>
    <row r="141" spans="1:28">
      <c r="A141" s="1">
        <v>23.1</v>
      </c>
      <c r="B141" s="1" t="s">
        <v>806</v>
      </c>
      <c r="C141" s="1">
        <v>183</v>
      </c>
      <c r="D141" s="1">
        <v>82</v>
      </c>
      <c r="E141" s="1">
        <v>0.46</v>
      </c>
      <c r="F141" s="1">
        <v>0.21</v>
      </c>
      <c r="G141" s="1">
        <v>1.294</v>
      </c>
      <c r="H141" s="1">
        <v>1.4E-2</v>
      </c>
      <c r="I141" s="1">
        <v>0.36</v>
      </c>
      <c r="J141" s="1">
        <v>8.9999999999999998E-4</v>
      </c>
      <c r="K141" s="1">
        <v>3750</v>
      </c>
      <c r="L141" s="1">
        <v>8</v>
      </c>
      <c r="M141" s="1">
        <v>2</v>
      </c>
      <c r="N141" s="1">
        <v>1.467217</v>
      </c>
      <c r="O141" s="1">
        <v>77</v>
      </c>
      <c r="P141" s="1">
        <v>8.5369999999999994E-3</v>
      </c>
      <c r="Q141" s="1">
        <v>47</v>
      </c>
      <c r="R141" s="1">
        <v>8.9700000000000001E-4</v>
      </c>
      <c r="S141" s="1">
        <v>13</v>
      </c>
      <c r="T141" s="1">
        <v>0.280385</v>
      </c>
      <c r="U141" s="1">
        <v>44</v>
      </c>
      <c r="V141" s="1" t="s">
        <v>913</v>
      </c>
      <c r="W141" s="18">
        <v>0.28031994813584182</v>
      </c>
      <c r="X141" s="64">
        <v>-0.77841415500934374</v>
      </c>
      <c r="Y141" s="1" t="s">
        <v>848</v>
      </c>
      <c r="Z141" s="1">
        <v>1.6</v>
      </c>
      <c r="AA141" s="1">
        <v>2.7</v>
      </c>
      <c r="AB141" s="1">
        <v>3.79</v>
      </c>
    </row>
    <row r="142" spans="1:28">
      <c r="A142" s="1">
        <v>23.2</v>
      </c>
      <c r="B142" s="1" t="s">
        <v>806</v>
      </c>
      <c r="C142" s="1">
        <v>321</v>
      </c>
      <c r="D142" s="1">
        <v>99</v>
      </c>
      <c r="E142" s="1">
        <v>0.32</v>
      </c>
      <c r="F142" s="1">
        <v>1.04</v>
      </c>
      <c r="G142" s="1">
        <v>2.1930000000000001</v>
      </c>
      <c r="H142" s="1">
        <v>0.03</v>
      </c>
      <c r="I142" s="1">
        <v>0.32890000000000003</v>
      </c>
      <c r="J142" s="1">
        <v>1.6999999999999999E-3</v>
      </c>
      <c r="K142" s="1">
        <v>3612</v>
      </c>
      <c r="L142" s="1">
        <v>16</v>
      </c>
      <c r="M142" s="1">
        <v>49</v>
      </c>
      <c r="N142" s="1">
        <v>1.4672000000000001</v>
      </c>
      <c r="O142" s="1">
        <v>104</v>
      </c>
      <c r="P142" s="1">
        <v>8.5830000000000004E-3</v>
      </c>
      <c r="Q142" s="1">
        <v>58</v>
      </c>
      <c r="R142" s="1">
        <v>9.6500000000000004E-4</v>
      </c>
      <c r="S142" s="1">
        <v>29</v>
      </c>
      <c r="T142" s="1">
        <v>0.28047899999999998</v>
      </c>
      <c r="U142" s="1">
        <v>41</v>
      </c>
      <c r="V142" s="1" t="s">
        <v>914</v>
      </c>
      <c r="W142" s="18">
        <v>0.28041167982879772</v>
      </c>
      <c r="X142" s="64">
        <v>-0.83335279385865491</v>
      </c>
      <c r="Y142" s="1">
        <v>1.7</v>
      </c>
      <c r="Z142" s="1">
        <v>1.5</v>
      </c>
      <c r="AA142" s="1">
        <v>2.7</v>
      </c>
      <c r="AB142" s="1">
        <v>3.66</v>
      </c>
    </row>
    <row r="143" spans="1:28">
      <c r="A143" s="1">
        <v>29.1</v>
      </c>
      <c r="B143" s="1" t="s">
        <v>806</v>
      </c>
      <c r="C143" s="1">
        <v>250</v>
      </c>
      <c r="D143" s="1">
        <v>99</v>
      </c>
      <c r="E143" s="1">
        <v>0.41</v>
      </c>
      <c r="F143" s="1">
        <v>2.98</v>
      </c>
      <c r="G143" s="1">
        <v>1.5629999999999999</v>
      </c>
      <c r="H143" s="1">
        <v>2.1000000000000001E-2</v>
      </c>
      <c r="I143" s="1">
        <v>0.34200000000000003</v>
      </c>
      <c r="J143" s="1">
        <v>4.3E-3</v>
      </c>
      <c r="K143" s="1">
        <v>3672</v>
      </c>
      <c r="L143" s="1">
        <v>19</v>
      </c>
      <c r="M143" s="1">
        <v>15</v>
      </c>
    </row>
    <row r="144" spans="1:28">
      <c r="A144" s="1">
        <v>30.1</v>
      </c>
      <c r="B144" s="1" t="s">
        <v>806</v>
      </c>
      <c r="C144" s="1">
        <v>433</v>
      </c>
      <c r="D144" s="1">
        <v>817</v>
      </c>
      <c r="E144" s="1">
        <v>1.95</v>
      </c>
      <c r="F144" s="1">
        <v>6.74</v>
      </c>
      <c r="G144" s="1">
        <v>2.52</v>
      </c>
      <c r="H144" s="1">
        <v>3.1E-2</v>
      </c>
      <c r="I144" s="1">
        <v>0.2969</v>
      </c>
      <c r="J144" s="1">
        <v>9.4000000000000004E-3</v>
      </c>
      <c r="K144" s="1">
        <v>3454</v>
      </c>
      <c r="L144" s="1">
        <v>98</v>
      </c>
      <c r="M144" s="1">
        <v>60</v>
      </c>
      <c r="N144" s="1">
        <v>1.4671989999999999</v>
      </c>
      <c r="O144" s="1">
        <v>113</v>
      </c>
      <c r="P144" s="1">
        <v>8.5590000000000006E-3</v>
      </c>
      <c r="Q144" s="1">
        <v>71</v>
      </c>
      <c r="R144" s="1">
        <v>6.8099999999999996E-4</v>
      </c>
      <c r="S144" s="1">
        <v>43</v>
      </c>
      <c r="T144" s="1">
        <v>0.28048000000000001</v>
      </c>
      <c r="U144" s="1">
        <v>59</v>
      </c>
      <c r="V144" s="1" t="s">
        <v>915</v>
      </c>
      <c r="W144" s="18">
        <v>0.28043463801960733</v>
      </c>
      <c r="X144" s="64">
        <v>-3.8110457701601153</v>
      </c>
      <c r="Y144" s="1">
        <v>2.5</v>
      </c>
      <c r="Z144" s="1">
        <v>2.1</v>
      </c>
      <c r="AA144" s="1">
        <v>3.1</v>
      </c>
      <c r="AB144" s="1">
        <v>3.63</v>
      </c>
    </row>
    <row r="145" spans="1:28">
      <c r="A145" s="1">
        <v>31.1</v>
      </c>
      <c r="B145" s="1" t="s">
        <v>806</v>
      </c>
      <c r="C145" s="1">
        <v>252</v>
      </c>
      <c r="D145" s="1">
        <v>156</v>
      </c>
      <c r="E145" s="1">
        <v>0.64</v>
      </c>
      <c r="F145" s="1">
        <v>0.06</v>
      </c>
      <c r="G145" s="1">
        <v>1.296</v>
      </c>
      <c r="H145" s="1">
        <v>1.2999999999999999E-2</v>
      </c>
      <c r="I145" s="1">
        <v>0.35949999999999999</v>
      </c>
      <c r="J145" s="1">
        <v>6.9999999999999999E-4</v>
      </c>
      <c r="K145" s="1">
        <v>3748</v>
      </c>
      <c r="L145" s="1">
        <v>6</v>
      </c>
      <c r="M145" s="1">
        <v>2</v>
      </c>
      <c r="N145" s="1">
        <v>1.467139</v>
      </c>
      <c r="O145" s="1">
        <v>67</v>
      </c>
      <c r="P145" s="1">
        <v>8.5430000000000002E-3</v>
      </c>
      <c r="Q145" s="1">
        <v>37</v>
      </c>
      <c r="R145" s="1">
        <v>7.0200000000000004E-4</v>
      </c>
      <c r="S145" s="1">
        <v>3</v>
      </c>
      <c r="T145" s="1">
        <v>0.28045500000000001</v>
      </c>
      <c r="U145" s="1">
        <v>29</v>
      </c>
      <c r="V145" s="1" t="s">
        <v>895</v>
      </c>
      <c r="W145" s="18">
        <v>0.28040411795858172</v>
      </c>
      <c r="X145" s="64">
        <v>2.1756919168769429</v>
      </c>
      <c r="Y145" s="1">
        <v>1.5</v>
      </c>
      <c r="Z145" s="1">
        <v>1</v>
      </c>
      <c r="AA145" s="1">
        <v>2.5</v>
      </c>
      <c r="AB145" s="1">
        <v>3.67</v>
      </c>
    </row>
    <row r="146" spans="1:28">
      <c r="A146" s="1">
        <v>31.2</v>
      </c>
      <c r="B146" s="1" t="s">
        <v>806</v>
      </c>
      <c r="C146" s="1">
        <v>683</v>
      </c>
      <c r="D146" s="1">
        <v>214</v>
      </c>
      <c r="E146" s="1">
        <v>0.32</v>
      </c>
      <c r="F146" s="1">
        <v>3.44</v>
      </c>
      <c r="G146" s="1">
        <v>1.87</v>
      </c>
      <c r="H146" s="1">
        <v>0.02</v>
      </c>
      <c r="I146" s="1">
        <v>0.30830000000000002</v>
      </c>
      <c r="J146" s="1">
        <v>4.4999999999999997E-3</v>
      </c>
      <c r="K146" s="1">
        <v>3513</v>
      </c>
      <c r="L146" s="1">
        <v>44</v>
      </c>
      <c r="M146" s="1">
        <v>27</v>
      </c>
      <c r="N146" s="1">
        <v>1.467174</v>
      </c>
      <c r="O146" s="1">
        <v>68</v>
      </c>
      <c r="P146" s="1">
        <v>8.5609999999999992E-3</v>
      </c>
      <c r="Q146" s="1">
        <v>67</v>
      </c>
      <c r="R146" s="1">
        <v>9.6299999999999999E-4</v>
      </c>
      <c r="S146" s="1">
        <v>27</v>
      </c>
      <c r="T146" s="1">
        <v>0.280422</v>
      </c>
      <c r="U146" s="1">
        <v>41</v>
      </c>
      <c r="V146" s="1" t="s">
        <v>906</v>
      </c>
      <c r="W146" s="18">
        <v>0.28035672170763326</v>
      </c>
      <c r="X146" s="64">
        <v>-5.1728132305273178</v>
      </c>
      <c r="Y146" s="1" t="s">
        <v>881</v>
      </c>
      <c r="Z146" s="1">
        <v>1.5</v>
      </c>
      <c r="AA146" s="1">
        <v>2.7</v>
      </c>
      <c r="AB146" s="1">
        <v>3.74</v>
      </c>
    </row>
    <row r="147" spans="1:28">
      <c r="A147" s="1" t="s">
        <v>916</v>
      </c>
      <c r="B147" s="1" t="s">
        <v>806</v>
      </c>
      <c r="C147" s="1">
        <v>83</v>
      </c>
      <c r="D147" s="1">
        <v>64</v>
      </c>
      <c r="E147" s="1">
        <v>0.8</v>
      </c>
      <c r="F147" s="1">
        <v>0.04</v>
      </c>
      <c r="G147" s="1">
        <v>1.44</v>
      </c>
      <c r="H147" s="1">
        <v>0.03</v>
      </c>
      <c r="I147" s="1">
        <v>0.27050000000000002</v>
      </c>
      <c r="J147" s="1">
        <v>1.5E-3</v>
      </c>
      <c r="K147" s="1">
        <v>3309</v>
      </c>
      <c r="L147" s="1">
        <v>8</v>
      </c>
      <c r="M147" s="1" t="s">
        <v>788</v>
      </c>
    </row>
    <row r="148" spans="1:28">
      <c r="A148" s="1" t="s">
        <v>917</v>
      </c>
      <c r="B148" s="1" t="s">
        <v>806</v>
      </c>
      <c r="C148" s="1">
        <v>88</v>
      </c>
      <c r="D148" s="1">
        <v>74</v>
      </c>
      <c r="E148" s="1">
        <v>0.87</v>
      </c>
      <c r="F148" s="1">
        <v>0</v>
      </c>
      <c r="G148" s="1">
        <v>1.49</v>
      </c>
      <c r="H148" s="1">
        <v>0.03</v>
      </c>
      <c r="I148" s="1">
        <v>0.2752</v>
      </c>
      <c r="J148" s="1">
        <v>1.4E-3</v>
      </c>
      <c r="K148" s="1">
        <v>3336</v>
      </c>
      <c r="L148" s="1">
        <v>8</v>
      </c>
      <c r="M148" s="1">
        <v>1</v>
      </c>
    </row>
    <row r="149" spans="1:28">
      <c r="A149" s="1" t="s">
        <v>918</v>
      </c>
      <c r="B149" s="1" t="s">
        <v>806</v>
      </c>
      <c r="C149" s="1">
        <v>253</v>
      </c>
      <c r="D149" s="1">
        <v>121</v>
      </c>
      <c r="E149" s="1">
        <v>0.49</v>
      </c>
      <c r="F149" s="1" t="s">
        <v>834</v>
      </c>
      <c r="G149" s="1">
        <v>1.59</v>
      </c>
      <c r="H149" s="1">
        <v>0.03</v>
      </c>
      <c r="I149" s="1">
        <v>0.27260000000000001</v>
      </c>
      <c r="J149" s="1">
        <v>1E-3</v>
      </c>
      <c r="K149" s="1">
        <v>3321</v>
      </c>
      <c r="L149" s="1">
        <v>5</v>
      </c>
      <c r="M149" s="1">
        <v>6</v>
      </c>
    </row>
    <row r="150" spans="1:28">
      <c r="A150" s="1" t="s">
        <v>919</v>
      </c>
      <c r="B150" s="1" t="s">
        <v>806</v>
      </c>
      <c r="C150" s="1">
        <v>123</v>
      </c>
      <c r="D150" s="1">
        <v>75</v>
      </c>
      <c r="E150" s="1">
        <v>0.63</v>
      </c>
      <c r="F150" s="1" t="s">
        <v>920</v>
      </c>
      <c r="G150" s="1">
        <v>1.48</v>
      </c>
      <c r="H150" s="1">
        <v>0.03</v>
      </c>
      <c r="I150" s="1">
        <v>0.27360000000000001</v>
      </c>
      <c r="J150" s="1">
        <v>1.1999999999999999E-3</v>
      </c>
      <c r="K150" s="1">
        <v>3327</v>
      </c>
      <c r="L150" s="1">
        <v>7</v>
      </c>
      <c r="M150" s="1">
        <v>0</v>
      </c>
    </row>
    <row r="151" spans="1:28">
      <c r="A151" s="1" t="s">
        <v>921</v>
      </c>
      <c r="B151" s="1" t="s">
        <v>806</v>
      </c>
      <c r="C151" s="1">
        <v>270</v>
      </c>
      <c r="D151" s="1">
        <v>192</v>
      </c>
      <c r="E151" s="1">
        <v>0.73</v>
      </c>
      <c r="F151" s="1">
        <v>0</v>
      </c>
      <c r="G151" s="1">
        <v>1.56</v>
      </c>
      <c r="H151" s="1">
        <v>0.03</v>
      </c>
      <c r="I151" s="1">
        <v>0.2792</v>
      </c>
      <c r="J151" s="1">
        <v>1.6000000000000001E-3</v>
      </c>
      <c r="K151" s="1">
        <v>3359</v>
      </c>
      <c r="L151" s="1">
        <v>9</v>
      </c>
      <c r="M151" s="1">
        <v>5</v>
      </c>
    </row>
    <row r="152" spans="1:28">
      <c r="A152" s="1" t="s">
        <v>922</v>
      </c>
      <c r="B152" s="1" t="s">
        <v>806</v>
      </c>
      <c r="C152" s="1">
        <v>492</v>
      </c>
      <c r="D152" s="1">
        <v>110</v>
      </c>
      <c r="E152" s="1">
        <v>0.23</v>
      </c>
      <c r="F152" s="1">
        <v>0.02</v>
      </c>
      <c r="G152" s="1">
        <v>1.57</v>
      </c>
      <c r="H152" s="1">
        <v>0.03</v>
      </c>
      <c r="I152" s="1">
        <v>0.28520000000000001</v>
      </c>
      <c r="J152" s="1">
        <v>5.4000000000000003E-3</v>
      </c>
      <c r="K152" s="1">
        <v>3392</v>
      </c>
      <c r="L152" s="1">
        <v>29</v>
      </c>
      <c r="M152" s="1">
        <v>7</v>
      </c>
    </row>
    <row r="153" spans="1:28">
      <c r="A153" s="1" t="s">
        <v>923</v>
      </c>
      <c r="B153" s="1" t="s">
        <v>806</v>
      </c>
      <c r="C153" s="1">
        <v>350</v>
      </c>
      <c r="D153" s="1">
        <v>282</v>
      </c>
      <c r="E153" s="1">
        <v>0.83</v>
      </c>
      <c r="F153" s="1" t="s">
        <v>924</v>
      </c>
      <c r="G153" s="1">
        <v>1.52</v>
      </c>
      <c r="H153" s="1">
        <v>0.03</v>
      </c>
      <c r="I153" s="1">
        <v>0.35499999999999998</v>
      </c>
      <c r="J153" s="1">
        <v>8.9999999999999998E-4</v>
      </c>
      <c r="K153" s="1">
        <v>3728</v>
      </c>
      <c r="L153" s="1">
        <v>8</v>
      </c>
      <c r="M153" s="1">
        <v>14</v>
      </c>
      <c r="N153" s="1">
        <v>1.4672160000000001</v>
      </c>
      <c r="O153" s="1">
        <v>92</v>
      </c>
      <c r="P153" s="1">
        <v>8.6079999999999993E-3</v>
      </c>
      <c r="Q153" s="1">
        <v>42</v>
      </c>
      <c r="R153" s="1">
        <v>1.0319999999999999E-3</v>
      </c>
      <c r="S153" s="1">
        <v>18</v>
      </c>
      <c r="T153" s="1">
        <v>0.280337</v>
      </c>
      <c r="U153" s="1">
        <v>32</v>
      </c>
      <c r="V153" s="1" t="s">
        <v>838</v>
      </c>
      <c r="W153" s="18">
        <v>0.28026261225254767</v>
      </c>
      <c r="X153" s="64">
        <v>-3.3544720163758424</v>
      </c>
      <c r="Y153" s="1" t="s">
        <v>925</v>
      </c>
      <c r="Z153" s="1">
        <v>1.1000000000000001</v>
      </c>
      <c r="AA153" s="1">
        <v>2.5</v>
      </c>
      <c r="AB153" s="1">
        <v>3.88</v>
      </c>
    </row>
    <row r="154" spans="1:28">
      <c r="A154" s="1" t="s">
        <v>926</v>
      </c>
      <c r="B154" s="1" t="s">
        <v>806</v>
      </c>
      <c r="C154" s="1">
        <v>210</v>
      </c>
      <c r="D154" s="1">
        <v>152</v>
      </c>
      <c r="E154" s="1">
        <v>0.75</v>
      </c>
      <c r="F154" s="1">
        <v>0</v>
      </c>
      <c r="G154" s="1">
        <v>1.51</v>
      </c>
      <c r="H154" s="1">
        <v>0.06</v>
      </c>
      <c r="I154" s="1">
        <v>0.35410000000000003</v>
      </c>
      <c r="J154" s="1">
        <v>3.0999999999999999E-3</v>
      </c>
      <c r="K154" s="1">
        <v>3725</v>
      </c>
      <c r="L154" s="1">
        <v>26</v>
      </c>
      <c r="M154" s="1">
        <v>14</v>
      </c>
      <c r="N154" s="1">
        <v>1.4672620000000001</v>
      </c>
      <c r="O154" s="1">
        <v>68</v>
      </c>
      <c r="P154" s="1">
        <v>8.574E-3</v>
      </c>
      <c r="Q154" s="1">
        <v>44</v>
      </c>
      <c r="R154" s="1">
        <v>1.121E-3</v>
      </c>
      <c r="S154" s="1">
        <v>31</v>
      </c>
      <c r="T154" s="1">
        <v>0.280387</v>
      </c>
      <c r="U154" s="1">
        <v>27</v>
      </c>
      <c r="V154" s="1" t="s">
        <v>927</v>
      </c>
      <c r="W154" s="18">
        <v>0.28030626434124067</v>
      </c>
      <c r="X154" s="64">
        <v>-1.8698299934483131</v>
      </c>
      <c r="Y154" s="1" t="s">
        <v>894</v>
      </c>
      <c r="Z154" s="1">
        <v>1</v>
      </c>
      <c r="AA154" s="1">
        <v>2.5</v>
      </c>
      <c r="AB154" s="1">
        <v>3.82</v>
      </c>
    </row>
    <row r="155" spans="1:28">
      <c r="A155" s="1" t="s">
        <v>928</v>
      </c>
      <c r="B155" s="1" t="s">
        <v>806</v>
      </c>
      <c r="C155" s="1">
        <v>67</v>
      </c>
      <c r="D155" s="1">
        <v>63</v>
      </c>
      <c r="E155" s="1">
        <v>0.98</v>
      </c>
      <c r="F155" s="1" t="s">
        <v>924</v>
      </c>
      <c r="G155" s="1">
        <v>1.41</v>
      </c>
      <c r="H155" s="1">
        <v>0.03</v>
      </c>
      <c r="I155" s="1">
        <v>0.3251</v>
      </c>
      <c r="J155" s="1">
        <v>2.3999999999999998E-3</v>
      </c>
      <c r="K155" s="1">
        <v>3594</v>
      </c>
      <c r="L155" s="1">
        <v>11</v>
      </c>
      <c r="M155" s="1">
        <v>4</v>
      </c>
    </row>
    <row r="156" spans="1:28">
      <c r="A156" s="1" t="s">
        <v>929</v>
      </c>
      <c r="B156" s="1" t="s">
        <v>806</v>
      </c>
      <c r="C156" s="1">
        <v>65</v>
      </c>
      <c r="D156" s="1">
        <v>59</v>
      </c>
      <c r="E156" s="1">
        <v>0.94</v>
      </c>
      <c r="F156" s="1">
        <v>0.06</v>
      </c>
      <c r="G156" s="1">
        <v>1.41</v>
      </c>
      <c r="H156" s="1">
        <v>0.03</v>
      </c>
      <c r="I156" s="1">
        <v>0.33069999999999999</v>
      </c>
      <c r="J156" s="1">
        <v>1.8E-3</v>
      </c>
      <c r="K156" s="1">
        <v>3620</v>
      </c>
      <c r="L156" s="1">
        <v>9</v>
      </c>
      <c r="M156" s="1">
        <v>5</v>
      </c>
    </row>
    <row r="157" spans="1:28">
      <c r="A157" s="1" t="s">
        <v>930</v>
      </c>
      <c r="B157" s="1" t="s">
        <v>806</v>
      </c>
      <c r="C157" s="1">
        <v>686</v>
      </c>
      <c r="D157" s="1">
        <v>237</v>
      </c>
      <c r="E157" s="1">
        <v>0.36</v>
      </c>
      <c r="F157" s="1">
        <v>0.02</v>
      </c>
      <c r="G157" s="1">
        <v>2.0099999999999998</v>
      </c>
      <c r="H157" s="1">
        <v>0.05</v>
      </c>
      <c r="I157" s="1">
        <v>0.36049999999999999</v>
      </c>
      <c r="J157" s="1">
        <v>3.0000000000000001E-3</v>
      </c>
      <c r="K157" s="1">
        <v>3752</v>
      </c>
      <c r="L157" s="1">
        <v>13</v>
      </c>
      <c r="M157" s="1">
        <v>44</v>
      </c>
    </row>
    <row r="158" spans="1:28">
      <c r="A158" s="1" t="s">
        <v>931</v>
      </c>
      <c r="B158" s="1" t="s">
        <v>806</v>
      </c>
      <c r="C158" s="1">
        <v>1725</v>
      </c>
      <c r="D158" s="1">
        <v>705</v>
      </c>
      <c r="E158" s="1">
        <v>0.42</v>
      </c>
      <c r="F158" s="1">
        <v>0.02</v>
      </c>
      <c r="G158" s="1">
        <v>4.0999999999999996</v>
      </c>
      <c r="H158" s="1">
        <v>0.08</v>
      </c>
      <c r="I158" s="1">
        <v>0.4385</v>
      </c>
      <c r="J158" s="1">
        <v>1.1000000000000001E-3</v>
      </c>
      <c r="K158" s="1">
        <v>4047</v>
      </c>
      <c r="L158" s="1">
        <v>4</v>
      </c>
      <c r="M158" s="1">
        <v>188</v>
      </c>
    </row>
    <row r="159" spans="1:28">
      <c r="A159" s="1" t="s">
        <v>932</v>
      </c>
      <c r="B159" s="1" t="s">
        <v>806</v>
      </c>
      <c r="C159" s="1">
        <v>2118</v>
      </c>
      <c r="D159" s="1">
        <v>545</v>
      </c>
      <c r="E159" s="1">
        <v>0.27</v>
      </c>
      <c r="F159" s="1">
        <v>0.01</v>
      </c>
      <c r="G159" s="1">
        <v>3.77</v>
      </c>
      <c r="H159" s="1">
        <v>7.0000000000000007E-2</v>
      </c>
      <c r="I159" s="1">
        <v>0.43669999999999998</v>
      </c>
      <c r="J159" s="1">
        <v>6.9999999999999999E-4</v>
      </c>
      <c r="K159" s="1">
        <v>4040</v>
      </c>
      <c r="L159" s="1">
        <v>2</v>
      </c>
      <c r="M159" s="1">
        <v>166</v>
      </c>
    </row>
    <row r="160" spans="1:28">
      <c r="A160" s="1" t="s">
        <v>933</v>
      </c>
      <c r="B160" s="1" t="s">
        <v>806</v>
      </c>
      <c r="C160" s="1">
        <v>50</v>
      </c>
      <c r="D160" s="1">
        <v>51</v>
      </c>
      <c r="E160" s="1">
        <v>1.05</v>
      </c>
      <c r="F160" s="1" t="s">
        <v>934</v>
      </c>
      <c r="G160" s="1">
        <v>1.52</v>
      </c>
      <c r="H160" s="1">
        <v>0.04</v>
      </c>
      <c r="I160" s="1">
        <v>0.2797</v>
      </c>
      <c r="J160" s="1">
        <v>2.0999999999999999E-3</v>
      </c>
      <c r="K160" s="1">
        <v>3361</v>
      </c>
      <c r="L160" s="1">
        <v>12</v>
      </c>
      <c r="M160" s="1">
        <v>3</v>
      </c>
    </row>
    <row r="161" spans="1:28">
      <c r="A161" s="1" t="s">
        <v>935</v>
      </c>
      <c r="B161" s="1" t="s">
        <v>806</v>
      </c>
      <c r="C161" s="1">
        <v>104</v>
      </c>
      <c r="D161" s="1">
        <v>170</v>
      </c>
      <c r="E161" s="1">
        <v>1.7</v>
      </c>
      <c r="F161" s="1">
        <v>0.05</v>
      </c>
      <c r="G161" s="1">
        <v>1.47</v>
      </c>
      <c r="H161" s="1">
        <v>0.03</v>
      </c>
      <c r="I161" s="1">
        <v>0.27360000000000001</v>
      </c>
      <c r="J161" s="1">
        <v>2.3E-3</v>
      </c>
      <c r="K161" s="1">
        <v>3327</v>
      </c>
      <c r="L161" s="1">
        <v>13</v>
      </c>
      <c r="M161" s="1" t="s">
        <v>792</v>
      </c>
    </row>
    <row r="162" spans="1:28">
      <c r="A162" s="1" t="s">
        <v>936</v>
      </c>
      <c r="B162" s="1" t="s">
        <v>806</v>
      </c>
      <c r="C162" s="1">
        <v>805</v>
      </c>
      <c r="D162" s="1">
        <v>235</v>
      </c>
      <c r="E162" s="1">
        <v>0.3</v>
      </c>
      <c r="F162" s="1">
        <v>0</v>
      </c>
      <c r="G162" s="1">
        <v>2.2999999999999998</v>
      </c>
      <c r="H162" s="1">
        <v>0.04</v>
      </c>
      <c r="I162" s="1">
        <v>0.4209</v>
      </c>
      <c r="J162" s="1">
        <v>4.7000000000000002E-3</v>
      </c>
      <c r="K162" s="1">
        <v>3986</v>
      </c>
      <c r="L162" s="1">
        <v>34</v>
      </c>
      <c r="M162" s="1">
        <v>71</v>
      </c>
      <c r="N162" s="1">
        <v>1.4672419999999999</v>
      </c>
      <c r="O162" s="1">
        <v>67</v>
      </c>
      <c r="P162" s="1">
        <v>8.6549999999999995E-3</v>
      </c>
      <c r="Q162" s="1">
        <v>28</v>
      </c>
      <c r="R162" s="1">
        <v>6.4499999999999996E-4</v>
      </c>
      <c r="S162" s="1">
        <v>11</v>
      </c>
      <c r="T162" s="1">
        <v>0.28039199999999997</v>
      </c>
      <c r="U162" s="1">
        <v>28</v>
      </c>
      <c r="V162" s="1" t="s">
        <v>909</v>
      </c>
      <c r="W162" s="18">
        <v>0.28034216880109197</v>
      </c>
      <c r="X162" s="64">
        <v>5.727645473094789</v>
      </c>
      <c r="Y162" s="1" t="s">
        <v>833</v>
      </c>
      <c r="Z162" s="1">
        <v>1</v>
      </c>
      <c r="AA162" s="1">
        <v>2.5</v>
      </c>
      <c r="AB162" s="1">
        <v>3.75</v>
      </c>
    </row>
    <row r="163" spans="1:28">
      <c r="A163" s="1" t="s">
        <v>937</v>
      </c>
      <c r="B163" s="1" t="s">
        <v>806</v>
      </c>
      <c r="C163" s="1">
        <v>266</v>
      </c>
      <c r="D163" s="1">
        <v>74</v>
      </c>
      <c r="E163" s="1">
        <v>0.28999999999999998</v>
      </c>
      <c r="F163" s="1">
        <v>0.02</v>
      </c>
      <c r="G163" s="1">
        <v>1.35</v>
      </c>
      <c r="H163" s="1">
        <v>0.03</v>
      </c>
      <c r="I163" s="1">
        <v>0.35260000000000002</v>
      </c>
      <c r="J163" s="1">
        <v>1.6999999999999999E-3</v>
      </c>
      <c r="K163" s="1">
        <v>3718</v>
      </c>
      <c r="L163" s="1">
        <v>14</v>
      </c>
      <c r="M163" s="1">
        <v>4</v>
      </c>
      <c r="N163" s="1">
        <v>1.4672149999999999</v>
      </c>
      <c r="O163" s="1">
        <v>71</v>
      </c>
      <c r="P163" s="1">
        <v>8.6580000000000008E-3</v>
      </c>
      <c r="Q163" s="1">
        <v>37</v>
      </c>
      <c r="R163" s="1">
        <v>1.2489999999999999E-3</v>
      </c>
      <c r="S163" s="1">
        <v>38</v>
      </c>
      <c r="T163" s="1">
        <v>0.28040999999999999</v>
      </c>
      <c r="U163" s="1">
        <v>33</v>
      </c>
      <c r="V163" s="1" t="s">
        <v>938</v>
      </c>
      <c r="W163" s="18">
        <v>0.28032022061630574</v>
      </c>
      <c r="X163" s="64">
        <v>-1.5408995141297233</v>
      </c>
      <c r="Y163" s="1" t="s">
        <v>939</v>
      </c>
      <c r="Z163" s="1">
        <v>1.2</v>
      </c>
      <c r="AA163" s="1">
        <v>2.5</v>
      </c>
      <c r="AB163" s="1">
        <v>3.79</v>
      </c>
    </row>
    <row r="164" spans="1:28">
      <c r="A164" s="1" t="s">
        <v>940</v>
      </c>
      <c r="K164" s="1">
        <v>9.0700000000000004E-4</v>
      </c>
      <c r="L164" s="1">
        <v>603</v>
      </c>
      <c r="M164" s="1">
        <v>0.28041300000000002</v>
      </c>
      <c r="N164" s="1">
        <v>74</v>
      </c>
      <c r="O164" s="1" t="s">
        <v>941</v>
      </c>
      <c r="P164" s="1">
        <v>0.28034900000000001</v>
      </c>
      <c r="Q164" s="1">
        <v>88</v>
      </c>
      <c r="U164" s="1" t="s">
        <v>942</v>
      </c>
    </row>
    <row r="165" spans="1:28">
      <c r="A165" s="1">
        <v>2.1</v>
      </c>
      <c r="B165" s="1" t="s">
        <v>790</v>
      </c>
      <c r="C165" s="1">
        <v>87</v>
      </c>
      <c r="D165" s="1">
        <v>75</v>
      </c>
      <c r="E165" s="1">
        <v>0.89</v>
      </c>
      <c r="F165" s="1">
        <v>0</v>
      </c>
      <c r="G165" s="1">
        <v>1.603</v>
      </c>
      <c r="H165" s="1">
        <v>2.1999999999999999E-2</v>
      </c>
      <c r="I165" s="1">
        <v>0.27510000000000001</v>
      </c>
      <c r="J165" s="1">
        <v>1.9E-3</v>
      </c>
      <c r="K165" s="1">
        <v>3335</v>
      </c>
      <c r="L165" s="1">
        <v>22</v>
      </c>
      <c r="M165" s="1">
        <v>7</v>
      </c>
      <c r="N165" s="1">
        <v>1.4671719999999999</v>
      </c>
      <c r="O165" s="1">
        <v>83</v>
      </c>
      <c r="P165" s="1">
        <v>8.6669999999999994E-3</v>
      </c>
      <c r="Q165" s="1">
        <v>49</v>
      </c>
      <c r="R165" s="1">
        <v>3.0899999999999998E-4</v>
      </c>
      <c r="S165" s="1">
        <v>8</v>
      </c>
      <c r="T165" s="1">
        <v>0.28053600000000001</v>
      </c>
      <c r="U165" s="1">
        <v>39</v>
      </c>
      <c r="V165" s="1" t="s">
        <v>791</v>
      </c>
      <c r="W165" s="18">
        <v>0.28051614868224595</v>
      </c>
      <c r="X165" s="64">
        <v>-3.7563997643763614</v>
      </c>
      <c r="Y165" s="1">
        <v>5.4</v>
      </c>
      <c r="Z165" s="1">
        <v>1.4</v>
      </c>
      <c r="AA165" s="1">
        <v>2.7</v>
      </c>
      <c r="AB165" s="1">
        <v>3.5</v>
      </c>
    </row>
    <row r="166" spans="1:28">
      <c r="A166" s="1">
        <v>2.2000000000000002</v>
      </c>
      <c r="B166" s="1" t="s">
        <v>790</v>
      </c>
      <c r="C166" s="1">
        <v>85</v>
      </c>
      <c r="D166" s="1">
        <v>69</v>
      </c>
      <c r="E166" s="1">
        <v>0.84</v>
      </c>
      <c r="F166" s="1">
        <v>0.03</v>
      </c>
      <c r="G166" s="1">
        <v>1.532</v>
      </c>
      <c r="H166" s="1">
        <v>1.7999999999999999E-2</v>
      </c>
      <c r="I166" s="1">
        <v>0.2797</v>
      </c>
      <c r="J166" s="1">
        <v>1E-3</v>
      </c>
      <c r="K166" s="1">
        <v>3361</v>
      </c>
      <c r="L166" s="1">
        <v>12</v>
      </c>
      <c r="M166" s="1">
        <v>4</v>
      </c>
      <c r="N166" s="1">
        <v>1.4672210000000001</v>
      </c>
      <c r="O166" s="1">
        <v>81</v>
      </c>
      <c r="P166" s="1">
        <v>8.6119999999999999E-3</v>
      </c>
      <c r="Q166" s="1">
        <v>52</v>
      </c>
      <c r="R166" s="1">
        <v>4.2200000000000001E-4</v>
      </c>
      <c r="S166" s="1">
        <v>19</v>
      </c>
      <c r="T166" s="1">
        <v>0.28051700000000002</v>
      </c>
      <c r="U166" s="1">
        <v>49</v>
      </c>
      <c r="V166" s="1" t="s">
        <v>943</v>
      </c>
      <c r="W166" s="18">
        <v>0.28048967107854483</v>
      </c>
      <c r="X166" s="64">
        <v>-4.0778017011122714</v>
      </c>
      <c r="Y166" s="1">
        <v>4.5</v>
      </c>
      <c r="Z166" s="1">
        <v>1.7</v>
      </c>
      <c r="AA166" s="1">
        <v>2.8</v>
      </c>
      <c r="AB166" s="1">
        <v>3.54</v>
      </c>
    </row>
    <row r="167" spans="1:28">
      <c r="A167" s="1">
        <v>6.1</v>
      </c>
      <c r="B167" s="1" t="s">
        <v>790</v>
      </c>
      <c r="C167" s="1">
        <v>227</v>
      </c>
      <c r="D167" s="1">
        <v>157</v>
      </c>
      <c r="E167" s="1">
        <v>0.72</v>
      </c>
      <c r="F167" s="1">
        <v>1.1499999999999999</v>
      </c>
      <c r="G167" s="1">
        <v>1.43</v>
      </c>
      <c r="H167" s="1">
        <v>1.4999999999999999E-2</v>
      </c>
      <c r="I167" s="1">
        <v>0.3201</v>
      </c>
      <c r="J167" s="1">
        <v>1.9E-3</v>
      </c>
      <c r="K167" s="1">
        <v>3570</v>
      </c>
      <c r="L167" s="1">
        <v>22</v>
      </c>
      <c r="M167" s="1">
        <v>5</v>
      </c>
      <c r="N167" s="1">
        <v>1.467198</v>
      </c>
      <c r="O167" s="1">
        <v>82</v>
      </c>
      <c r="P167" s="1">
        <v>8.6529999999999992E-3</v>
      </c>
      <c r="Q167" s="1">
        <v>40</v>
      </c>
      <c r="R167" s="1">
        <v>7.3800000000000005E-4</v>
      </c>
      <c r="S167" s="1">
        <v>21</v>
      </c>
      <c r="T167" s="1">
        <v>0.28057300000000002</v>
      </c>
      <c r="U167" s="1">
        <v>39</v>
      </c>
      <c r="V167" s="1" t="s">
        <v>944</v>
      </c>
      <c r="W167" s="18">
        <v>0.28052213458895714</v>
      </c>
      <c r="X167" s="64">
        <v>2.0944924408072829</v>
      </c>
      <c r="Y167" s="1">
        <v>5.7</v>
      </c>
      <c r="Z167" s="1">
        <v>1.4</v>
      </c>
      <c r="AA167" s="1">
        <v>2.6</v>
      </c>
      <c r="AB167" s="1">
        <v>3.49</v>
      </c>
    </row>
    <row r="168" spans="1:28">
      <c r="A168" s="1">
        <v>19.100000000000001</v>
      </c>
      <c r="B168" s="1" t="s">
        <v>790</v>
      </c>
      <c r="C168" s="1">
        <v>904</v>
      </c>
      <c r="D168" s="1">
        <v>176</v>
      </c>
      <c r="E168" s="1">
        <v>0.2</v>
      </c>
      <c r="F168" s="1">
        <v>8.99</v>
      </c>
      <c r="G168" s="1">
        <v>2.415</v>
      </c>
      <c r="H168" s="1">
        <v>3.1E-2</v>
      </c>
      <c r="I168" s="1">
        <v>0.26779999999999998</v>
      </c>
      <c r="J168" s="1">
        <v>1.2200000000000001E-2</v>
      </c>
      <c r="K168" s="1">
        <v>3293</v>
      </c>
      <c r="L168" s="1">
        <v>144</v>
      </c>
      <c r="M168" s="1">
        <v>47</v>
      </c>
      <c r="N168" s="1">
        <v>1.467168</v>
      </c>
      <c r="O168" s="1">
        <v>76</v>
      </c>
      <c r="P168" s="1">
        <v>8.5070000000000007E-3</v>
      </c>
      <c r="Q168" s="1">
        <v>36</v>
      </c>
      <c r="R168" s="1">
        <v>1.163E-3</v>
      </c>
      <c r="S168" s="1">
        <v>60</v>
      </c>
      <c r="T168" s="1">
        <v>0.28050999999999998</v>
      </c>
      <c r="U168" s="1">
        <v>32</v>
      </c>
      <c r="V168" s="1" t="s">
        <v>945</v>
      </c>
      <c r="W168" s="18">
        <v>0.28043625468429201</v>
      </c>
      <c r="X168" s="64">
        <v>-7.6074273065684928</v>
      </c>
      <c r="Y168" s="1">
        <v>2.2999999999999998</v>
      </c>
      <c r="Z168" s="1">
        <v>1.2</v>
      </c>
      <c r="AA168" s="1">
        <v>2.5</v>
      </c>
      <c r="AB168" s="1">
        <v>3.63</v>
      </c>
    </row>
    <row r="169" spans="1:28">
      <c r="A169" s="1" t="s">
        <v>946</v>
      </c>
      <c r="B169" s="1" t="s">
        <v>790</v>
      </c>
      <c r="C169" s="1">
        <v>163</v>
      </c>
      <c r="D169" s="1">
        <v>130</v>
      </c>
      <c r="E169" s="1">
        <v>0.83</v>
      </c>
      <c r="F169" s="1">
        <v>0</v>
      </c>
      <c r="G169" s="1">
        <v>1.32</v>
      </c>
      <c r="H169" s="1">
        <v>0.03</v>
      </c>
      <c r="I169" s="1">
        <v>0.30740000000000001</v>
      </c>
      <c r="J169" s="1">
        <v>1E-3</v>
      </c>
      <c r="K169" s="1">
        <v>3508</v>
      </c>
      <c r="L169" s="1">
        <v>10</v>
      </c>
      <c r="M169" s="1" t="s">
        <v>788</v>
      </c>
      <c r="N169" s="1">
        <v>1.467228</v>
      </c>
      <c r="O169" s="1">
        <v>64</v>
      </c>
      <c r="P169" s="1">
        <v>8.6580000000000008E-3</v>
      </c>
      <c r="Q169" s="1">
        <v>39</v>
      </c>
      <c r="R169" s="1">
        <v>5.3700000000000004E-4</v>
      </c>
      <c r="S169" s="1">
        <v>31</v>
      </c>
      <c r="T169" s="1">
        <v>0.280501</v>
      </c>
      <c r="U169" s="1">
        <v>40</v>
      </c>
      <c r="V169" s="1" t="s">
        <v>947</v>
      </c>
      <c r="W169" s="18">
        <v>0.28046465223375316</v>
      </c>
      <c r="X169" s="64">
        <v>-1.4451347948662985</v>
      </c>
      <c r="Y169" s="1">
        <v>3.6</v>
      </c>
      <c r="Z169" s="1">
        <v>1.4</v>
      </c>
      <c r="AA169" s="1">
        <v>2.7</v>
      </c>
      <c r="AB169" s="1">
        <v>3.58</v>
      </c>
    </row>
    <row r="170" spans="1:28">
      <c r="A170" s="1" t="s">
        <v>948</v>
      </c>
      <c r="K170" s="1">
        <v>6.3400000000000001E-4</v>
      </c>
      <c r="L170" s="1">
        <v>671</v>
      </c>
      <c r="M170" s="1">
        <v>0.28052700000000003</v>
      </c>
      <c r="N170" s="1">
        <v>57</v>
      </c>
      <c r="O170" s="1" t="s">
        <v>949</v>
      </c>
      <c r="P170" s="1">
        <v>0.28048600000000001</v>
      </c>
      <c r="Q170" s="1">
        <v>72</v>
      </c>
      <c r="U170" s="1" t="s">
        <v>950</v>
      </c>
    </row>
    <row r="172" spans="1:28">
      <c r="A172" s="103" t="s">
        <v>1016</v>
      </c>
    </row>
    <row r="173" spans="1:28" ht="37.049999999999997" customHeight="1">
      <c r="A173" s="92" t="s">
        <v>951</v>
      </c>
      <c r="B173" s="92" t="s">
        <v>952</v>
      </c>
      <c r="C173" s="92" t="s">
        <v>151</v>
      </c>
      <c r="D173" s="92" t="s">
        <v>603</v>
      </c>
      <c r="E173" s="92" t="s">
        <v>953</v>
      </c>
      <c r="F173" s="92" t="s">
        <v>954</v>
      </c>
      <c r="G173" s="195" t="s">
        <v>1057</v>
      </c>
      <c r="H173" s="94" t="s">
        <v>955</v>
      </c>
      <c r="I173" s="195" t="s">
        <v>1058</v>
      </c>
      <c r="J173" s="195" t="s">
        <v>1059</v>
      </c>
      <c r="K173" s="94" t="s">
        <v>1060</v>
      </c>
      <c r="L173" s="94" t="s">
        <v>1061</v>
      </c>
      <c r="M173" s="94" t="s">
        <v>955</v>
      </c>
      <c r="N173" s="92"/>
      <c r="O173" s="92"/>
      <c r="P173" s="196"/>
    </row>
    <row r="174" spans="1:28">
      <c r="A174" s="66" t="s">
        <v>956</v>
      </c>
      <c r="B174" s="67" t="s">
        <v>957</v>
      </c>
      <c r="C174" s="68">
        <v>78285005</v>
      </c>
      <c r="D174" s="69">
        <v>2747</v>
      </c>
      <c r="E174" s="70">
        <v>3.0167222362680901</v>
      </c>
      <c r="F174" s="71">
        <v>1.7258808985952813E-2</v>
      </c>
      <c r="G174" s="72">
        <v>0.28093123460095892</v>
      </c>
      <c r="H174" s="72">
        <v>3.6200000000000001E-6</v>
      </c>
      <c r="I174" s="73">
        <v>8.1196283795356217E-4</v>
      </c>
      <c r="J174" s="74">
        <v>0.2808885055304256</v>
      </c>
      <c r="K174" s="75">
        <v>-65.553880122393167</v>
      </c>
      <c r="L174" s="76">
        <v>-4.4762560353006631</v>
      </c>
      <c r="M174" s="75">
        <v>0.25602489523843203</v>
      </c>
      <c r="N174" s="77"/>
      <c r="O174" s="78"/>
      <c r="P174" s="78"/>
    </row>
    <row r="175" spans="1:28">
      <c r="A175" s="66" t="s">
        <v>956</v>
      </c>
      <c r="B175" s="67" t="s">
        <v>957</v>
      </c>
      <c r="C175" s="68">
        <v>78285007</v>
      </c>
      <c r="D175" s="69">
        <v>3794</v>
      </c>
      <c r="E175" s="70">
        <v>3.4674044461399505</v>
      </c>
      <c r="F175" s="71">
        <v>5.2008885393976183E-2</v>
      </c>
      <c r="G175" s="72">
        <v>0.28052497555222072</v>
      </c>
      <c r="H175" s="72">
        <v>3.3800000000000007E-6</v>
      </c>
      <c r="I175" s="73">
        <v>2.1287943059858415E-3</v>
      </c>
      <c r="J175" s="74">
        <v>0.28036871565375654</v>
      </c>
      <c r="K175" s="75">
        <v>-79.920237911462749</v>
      </c>
      <c r="L175" s="76">
        <v>2.0240737907539774</v>
      </c>
      <c r="M175" s="75">
        <v>0.23905086903477912</v>
      </c>
      <c r="N175" s="77"/>
      <c r="O175" s="78"/>
      <c r="P175" s="78"/>
    </row>
    <row r="176" spans="1:28">
      <c r="A176" s="66" t="s">
        <v>956</v>
      </c>
      <c r="B176" s="67" t="s">
        <v>957</v>
      </c>
      <c r="C176" s="68">
        <v>78285013</v>
      </c>
      <c r="D176" s="69">
        <v>3857</v>
      </c>
      <c r="E176" s="70">
        <v>2.2517737159595836</v>
      </c>
      <c r="F176" s="71">
        <v>2.4981230650119854E-2</v>
      </c>
      <c r="G176" s="72">
        <v>0.28062379212088567</v>
      </c>
      <c r="H176" s="72">
        <v>3.9400000000000004E-6</v>
      </c>
      <c r="I176" s="73">
        <v>1.574525646134795E-3</v>
      </c>
      <c r="J176" s="74">
        <v>0.28050622812473058</v>
      </c>
      <c r="K176" s="75">
        <v>-76.425831607558337</v>
      </c>
      <c r="L176" s="76">
        <v>8.4543297632899694</v>
      </c>
      <c r="M176" s="75">
        <v>0.27865693017663601</v>
      </c>
      <c r="N176" s="77"/>
      <c r="O176" s="78"/>
      <c r="P176" s="78"/>
    </row>
    <row r="177" spans="1:16">
      <c r="A177" s="79"/>
      <c r="B177" s="80"/>
      <c r="C177" s="81"/>
      <c r="D177" s="82"/>
      <c r="E177" s="83"/>
      <c r="F177" s="84"/>
      <c r="G177" s="85"/>
      <c r="H177" s="85"/>
      <c r="I177" s="86"/>
      <c r="J177" s="87"/>
      <c r="K177" s="88"/>
      <c r="L177" s="89"/>
      <c r="M177" s="88"/>
      <c r="N177" s="90"/>
      <c r="O177" s="91"/>
      <c r="P177" s="91"/>
    </row>
    <row r="178" spans="1:16">
      <c r="A178" s="103" t="s">
        <v>1017</v>
      </c>
    </row>
    <row r="179" spans="1:16" ht="30" customHeight="1">
      <c r="A179" s="92" t="s">
        <v>951</v>
      </c>
      <c r="B179" s="92" t="s">
        <v>952</v>
      </c>
      <c r="C179" s="93" t="s">
        <v>151</v>
      </c>
      <c r="D179" s="94" t="s">
        <v>958</v>
      </c>
      <c r="E179" s="94" t="s">
        <v>987</v>
      </c>
      <c r="F179" s="94" t="s">
        <v>959</v>
      </c>
      <c r="G179" s="94" t="s">
        <v>960</v>
      </c>
      <c r="H179" s="95" t="s">
        <v>961</v>
      </c>
      <c r="I179" s="94" t="s">
        <v>955</v>
      </c>
      <c r="J179" s="94" t="s">
        <v>962</v>
      </c>
      <c r="K179" s="94" t="s">
        <v>955</v>
      </c>
      <c r="L179" s="94" t="s">
        <v>963</v>
      </c>
      <c r="M179" s="94" t="s">
        <v>1060</v>
      </c>
      <c r="N179" s="94" t="s">
        <v>1061</v>
      </c>
      <c r="O179" s="94" t="s">
        <v>955</v>
      </c>
    </row>
    <row r="180" spans="1:16">
      <c r="A180" s="96" t="s">
        <v>956</v>
      </c>
      <c r="B180" s="69" t="s">
        <v>964</v>
      </c>
      <c r="C180" s="68" t="s">
        <v>965</v>
      </c>
      <c r="D180" s="77">
        <v>2508.6855042583993</v>
      </c>
      <c r="E180" s="75">
        <v>8.4417726475411001</v>
      </c>
      <c r="F180" s="70">
        <v>64.113680141460904</v>
      </c>
      <c r="G180" s="70">
        <v>0.26450717864095274</v>
      </c>
      <c r="H180" s="72">
        <v>0.28087119999999999</v>
      </c>
      <c r="I180" s="97">
        <v>1.6039999999999999E-5</v>
      </c>
      <c r="J180" s="73">
        <v>5.8577592466916228E-4</v>
      </c>
      <c r="K180" s="98">
        <v>2.9288796233458115E-5</v>
      </c>
      <c r="L180" s="74">
        <v>0.28084311125650047</v>
      </c>
      <c r="M180" s="75">
        <v>-67.676856976148784</v>
      </c>
      <c r="N180" s="76">
        <v>-11.762244849682357</v>
      </c>
      <c r="O180" s="75">
        <v>0.56721537563873614</v>
      </c>
    </row>
    <row r="181" spans="1:16">
      <c r="A181" s="96" t="s">
        <v>956</v>
      </c>
      <c r="B181" s="69" t="s">
        <v>964</v>
      </c>
      <c r="C181" s="68" t="s">
        <v>966</v>
      </c>
      <c r="D181" s="77">
        <v>2493.9721464293798</v>
      </c>
      <c r="E181" s="75">
        <v>8.4539043422071121</v>
      </c>
      <c r="F181" s="70">
        <v>34.858266464590656</v>
      </c>
      <c r="G181" s="70">
        <v>0.13972520202282479</v>
      </c>
      <c r="H181" s="72">
        <v>0.28082079999999998</v>
      </c>
      <c r="I181" s="97">
        <v>2.2799999999999999E-5</v>
      </c>
      <c r="J181" s="73">
        <v>5.691276021217908E-4</v>
      </c>
      <c r="K181" s="98">
        <v>2.8456380106089541E-5</v>
      </c>
      <c r="L181" s="74">
        <v>0.28079367337853395</v>
      </c>
      <c r="M181" s="75">
        <v>-69.459129727532655</v>
      </c>
      <c r="N181" s="76">
        <v>-13.863990625696543</v>
      </c>
      <c r="O181" s="75">
        <v>0.80626624467351515</v>
      </c>
    </row>
    <row r="182" spans="1:16">
      <c r="A182" s="96" t="s">
        <v>956</v>
      </c>
      <c r="B182" s="69" t="s">
        <v>964</v>
      </c>
      <c r="C182" s="68" t="s">
        <v>967</v>
      </c>
      <c r="D182" s="77">
        <v>2758.2274938411515</v>
      </c>
      <c r="E182" s="75">
        <v>8.2472210825448791</v>
      </c>
      <c r="F182" s="70">
        <v>10.044386319341667</v>
      </c>
      <c r="G182" s="70">
        <v>2.455101277111096E-2</v>
      </c>
      <c r="H182" s="72">
        <v>0.28105479999999999</v>
      </c>
      <c r="I182" s="97">
        <v>6.4599999999999998E-5</v>
      </c>
      <c r="J182" s="73">
        <v>3.4706083173033988E-4</v>
      </c>
      <c r="K182" s="98">
        <v>1.7353041586516994E-5</v>
      </c>
      <c r="L182" s="74">
        <v>0.28103645953984591</v>
      </c>
      <c r="M182" s="75">
        <v>-61.184291953251261</v>
      </c>
      <c r="N182" s="76">
        <v>0.96276111345217075</v>
      </c>
      <c r="O182" s="75">
        <v>2.2844210265749596</v>
      </c>
    </row>
    <row r="183" spans="1:16">
      <c r="A183" s="96"/>
      <c r="B183" s="69"/>
      <c r="C183" s="68"/>
      <c r="D183" s="77"/>
      <c r="E183" s="75"/>
      <c r="F183" s="70"/>
      <c r="G183" s="70"/>
      <c r="H183" s="72"/>
      <c r="I183" s="97"/>
      <c r="J183" s="73"/>
      <c r="K183" s="98"/>
      <c r="L183" s="74"/>
      <c r="M183" s="75"/>
      <c r="N183" s="76"/>
      <c r="O183" s="75"/>
    </row>
    <row r="184" spans="1:16">
      <c r="A184" s="96" t="s">
        <v>956</v>
      </c>
      <c r="B184" s="69" t="s">
        <v>66</v>
      </c>
      <c r="C184" s="68" t="s">
        <v>968</v>
      </c>
      <c r="D184" s="99">
        <v>3557.1879002236601</v>
      </c>
      <c r="E184" s="75">
        <v>7.7512001015111656</v>
      </c>
      <c r="F184" s="70">
        <v>581.50613221770675</v>
      </c>
      <c r="G184" s="70">
        <v>1.3412641614042811</v>
      </c>
      <c r="H184" s="72">
        <v>0.28039259999999999</v>
      </c>
      <c r="I184" s="97">
        <v>6.0399999999999998E-6</v>
      </c>
      <c r="J184" s="73">
        <v>3.2746591528477206E-4</v>
      </c>
      <c r="K184" s="98">
        <v>1.6373295764238605E-5</v>
      </c>
      <c r="L184" s="74">
        <v>0.28037011368079284</v>
      </c>
      <c r="M184" s="75">
        <v>-84.601375603373668</v>
      </c>
      <c r="N184" s="76">
        <v>-3.838194886803814</v>
      </c>
      <c r="O184" s="75">
        <v>0.21358982972929963</v>
      </c>
    </row>
    <row r="185" spans="1:16">
      <c r="A185" s="96" t="s">
        <v>956</v>
      </c>
      <c r="B185" s="69" t="s">
        <v>66</v>
      </c>
      <c r="C185" s="68" t="s">
        <v>969</v>
      </c>
      <c r="D185" s="99">
        <v>3544.4599610425989</v>
      </c>
      <c r="E185" s="75">
        <v>7.7577445931366711</v>
      </c>
      <c r="F185" s="70">
        <v>407.84861640977482</v>
      </c>
      <c r="G185" s="70">
        <v>0.61816996304822347</v>
      </c>
      <c r="H185" s="72">
        <v>0.2803293</v>
      </c>
      <c r="I185" s="97">
        <v>4.8199999999999996E-6</v>
      </c>
      <c r="J185" s="73">
        <v>2.1518394757282918E-4</v>
      </c>
      <c r="K185" s="98">
        <v>1.075919737864146E-5</v>
      </c>
      <c r="L185" s="74">
        <v>0.28031457846022062</v>
      </c>
      <c r="M185" s="75">
        <v>-86.839825308980821</v>
      </c>
      <c r="N185" s="76">
        <v>-6.1222134277827411</v>
      </c>
      <c r="O185" s="75">
        <v>0.17044751312834835</v>
      </c>
    </row>
    <row r="186" spans="1:16">
      <c r="A186" s="96" t="s">
        <v>956</v>
      </c>
      <c r="B186" s="69" t="s">
        <v>66</v>
      </c>
      <c r="C186" s="68" t="s">
        <v>970</v>
      </c>
      <c r="D186" s="99">
        <v>3018.5910490222554</v>
      </c>
      <c r="E186" s="75">
        <v>8.0655065936903654</v>
      </c>
      <c r="F186" s="70">
        <v>236.17521254859358</v>
      </c>
      <c r="G186" s="70">
        <v>0.30205849715979916</v>
      </c>
      <c r="H186" s="72">
        <v>0.2807385</v>
      </c>
      <c r="I186" s="97">
        <v>8.8799999999999997E-6</v>
      </c>
      <c r="J186" s="73">
        <v>1.8158951945188926E-4</v>
      </c>
      <c r="K186" s="98">
        <v>9.0794759725944635E-6</v>
      </c>
      <c r="L186" s="74">
        <v>0.28072797227245011</v>
      </c>
      <c r="M186" s="75">
        <v>-72.369467970366813</v>
      </c>
      <c r="N186" s="76">
        <v>-3.8831710357178917</v>
      </c>
      <c r="O186" s="75">
        <v>0.31401948476757957</v>
      </c>
    </row>
    <row r="187" spans="1:16">
      <c r="A187" s="96" t="s">
        <v>956</v>
      </c>
      <c r="B187" s="69" t="s">
        <v>66</v>
      </c>
      <c r="C187" s="68" t="s">
        <v>971</v>
      </c>
      <c r="D187" s="99">
        <v>2805.8641365099493</v>
      </c>
      <c r="E187" s="75">
        <v>8.2124040545527528</v>
      </c>
      <c r="F187" s="70">
        <v>77.094857858531014</v>
      </c>
      <c r="G187" s="70">
        <v>0.24225270885145733</v>
      </c>
      <c r="H187" s="72">
        <v>0.28064729999999999</v>
      </c>
      <c r="I187" s="97">
        <v>6.9600000000000003E-6</v>
      </c>
      <c r="J187" s="73">
        <v>4.4613869870258017E-4</v>
      </c>
      <c r="K187" s="98">
        <v>2.230693493512901E-5</v>
      </c>
      <c r="L187" s="74">
        <v>0.28062330582218542</v>
      </c>
      <c r="M187" s="75">
        <v>-75.594532949061488</v>
      </c>
      <c r="N187" s="76">
        <v>-12.621027637328419</v>
      </c>
      <c r="O187" s="75">
        <v>0.24612337995296782</v>
      </c>
    </row>
    <row r="188" spans="1:16">
      <c r="A188" s="96" t="s">
        <v>956</v>
      </c>
      <c r="B188" s="69" t="s">
        <v>66</v>
      </c>
      <c r="C188" s="68" t="s">
        <v>972</v>
      </c>
      <c r="D188" s="99">
        <v>3326.4063038947238</v>
      </c>
      <c r="E188" s="75">
        <v>7.8763005844909886</v>
      </c>
      <c r="F188" s="70">
        <v>376.97066974227596</v>
      </c>
      <c r="G188" s="70">
        <v>0.49991198038556628</v>
      </c>
      <c r="H188" s="72">
        <v>0.2803408</v>
      </c>
      <c r="I188" s="97">
        <v>2.6400000000000001E-6</v>
      </c>
      <c r="J188" s="73">
        <v>1.8827292853475228E-4</v>
      </c>
      <c r="K188" s="98">
        <v>9.4136464267376145E-6</v>
      </c>
      <c r="L188" s="74">
        <v>0.28032873678702624</v>
      </c>
      <c r="M188" s="75">
        <v>-86.433155931184842</v>
      </c>
      <c r="N188" s="76">
        <v>-10.8116666793312</v>
      </c>
      <c r="O188" s="75">
        <v>9.3357144120091232E-2</v>
      </c>
    </row>
    <row r="189" spans="1:16">
      <c r="A189" s="96" t="s">
        <v>956</v>
      </c>
      <c r="B189" s="69" t="s">
        <v>66</v>
      </c>
      <c r="C189" s="68" t="s">
        <v>973</v>
      </c>
      <c r="D189" s="99">
        <v>2662.5039828257495</v>
      </c>
      <c r="E189" s="75">
        <v>8.3193961025386081</v>
      </c>
      <c r="F189" s="70">
        <v>665.23207144958485</v>
      </c>
      <c r="G189" s="70">
        <v>0.34255884176616097</v>
      </c>
      <c r="H189" s="72">
        <v>0.28041519999999998</v>
      </c>
      <c r="I189" s="97">
        <v>3.8600000000000003E-6</v>
      </c>
      <c r="J189" s="73">
        <v>7.3108842917522177E-5</v>
      </c>
      <c r="K189" s="98">
        <v>3.6554421458761091E-6</v>
      </c>
      <c r="L189" s="74">
        <v>0.28041147399555505</v>
      </c>
      <c r="M189" s="75">
        <v>-83.802181869619957</v>
      </c>
      <c r="N189" s="76">
        <v>-23.52048677098373</v>
      </c>
      <c r="O189" s="75">
        <v>0.13649946072104249</v>
      </c>
    </row>
    <row r="190" spans="1:16">
      <c r="A190" s="96" t="s">
        <v>956</v>
      </c>
      <c r="B190" s="69" t="s">
        <v>66</v>
      </c>
      <c r="C190" s="68" t="s">
        <v>974</v>
      </c>
      <c r="D190" s="77">
        <v>3492.3753624454275</v>
      </c>
      <c r="E190" s="75">
        <v>7.7849505724745516</v>
      </c>
      <c r="F190" s="70">
        <v>218.64019871813568</v>
      </c>
      <c r="G190" s="70">
        <v>0.78509371196789868</v>
      </c>
      <c r="H190" s="72">
        <v>0.28031240000000002</v>
      </c>
      <c r="I190" s="97">
        <v>8.5599999999999994E-6</v>
      </c>
      <c r="J190" s="73">
        <v>5.0978973292060785E-4</v>
      </c>
      <c r="K190" s="98">
        <v>2.5489486646030395E-5</v>
      </c>
      <c r="L190" s="74">
        <v>0.28027805276178996</v>
      </c>
      <c r="M190" s="75">
        <v>-87.437452481566865</v>
      </c>
      <c r="N190" s="76">
        <v>-8.6673318837326985</v>
      </c>
      <c r="O190" s="75">
        <v>0.30270346729847764</v>
      </c>
    </row>
    <row r="191" spans="1:16">
      <c r="A191" s="96" t="s">
        <v>956</v>
      </c>
      <c r="B191" s="69" t="s">
        <v>66</v>
      </c>
      <c r="C191" s="68" t="s">
        <v>975</v>
      </c>
      <c r="D191" s="99">
        <v>3804.6098897344887</v>
      </c>
      <c r="E191" s="75">
        <v>7.631857612788628</v>
      </c>
      <c r="F191" s="70">
        <v>523.96926129458041</v>
      </c>
      <c r="G191" s="70">
        <v>0.68016874377999659</v>
      </c>
      <c r="H191" s="72">
        <v>0.28039950000000002</v>
      </c>
      <c r="I191" s="97">
        <v>4.6199999999999998E-6</v>
      </c>
      <c r="J191" s="73">
        <v>1.8429667486038109E-4</v>
      </c>
      <c r="K191" s="98">
        <v>9.2148337430190552E-6</v>
      </c>
      <c r="L191" s="74">
        <v>0.28038593288001473</v>
      </c>
      <c r="M191" s="75">
        <v>-84.357373976695627</v>
      </c>
      <c r="N191" s="76">
        <v>2.6548608403098584</v>
      </c>
      <c r="O191" s="75">
        <v>0.16337500221015966</v>
      </c>
    </row>
    <row r="192" spans="1:16">
      <c r="A192" s="96" t="s">
        <v>956</v>
      </c>
      <c r="B192" s="69" t="s">
        <v>66</v>
      </c>
      <c r="C192" s="68" t="s">
        <v>976</v>
      </c>
      <c r="D192" s="99">
        <v>3062.6282540177517</v>
      </c>
      <c r="E192" s="75">
        <v>8.0367914398878426</v>
      </c>
      <c r="F192" s="70">
        <v>260.98320080177911</v>
      </c>
      <c r="G192" s="70">
        <v>0.6545732936626919</v>
      </c>
      <c r="H192" s="72">
        <v>0.2803234</v>
      </c>
      <c r="I192" s="97">
        <v>5.4199999999999998E-6</v>
      </c>
      <c r="J192" s="73">
        <v>3.5607888158244812E-4</v>
      </c>
      <c r="K192" s="98">
        <v>1.7803944079122406E-5</v>
      </c>
      <c r="L192" s="74">
        <v>0.28030244632025447</v>
      </c>
      <c r="M192" s="75">
        <v>-87.048464381067618</v>
      </c>
      <c r="N192" s="76">
        <v>-17.995979296961949</v>
      </c>
      <c r="O192" s="75">
        <v>0.19166504588291458</v>
      </c>
    </row>
    <row r="193" spans="1:15">
      <c r="A193" s="96" t="s">
        <v>956</v>
      </c>
      <c r="B193" s="69" t="s">
        <v>66</v>
      </c>
      <c r="C193" s="68" t="s">
        <v>977</v>
      </c>
      <c r="D193" s="99">
        <v>2950.0733759290702</v>
      </c>
      <c r="E193" s="75">
        <v>8.1113221968507716</v>
      </c>
      <c r="F193" s="70">
        <v>321.50212311971052</v>
      </c>
      <c r="G193" s="70">
        <v>0.31017150398684551</v>
      </c>
      <c r="H193" s="72">
        <v>0.28069260000000001</v>
      </c>
      <c r="I193" s="97">
        <v>4.8199999999999996E-6</v>
      </c>
      <c r="J193" s="73">
        <v>1.3697722952507648E-4</v>
      </c>
      <c r="K193" s="98">
        <v>6.8488614762538238E-6</v>
      </c>
      <c r="L193" s="74">
        <v>0.28068484395331506</v>
      </c>
      <c r="M193" s="75">
        <v>-73.992609226090082</v>
      </c>
      <c r="N193" s="76">
        <v>-7.0359293408617241</v>
      </c>
      <c r="O193" s="75">
        <v>0.17044751312834835</v>
      </c>
    </row>
    <row r="194" spans="1:15">
      <c r="A194" s="96" t="s">
        <v>956</v>
      </c>
      <c r="B194" s="69" t="s">
        <v>66</v>
      </c>
      <c r="C194" s="68" t="s">
        <v>978</v>
      </c>
      <c r="D194" s="77">
        <v>3279.717706230937</v>
      </c>
      <c r="E194" s="75">
        <v>7.9033093312260236</v>
      </c>
      <c r="F194" s="70">
        <v>105.6936241870129</v>
      </c>
      <c r="G194" s="70">
        <v>0.25521092342318386</v>
      </c>
      <c r="H194" s="72">
        <v>0.28054610000000002</v>
      </c>
      <c r="I194" s="97">
        <v>1.2E-5</v>
      </c>
      <c r="J194" s="73">
        <v>3.4282221473797502E-4</v>
      </c>
      <c r="K194" s="98">
        <v>1.714111073689875E-5</v>
      </c>
      <c r="L194" s="74">
        <v>0.28052445218760286</v>
      </c>
      <c r="M194" s="75">
        <v>-79.173223473663072</v>
      </c>
      <c r="N194" s="76">
        <v>-4.947068347705974</v>
      </c>
      <c r="O194" s="75">
        <v>0.4243506550913238</v>
      </c>
    </row>
    <row r="195" spans="1:15">
      <c r="A195" s="96" t="s">
        <v>956</v>
      </c>
      <c r="B195" s="69" t="s">
        <v>66</v>
      </c>
      <c r="C195" s="68" t="s">
        <v>979</v>
      </c>
      <c r="D195" s="99">
        <v>3315.4130478466182</v>
      </c>
      <c r="E195" s="75">
        <v>7.8826073049020575</v>
      </c>
      <c r="F195" s="70">
        <v>464.87947560999413</v>
      </c>
      <c r="G195" s="70">
        <v>0.51298021085370382</v>
      </c>
      <c r="H195" s="72">
        <v>0.28050589999999997</v>
      </c>
      <c r="I195" s="97">
        <v>5.0799999999999996E-6</v>
      </c>
      <c r="J195" s="73">
        <v>1.5666626055824704E-4</v>
      </c>
      <c r="K195" s="98">
        <v>7.8333130279123519E-6</v>
      </c>
      <c r="L195" s="74">
        <v>0.28049589613290554</v>
      </c>
      <c r="M195" s="75">
        <v>-80.594798168220905</v>
      </c>
      <c r="N195" s="76">
        <v>-5.1164605909603811</v>
      </c>
      <c r="O195" s="75">
        <v>0.17964177732199374</v>
      </c>
    </row>
    <row r="196" spans="1:15">
      <c r="A196" s="96" t="s">
        <v>956</v>
      </c>
      <c r="B196" s="69" t="s">
        <v>66</v>
      </c>
      <c r="C196" s="68" t="s">
        <v>980</v>
      </c>
      <c r="D196" s="100">
        <v>3202.024328425638</v>
      </c>
      <c r="E196" s="75">
        <v>7.9495676980123191</v>
      </c>
      <c r="F196" s="70">
        <v>1445.2856319471716</v>
      </c>
      <c r="G196" s="70">
        <v>2.8829207955783902</v>
      </c>
      <c r="H196" s="72">
        <v>0.28033750000000002</v>
      </c>
      <c r="I196" s="97">
        <v>3.6799999999999999E-6</v>
      </c>
      <c r="J196" s="73">
        <v>2.831917865889452E-4</v>
      </c>
      <c r="K196" s="98">
        <v>1.415958932944726E-5</v>
      </c>
      <c r="L196" s="74">
        <v>0.28032005400596904</v>
      </c>
      <c r="M196" s="75">
        <v>-86.549852361333947</v>
      </c>
      <c r="N196" s="76">
        <v>-14.072000279943264</v>
      </c>
      <c r="O196" s="75">
        <v>0.13013420089467262</v>
      </c>
    </row>
    <row r="197" spans="1:15">
      <c r="A197" s="96" t="s">
        <v>956</v>
      </c>
      <c r="B197" s="69" t="s">
        <v>66</v>
      </c>
      <c r="C197" s="68" t="s">
        <v>981</v>
      </c>
      <c r="D197" s="99">
        <v>3093.8964295890114</v>
      </c>
      <c r="E197" s="75">
        <v>8.0167445285948169</v>
      </c>
      <c r="F197" s="70">
        <v>1104.9223886917991</v>
      </c>
      <c r="G197" s="70">
        <v>0.57391549726221047</v>
      </c>
      <c r="H197" s="72">
        <v>0.28060560000000001</v>
      </c>
      <c r="I197" s="97">
        <v>4.9200000000000003E-6</v>
      </c>
      <c r="J197" s="73">
        <v>7.3746170724874825E-5</v>
      </c>
      <c r="K197" s="98">
        <v>3.6873085362437412E-6</v>
      </c>
      <c r="L197" s="74">
        <v>0.28060121476344801</v>
      </c>
      <c r="M197" s="75">
        <v>-77.069151475502863</v>
      </c>
      <c r="N197" s="76">
        <v>-6.6170244890462193</v>
      </c>
      <c r="O197" s="75">
        <v>0.17398376858744277</v>
      </c>
    </row>
    <row r="198" spans="1:15">
      <c r="A198" s="96"/>
      <c r="B198" s="69"/>
      <c r="C198" s="68"/>
      <c r="D198" s="99"/>
      <c r="E198" s="75"/>
      <c r="F198" s="70"/>
      <c r="G198" s="70"/>
      <c r="H198" s="72"/>
      <c r="I198" s="97"/>
      <c r="J198" s="73"/>
      <c r="K198" s="98"/>
      <c r="L198" s="74"/>
      <c r="M198" s="75"/>
      <c r="N198" s="76"/>
      <c r="O198" s="75"/>
    </row>
    <row r="199" spans="1:15">
      <c r="A199" s="96" t="s">
        <v>956</v>
      </c>
      <c r="B199" s="69" t="s">
        <v>65</v>
      </c>
      <c r="C199" s="68" t="s">
        <v>982</v>
      </c>
      <c r="D199" s="90">
        <v>3143.0394788774679</v>
      </c>
      <c r="E199" s="75">
        <v>7.9858039204918247</v>
      </c>
      <c r="F199" s="70">
        <v>1327.0985736385762</v>
      </c>
      <c r="G199" s="70">
        <v>1.6418868890499754</v>
      </c>
      <c r="H199" s="72">
        <v>0.2802674</v>
      </c>
      <c r="I199" s="97">
        <v>4.78E-6</v>
      </c>
      <c r="J199" s="73">
        <v>1.7564509017585749E-4</v>
      </c>
      <c r="K199" s="98">
        <v>8.7822545087928757E-6</v>
      </c>
      <c r="L199" s="74">
        <v>0.28025678463831166</v>
      </c>
      <c r="M199" s="75">
        <v>-89.028767438159576</v>
      </c>
      <c r="N199" s="76">
        <v>-17.721949304351227</v>
      </c>
      <c r="O199" s="75">
        <v>0.16903301094471063</v>
      </c>
    </row>
    <row r="200" spans="1:15">
      <c r="A200" s="96" t="s">
        <v>956</v>
      </c>
      <c r="B200" s="69" t="s">
        <v>65</v>
      </c>
      <c r="C200" s="68" t="s">
        <v>982</v>
      </c>
      <c r="D200" s="77">
        <v>2479.2966745316298</v>
      </c>
      <c r="E200" s="75">
        <v>8.4660804312041709</v>
      </c>
      <c r="F200" s="70">
        <v>42.222920782529307</v>
      </c>
      <c r="G200" s="70">
        <v>0.19412636217710194</v>
      </c>
      <c r="H200" s="72">
        <v>0.28059800000000001</v>
      </c>
      <c r="I200" s="97">
        <v>1.5999999999999999E-5</v>
      </c>
      <c r="J200" s="73">
        <v>6.527681041370091E-4</v>
      </c>
      <c r="K200" s="98">
        <v>3.2638405206850456E-5</v>
      </c>
      <c r="L200" s="74">
        <v>0.28056707412999221</v>
      </c>
      <c r="M200" s="75">
        <v>-77.337906890393441</v>
      </c>
      <c r="N200" s="76">
        <v>-22.264958167720337</v>
      </c>
      <c r="O200" s="75">
        <v>0.56580087345509833</v>
      </c>
    </row>
    <row r="201" spans="1:15">
      <c r="A201" s="96" t="s">
        <v>956</v>
      </c>
      <c r="B201" s="69" t="s">
        <v>65</v>
      </c>
      <c r="C201" s="68" t="s">
        <v>983</v>
      </c>
      <c r="D201" s="90">
        <v>2688.592706800564</v>
      </c>
      <c r="E201" s="75">
        <v>8.2994286542028739</v>
      </c>
      <c r="F201" s="70">
        <v>430.64555905026469</v>
      </c>
      <c r="G201" s="70">
        <v>0.75610604822212191</v>
      </c>
      <c r="H201" s="72">
        <v>0.28055590000000002</v>
      </c>
      <c r="I201" s="97">
        <v>5.5799999999999999E-6</v>
      </c>
      <c r="J201" s="73">
        <v>2.4927689037287167E-4</v>
      </c>
      <c r="K201" s="98">
        <v>1.2463844518643584E-5</v>
      </c>
      <c r="L201" s="74">
        <v>0.28054306792543604</v>
      </c>
      <c r="M201" s="75">
        <v>-78.826670438671982</v>
      </c>
      <c r="N201" s="76">
        <v>-18.227668121328922</v>
      </c>
      <c r="O201" s="75">
        <v>0.19732305461746555</v>
      </c>
    </row>
    <row r="202" spans="1:15">
      <c r="A202" s="96" t="s">
        <v>956</v>
      </c>
      <c r="B202" s="69" t="s">
        <v>65</v>
      </c>
      <c r="C202" s="68" t="s">
        <v>984</v>
      </c>
      <c r="D202" s="90">
        <v>2521.9682121506085</v>
      </c>
      <c r="E202" s="75">
        <v>8.4308854688137345</v>
      </c>
      <c r="F202" s="70">
        <v>256.02987135533158</v>
      </c>
      <c r="G202" s="70">
        <v>0.39980087972257589</v>
      </c>
      <c r="H202" s="72">
        <v>0.28068510000000002</v>
      </c>
      <c r="I202" s="97">
        <v>5.9800000000000003E-6</v>
      </c>
      <c r="J202" s="73">
        <v>2.2170874755802624E-4</v>
      </c>
      <c r="K202" s="98">
        <v>1.1085437377901312E-5</v>
      </c>
      <c r="L202" s="74">
        <v>0.28067441114263186</v>
      </c>
      <c r="M202" s="75">
        <v>-74.257828385522203</v>
      </c>
      <c r="N202" s="76">
        <v>-17.452045971197983</v>
      </c>
      <c r="O202" s="75">
        <v>0.21146807645384305</v>
      </c>
    </row>
    <row r="203" spans="1:15">
      <c r="A203" s="96" t="s">
        <v>956</v>
      </c>
      <c r="B203" s="69" t="s">
        <v>65</v>
      </c>
      <c r="C203" s="68" t="s">
        <v>985</v>
      </c>
      <c r="D203" s="90">
        <v>3095.0099693378393</v>
      </c>
      <c r="E203" s="75">
        <v>8.0160358013626336</v>
      </c>
      <c r="F203" s="70">
        <v>517.54818527986799</v>
      </c>
      <c r="G203" s="70">
        <v>0.83529907488967348</v>
      </c>
      <c r="H203" s="72">
        <v>0.2804796</v>
      </c>
      <c r="I203" s="97">
        <v>4.6E-6</v>
      </c>
      <c r="J203" s="73">
        <v>2.2914180137690497E-4</v>
      </c>
      <c r="K203" s="98">
        <v>1.1457090068845249E-5</v>
      </c>
      <c r="L203" s="74">
        <v>0.2804659692826339</v>
      </c>
      <c r="M203" s="75">
        <v>-81.524833353961995</v>
      </c>
      <c r="N203" s="76">
        <v>-11.407354415973181</v>
      </c>
      <c r="O203" s="75">
        <v>0.16266775111834078</v>
      </c>
    </row>
    <row r="204" spans="1:15">
      <c r="A204" s="96" t="s">
        <v>956</v>
      </c>
      <c r="B204" s="69" t="s">
        <v>65</v>
      </c>
      <c r="C204" s="68" t="s">
        <v>985</v>
      </c>
      <c r="D204" s="77">
        <v>3237.6009516836007</v>
      </c>
      <c r="E204" s="75">
        <v>7.9281799484570286</v>
      </c>
      <c r="F204" s="70">
        <v>147.97473766076797</v>
      </c>
      <c r="G204" s="70">
        <v>0.38970731141884546</v>
      </c>
      <c r="H204" s="72">
        <v>0.28053420000000001</v>
      </c>
      <c r="I204" s="97">
        <v>1.2119999999999999E-5</v>
      </c>
      <c r="J204" s="73">
        <v>3.7391122285602594E-4</v>
      </c>
      <c r="K204" s="98">
        <v>1.8695561142801299E-5</v>
      </c>
      <c r="L204" s="74">
        <v>0.28051090150134989</v>
      </c>
      <c r="M204" s="75">
        <v>-79.594037873296216</v>
      </c>
      <c r="N204" s="76">
        <v>-6.4296374904238007</v>
      </c>
      <c r="O204" s="75">
        <v>0.42859416164223696</v>
      </c>
    </row>
    <row r="205" spans="1:15">
      <c r="A205" s="96" t="s">
        <v>956</v>
      </c>
      <c r="B205" s="69" t="s">
        <v>65</v>
      </c>
      <c r="C205" s="68" t="s">
        <v>986</v>
      </c>
      <c r="D205" s="90">
        <v>2519.3070204866699</v>
      </c>
      <c r="E205" s="75">
        <v>8.4330617976203097</v>
      </c>
      <c r="F205" s="70">
        <v>411.86375695584331</v>
      </c>
      <c r="G205" s="70">
        <v>0.61840071555493592</v>
      </c>
      <c r="H205" s="72">
        <v>0.28068100000000001</v>
      </c>
      <c r="I205" s="97">
        <v>4.5199999999999999E-6</v>
      </c>
      <c r="J205" s="73">
        <v>2.131796753788402E-4</v>
      </c>
      <c r="K205" s="98">
        <v>1.0658983768942011E-5</v>
      </c>
      <c r="L205" s="74">
        <v>0.28067073344199983</v>
      </c>
      <c r="M205" s="75">
        <v>-74.402814859345639</v>
      </c>
      <c r="N205" s="76">
        <v>-17.644973569913567</v>
      </c>
      <c r="O205" s="75">
        <v>0.1598387467510653</v>
      </c>
    </row>
    <row r="207" spans="1:15">
      <c r="A207" s="103" t="s">
        <v>1018</v>
      </c>
    </row>
    <row r="208" spans="1:15" ht="37.950000000000003" customHeight="1">
      <c r="A208" s="92" t="s">
        <v>951</v>
      </c>
      <c r="B208" s="92" t="s">
        <v>952</v>
      </c>
      <c r="C208" s="94" t="s">
        <v>151</v>
      </c>
      <c r="D208" s="94" t="s">
        <v>958</v>
      </c>
      <c r="E208" s="94" t="s">
        <v>987</v>
      </c>
      <c r="F208" s="95" t="s">
        <v>961</v>
      </c>
      <c r="G208" s="94" t="s">
        <v>955</v>
      </c>
      <c r="H208" s="95" t="s">
        <v>988</v>
      </c>
      <c r="I208" s="94" t="s">
        <v>955</v>
      </c>
      <c r="J208" s="95" t="s">
        <v>989</v>
      </c>
      <c r="K208" s="94" t="s">
        <v>963</v>
      </c>
      <c r="L208" s="94" t="s">
        <v>1060</v>
      </c>
      <c r="M208" s="94" t="s">
        <v>1061</v>
      </c>
      <c r="N208" s="94" t="s">
        <v>955</v>
      </c>
    </row>
    <row r="209" spans="1:14">
      <c r="A209" s="96" t="s">
        <v>956</v>
      </c>
      <c r="B209" s="69" t="s">
        <v>66</v>
      </c>
      <c r="C209" s="68" t="s">
        <v>990</v>
      </c>
      <c r="D209" s="77">
        <v>2457.8094519750134</v>
      </c>
      <c r="E209" s="75">
        <v>6.9429354181393137</v>
      </c>
      <c r="F209" s="72">
        <v>0.28040854344497862</v>
      </c>
      <c r="G209" s="98">
        <v>4.6410125343610462E-5</v>
      </c>
      <c r="H209" s="101">
        <v>9.9298671983817221E-5</v>
      </c>
      <c r="I209" s="98">
        <v>3.0744775451158188E-7</v>
      </c>
      <c r="J209" s="101">
        <v>4.4542451528030956E-3</v>
      </c>
      <c r="K209" s="72">
        <v>0.28040388073533751</v>
      </c>
      <c r="L209" s="75">
        <v>-84.037574659949769</v>
      </c>
      <c r="M209" s="76">
        <v>-28.569095660383461</v>
      </c>
      <c r="N209" s="75">
        <v>1.6411805910359623</v>
      </c>
    </row>
    <row r="210" spans="1:14">
      <c r="A210" s="96" t="s">
        <v>956</v>
      </c>
      <c r="B210" s="69" t="s">
        <v>66</v>
      </c>
      <c r="C210" s="68" t="s">
        <v>990</v>
      </c>
      <c r="D210" s="77">
        <v>3729.8521937472333</v>
      </c>
      <c r="E210" s="75">
        <v>11.431946734846406</v>
      </c>
      <c r="F210" s="72">
        <v>0.28029830388856736</v>
      </c>
      <c r="G210" s="98">
        <v>4.6877515376457824E-5</v>
      </c>
      <c r="H210" s="101">
        <v>8.3330444792909506E-4</v>
      </c>
      <c r="I210" s="98">
        <v>4.3639056496460498E-5</v>
      </c>
      <c r="J210" s="101">
        <v>3.9447736554215754E-2</v>
      </c>
      <c r="K210" s="72">
        <v>0.28023820745145683</v>
      </c>
      <c r="L210" s="75">
        <v>-87.935926991624669</v>
      </c>
      <c r="M210" s="76">
        <v>-4.4093096446906621</v>
      </c>
      <c r="N210" s="75">
        <v>1.6577086965877903</v>
      </c>
    </row>
    <row r="211" spans="1:14">
      <c r="A211" s="96" t="s">
        <v>956</v>
      </c>
      <c r="B211" s="69" t="s">
        <v>66</v>
      </c>
      <c r="C211" s="68" t="s">
        <v>991</v>
      </c>
      <c r="D211" s="77">
        <v>3395.5840254251539</v>
      </c>
      <c r="E211" s="75">
        <v>15.487784890105559</v>
      </c>
      <c r="F211" s="72">
        <v>0.28017100302753906</v>
      </c>
      <c r="G211" s="98">
        <v>2.8782866594336529E-5</v>
      </c>
      <c r="H211" s="101">
        <v>3.2622558665909687E-4</v>
      </c>
      <c r="I211" s="98">
        <v>1.6730853845566717E-5</v>
      </c>
      <c r="J211" s="101">
        <v>1.3116189968540042E-2</v>
      </c>
      <c r="K211" s="72">
        <v>0.28014965215077492</v>
      </c>
      <c r="L211" s="75">
        <v>-92.437610639212181</v>
      </c>
      <c r="M211" s="76">
        <v>-15.549189601569147</v>
      </c>
      <c r="N211" s="75">
        <v>1.0178356912260738</v>
      </c>
    </row>
    <row r="212" spans="1:14">
      <c r="A212" s="96" t="s">
        <v>956</v>
      </c>
      <c r="B212" s="69" t="s">
        <v>66</v>
      </c>
      <c r="C212" s="68" t="s">
        <v>992</v>
      </c>
      <c r="D212" s="77">
        <v>3551.9768840246688</v>
      </c>
      <c r="E212" s="75">
        <v>14.534169663080775</v>
      </c>
      <c r="F212" s="72">
        <v>0.2803927422223218</v>
      </c>
      <c r="G212" s="98">
        <v>4.1981322435732191E-5</v>
      </c>
      <c r="H212" s="101">
        <v>7.5422068957761853E-4</v>
      </c>
      <c r="I212" s="98">
        <v>2.6556399513181544E-5</v>
      </c>
      <c r="J212" s="101">
        <v>2.9861579390797619E-2</v>
      </c>
      <c r="K212" s="72">
        <v>0.2803410300627267</v>
      </c>
      <c r="L212" s="75">
        <v>-84.596346258755119</v>
      </c>
      <c r="M212" s="76">
        <v>-4.9996097484616975</v>
      </c>
      <c r="N212" s="75">
        <v>1.4845668064335868</v>
      </c>
    </row>
    <row r="213" spans="1:14">
      <c r="A213" s="96" t="s">
        <v>956</v>
      </c>
      <c r="B213" s="69" t="s">
        <v>66</v>
      </c>
      <c r="C213" s="68" t="s">
        <v>993</v>
      </c>
      <c r="D213" s="77">
        <v>3628.0921551837437</v>
      </c>
      <c r="E213" s="75">
        <v>14.236172416108275</v>
      </c>
      <c r="F213" s="72">
        <v>0.28032073048940215</v>
      </c>
      <c r="G213" s="98">
        <v>6.6142176569162169E-5</v>
      </c>
      <c r="H213" s="101">
        <v>1.2436479044963746E-3</v>
      </c>
      <c r="I213" s="98">
        <v>7.4460594739721545E-6</v>
      </c>
      <c r="J213" s="101">
        <v>5.1102018277678005E-2</v>
      </c>
      <c r="K213" s="72">
        <v>0.2802335715606763</v>
      </c>
      <c r="L213" s="75">
        <v>-87.14286509531432</v>
      </c>
      <c r="M213" s="76">
        <v>-7.0117309372064174</v>
      </c>
      <c r="N213" s="75">
        <v>2.3389563296908311</v>
      </c>
    </row>
    <row r="214" spans="1:14">
      <c r="A214" s="96" t="s">
        <v>956</v>
      </c>
      <c r="B214" s="69" t="s">
        <v>66</v>
      </c>
      <c r="C214" s="68" t="s">
        <v>994</v>
      </c>
      <c r="D214" s="77">
        <v>3372.7843363477505</v>
      </c>
      <c r="E214" s="75">
        <v>5.157031398674917</v>
      </c>
      <c r="F214" s="72">
        <v>0.28032876005610152</v>
      </c>
      <c r="G214" s="98">
        <v>3.3508797989580893E-5</v>
      </c>
      <c r="H214" s="101">
        <v>6.7627609071176868E-4</v>
      </c>
      <c r="I214" s="98">
        <v>1.7439433822331828E-5</v>
      </c>
      <c r="J214" s="101">
        <v>2.9372163035240435E-2</v>
      </c>
      <c r="K214" s="72">
        <v>0.28028480565058028</v>
      </c>
      <c r="L214" s="75">
        <v>-86.858919104566553</v>
      </c>
      <c r="M214" s="76">
        <v>-11.274729974571907</v>
      </c>
      <c r="N214" s="75">
        <v>1.1849566981834572</v>
      </c>
    </row>
    <row r="215" spans="1:14">
      <c r="A215" s="96" t="s">
        <v>956</v>
      </c>
      <c r="B215" s="69" t="s">
        <v>66</v>
      </c>
      <c r="C215" s="68" t="s">
        <v>994</v>
      </c>
      <c r="D215" s="77">
        <v>2472.7877179288826</v>
      </c>
      <c r="E215" s="75">
        <v>13.356815489584733</v>
      </c>
      <c r="F215" s="72">
        <v>0.28036038541231284</v>
      </c>
      <c r="G215" s="98">
        <v>5.7553522607720502E-5</v>
      </c>
      <c r="H215" s="101">
        <v>1.3039897564527867E-4</v>
      </c>
      <c r="I215" s="98">
        <v>1.6877414358461802E-6</v>
      </c>
      <c r="J215" s="101">
        <v>7.290355298044093E-3</v>
      </c>
      <c r="K215" s="72">
        <v>0.2803542241609695</v>
      </c>
      <c r="L215" s="75">
        <v>-85.740565719085723</v>
      </c>
      <c r="M215" s="76">
        <v>-29.986109209376721</v>
      </c>
      <c r="N215" s="75">
        <v>2.0352395851166256</v>
      </c>
    </row>
    <row r="216" spans="1:14">
      <c r="A216" s="96" t="s">
        <v>956</v>
      </c>
      <c r="B216" s="69" t="s">
        <v>66</v>
      </c>
      <c r="C216" s="68" t="s">
        <v>995</v>
      </c>
      <c r="D216" s="77">
        <v>2792.5336024995217</v>
      </c>
      <c r="E216" s="75">
        <v>4.4900599394759411</v>
      </c>
      <c r="F216" s="72">
        <v>0.28079450878631718</v>
      </c>
      <c r="G216" s="98">
        <v>3.5193895777155163E-5</v>
      </c>
      <c r="H216" s="101">
        <v>3.7989216158434291E-4</v>
      </c>
      <c r="I216" s="98">
        <v>1.5860716607013425E-5</v>
      </c>
      <c r="J216" s="101">
        <v>1.6491035660066405E-2</v>
      </c>
      <c r="K216" s="72">
        <v>0.28077417709232888</v>
      </c>
      <c r="L216" s="75">
        <v>-70.388854206653306</v>
      </c>
      <c r="M216" s="76">
        <v>-7.5648695640317953</v>
      </c>
      <c r="N216" s="75">
        <v>1.2445460606876306</v>
      </c>
    </row>
    <row r="217" spans="1:14">
      <c r="A217" s="96" t="s">
        <v>956</v>
      </c>
      <c r="B217" s="69" t="s">
        <v>66</v>
      </c>
      <c r="C217" s="68" t="s">
        <v>996</v>
      </c>
      <c r="D217" s="77">
        <v>2592.5970109349496</v>
      </c>
      <c r="E217" s="75">
        <v>6.219995005279543</v>
      </c>
      <c r="F217" s="72">
        <v>0.28076894050793927</v>
      </c>
      <c r="G217" s="98">
        <v>3.2784591879185796E-5</v>
      </c>
      <c r="H217" s="101">
        <v>1.8942947761827308E-4</v>
      </c>
      <c r="I217" s="98">
        <v>4.414239084470016E-6</v>
      </c>
      <c r="J217" s="101">
        <v>7.9219004892369677E-3</v>
      </c>
      <c r="K217" s="72">
        <v>0.28075954587016044</v>
      </c>
      <c r="L217" s="75">
        <v>-71.293013846588366</v>
      </c>
      <c r="M217" s="76">
        <v>-12.773358822329994</v>
      </c>
      <c r="N217" s="75">
        <v>1.1593469200695157</v>
      </c>
    </row>
    <row r="218" spans="1:14">
      <c r="A218" s="96" t="s">
        <v>956</v>
      </c>
      <c r="B218" s="69" t="s">
        <v>66</v>
      </c>
      <c r="C218" s="68" t="s">
        <v>996</v>
      </c>
      <c r="D218" s="77">
        <v>3688.2966728424594</v>
      </c>
      <c r="E218" s="75">
        <v>11.578059328156087</v>
      </c>
      <c r="F218" s="72">
        <v>0.28078609262038068</v>
      </c>
      <c r="G218" s="98">
        <v>7.5641076178039262E-5</v>
      </c>
      <c r="H218" s="101">
        <v>3.5785611874522208E-4</v>
      </c>
      <c r="I218" s="98">
        <v>2.0903516014263616E-5</v>
      </c>
      <c r="J218" s="101">
        <v>1.8989082142413474E-2</v>
      </c>
      <c r="K218" s="72">
        <v>0.28076058221962552</v>
      </c>
      <c r="L218" s="75">
        <v>-70.686471334028283</v>
      </c>
      <c r="M218" s="76">
        <v>13.225059092552005</v>
      </c>
      <c r="N218" s="75">
        <v>2.6748616856636405</v>
      </c>
    </row>
    <row r="219" spans="1:14">
      <c r="A219" s="96" t="s">
        <v>956</v>
      </c>
      <c r="B219" s="69" t="s">
        <v>66</v>
      </c>
      <c r="C219" s="68" t="s">
        <v>997</v>
      </c>
      <c r="D219" s="77">
        <v>2825.8929372335547</v>
      </c>
      <c r="E219" s="75">
        <v>12.066932553505012</v>
      </c>
      <c r="F219" s="72">
        <v>0.28071941004745249</v>
      </c>
      <c r="G219" s="98">
        <v>5.3385440867954398E-5</v>
      </c>
      <c r="H219" s="101">
        <v>1.7162171636995506E-4</v>
      </c>
      <c r="I219" s="98">
        <v>7.7599962903351075E-6</v>
      </c>
      <c r="J219" s="101">
        <v>9.6001826101050035E-3</v>
      </c>
      <c r="K219" s="72">
        <v>0.28071011226897791</v>
      </c>
      <c r="L219" s="75">
        <v>-73.044537459466824</v>
      </c>
      <c r="M219" s="76">
        <v>-9.0607137218057243</v>
      </c>
      <c r="N219" s="75">
        <v>1.8878455670546315</v>
      </c>
    </row>
    <row r="220" spans="1:14">
      <c r="A220" s="96" t="s">
        <v>956</v>
      </c>
      <c r="B220" s="69" t="s">
        <v>66</v>
      </c>
      <c r="C220" s="68" t="s">
        <v>998</v>
      </c>
      <c r="D220" s="77">
        <v>2528.2195312673171</v>
      </c>
      <c r="E220" s="75">
        <v>7.4771069652724691</v>
      </c>
      <c r="F220" s="72">
        <v>0.28031952758215917</v>
      </c>
      <c r="G220" s="98">
        <v>2.412553352955158E-5</v>
      </c>
      <c r="H220" s="101">
        <v>8.2238406794430519E-5</v>
      </c>
      <c r="I220" s="98">
        <v>4.5348146932616282E-6</v>
      </c>
      <c r="J220" s="101">
        <v>3.6190165309631294E-3</v>
      </c>
      <c r="K220" s="72">
        <v>0.28031555270365976</v>
      </c>
      <c r="L220" s="75">
        <v>-87.185402968362752</v>
      </c>
      <c r="M220" s="76">
        <v>-30.06954254736516</v>
      </c>
      <c r="N220" s="75">
        <v>0.85314049647440915</v>
      </c>
    </row>
    <row r="221" spans="1:14">
      <c r="A221" s="96" t="s">
        <v>956</v>
      </c>
      <c r="B221" s="69" t="s">
        <v>66</v>
      </c>
      <c r="C221" s="68" t="s">
        <v>999</v>
      </c>
      <c r="D221" s="77">
        <v>3244.1602442711205</v>
      </c>
      <c r="E221" s="75">
        <v>5.3100058936256573</v>
      </c>
      <c r="F221" s="72">
        <v>0.28032026509659375</v>
      </c>
      <c r="G221" s="98">
        <v>2.4249739051946463E-5</v>
      </c>
      <c r="H221" s="101">
        <v>1.3676294756589825E-3</v>
      </c>
      <c r="I221" s="98">
        <v>8.4786037251188924E-6</v>
      </c>
      <c r="J221" s="101">
        <v>5.9289717758993069E-2</v>
      </c>
      <c r="K221" s="72">
        <v>0.28023486984407536</v>
      </c>
      <c r="L221" s="75">
        <v>-87.159322573908682</v>
      </c>
      <c r="M221" s="76">
        <v>-16.108143568930309</v>
      </c>
      <c r="N221" s="75">
        <v>0.85753272104059486</v>
      </c>
    </row>
    <row r="222" spans="1:14">
      <c r="A222" s="96" t="s">
        <v>956</v>
      </c>
      <c r="B222" s="69" t="s">
        <v>66</v>
      </c>
      <c r="C222" s="68" t="s">
        <v>1000</v>
      </c>
      <c r="D222" s="77">
        <v>3460.4919395643151</v>
      </c>
      <c r="E222" s="75">
        <v>14.741792304516821</v>
      </c>
      <c r="F222" s="72">
        <v>0.28033918143633452</v>
      </c>
      <c r="G222" s="98">
        <v>2.6453097887081466E-5</v>
      </c>
      <c r="H222" s="101">
        <v>7.6265997350087936E-4</v>
      </c>
      <c r="I222" s="98">
        <v>1.2388722809805269E-5</v>
      </c>
      <c r="J222" s="101">
        <v>3.0528411619530311E-2</v>
      </c>
      <c r="K222" s="72">
        <v>0.28028828141554385</v>
      </c>
      <c r="L222" s="75">
        <v>-86.490392477164278</v>
      </c>
      <c r="M222" s="76">
        <v>-9.0628124893910034</v>
      </c>
      <c r="N222" s="75">
        <v>0.93544911813149434</v>
      </c>
    </row>
    <row r="223" spans="1:14">
      <c r="A223" s="96" t="s">
        <v>956</v>
      </c>
      <c r="B223" s="69" t="s">
        <v>66</v>
      </c>
      <c r="C223" s="68" t="s">
        <v>1001</v>
      </c>
      <c r="D223" s="77">
        <v>3786.6198233870409</v>
      </c>
      <c r="E223" s="75">
        <v>14.136021850822544</v>
      </c>
      <c r="F223" s="72">
        <v>0.28035455818928201</v>
      </c>
      <c r="G223" s="98">
        <v>3.3335726639648346E-5</v>
      </c>
      <c r="H223" s="101">
        <v>1.2105153244388101E-3</v>
      </c>
      <c r="I223" s="98">
        <v>4.3151661688749244E-5</v>
      </c>
      <c r="J223" s="101">
        <v>4.9265568285550294E-2</v>
      </c>
      <c r="K223" s="72">
        <v>0.28026588175245792</v>
      </c>
      <c r="L223" s="75">
        <v>-85.946631211627491</v>
      </c>
      <c r="M223" s="76">
        <v>-2.0599923261332975</v>
      </c>
      <c r="N223" s="75">
        <v>1.1788364531233391</v>
      </c>
    </row>
    <row r="224" spans="1:14">
      <c r="A224" s="96"/>
      <c r="B224" s="69"/>
      <c r="C224" s="68"/>
      <c r="D224" s="77"/>
      <c r="E224" s="75"/>
      <c r="F224" s="72"/>
      <c r="G224" s="98"/>
      <c r="H224" s="101"/>
      <c r="I224" s="98"/>
      <c r="J224" s="101"/>
      <c r="K224" s="72"/>
      <c r="L224" s="75"/>
      <c r="M224" s="76"/>
      <c r="N224" s="75"/>
    </row>
    <row r="225" spans="1:14">
      <c r="A225" s="96" t="s">
        <v>956</v>
      </c>
      <c r="B225" s="69" t="s">
        <v>65</v>
      </c>
      <c r="C225" s="68" t="s">
        <v>1002</v>
      </c>
      <c r="D225" s="77">
        <v>2489.7923241536046</v>
      </c>
      <c r="E225" s="75">
        <v>14.631486311715889</v>
      </c>
      <c r="F225" s="72">
        <v>0.28032694205667086</v>
      </c>
      <c r="G225" s="98">
        <v>3.4422680260501849E-5</v>
      </c>
      <c r="H225" s="101">
        <v>9.8905956329140791E-4</v>
      </c>
      <c r="I225" s="98">
        <v>4.0689184139781768E-5</v>
      </c>
      <c r="J225" s="101">
        <v>3.3989191134630517E-2</v>
      </c>
      <c r="K225" s="72">
        <v>0.28027988086147176</v>
      </c>
      <c r="L225" s="75">
        <v>-86.923208208680165</v>
      </c>
      <c r="M225" s="76">
        <v>-32.233865583365386</v>
      </c>
      <c r="N225" s="75">
        <v>1.217273909878595</v>
      </c>
    </row>
    <row r="226" spans="1:14">
      <c r="A226" s="96" t="s">
        <v>956</v>
      </c>
      <c r="B226" s="69" t="s">
        <v>65</v>
      </c>
      <c r="C226" s="68" t="s">
        <v>1002</v>
      </c>
      <c r="D226" s="77">
        <v>2489.7923241536046</v>
      </c>
      <c r="E226" s="75">
        <v>14.631486311715889</v>
      </c>
      <c r="F226" s="72">
        <v>0.28063701643630479</v>
      </c>
      <c r="G226" s="98">
        <v>3.8616662350642599E-5</v>
      </c>
      <c r="H226" s="101">
        <v>1.4912175268629849E-3</v>
      </c>
      <c r="I226" s="98">
        <v>1.5050367977813232E-4</v>
      </c>
      <c r="J226" s="101">
        <v>6.223556245127658E-2</v>
      </c>
      <c r="K226" s="72">
        <v>0.2805660616811812</v>
      </c>
      <c r="L226" s="75">
        <v>-75.958186031621636</v>
      </c>
      <c r="M226" s="76">
        <v>-22.05624072405876</v>
      </c>
      <c r="N226" s="75">
        <v>1.3655838304946371</v>
      </c>
    </row>
    <row r="227" spans="1:14">
      <c r="A227" s="96" t="s">
        <v>956</v>
      </c>
      <c r="B227" s="69" t="s">
        <v>65</v>
      </c>
      <c r="C227" s="68" t="s">
        <v>1003</v>
      </c>
      <c r="D227" s="77">
        <v>2917.5282301564453</v>
      </c>
      <c r="E227" s="75">
        <v>9.2088992066483115</v>
      </c>
      <c r="F227" s="72">
        <v>0.28028219364458073</v>
      </c>
      <c r="G227" s="98">
        <v>2.9552444794947264E-5</v>
      </c>
      <c r="H227" s="101">
        <v>6.5841353133639356E-4</v>
      </c>
      <c r="I227" s="98">
        <v>9.5846960404261151E-6</v>
      </c>
      <c r="J227" s="101">
        <v>2.910398662394437E-2</v>
      </c>
      <c r="K227" s="72">
        <v>0.28024533495541226</v>
      </c>
      <c r="L227" s="75">
        <v>-88.505626374074666</v>
      </c>
      <c r="M227" s="76">
        <v>-23.449336903869078</v>
      </c>
      <c r="N227" s="75">
        <v>1.0450499423571711</v>
      </c>
    </row>
    <row r="228" spans="1:14">
      <c r="A228" s="96" t="s">
        <v>956</v>
      </c>
      <c r="B228" s="69" t="s">
        <v>65</v>
      </c>
      <c r="C228" s="68" t="s">
        <v>1004</v>
      </c>
      <c r="D228" s="77">
        <v>2505.9681805306977</v>
      </c>
      <c r="E228" s="75">
        <v>14.354046241290689</v>
      </c>
      <c r="F228" s="72">
        <v>0.2807796608895764</v>
      </c>
      <c r="G228" s="98">
        <v>4.0557218035553498E-5</v>
      </c>
      <c r="H228" s="101">
        <v>6.7962100126533163E-4</v>
      </c>
      <c r="I228" s="98">
        <v>2.4245934152497078E-5</v>
      </c>
      <c r="J228" s="101">
        <v>2.773717147374551E-2</v>
      </c>
      <c r="K228" s="72">
        <v>0.28074710827964278</v>
      </c>
      <c r="L228" s="75">
        <v>-70.913913765708884</v>
      </c>
      <c r="M228" s="76">
        <v>-15.240042042097279</v>
      </c>
      <c r="N228" s="75">
        <v>1.4342068368390648</v>
      </c>
    </row>
    <row r="229" spans="1:14">
      <c r="A229" s="96" t="s">
        <v>956</v>
      </c>
      <c r="B229" s="69" t="s">
        <v>65</v>
      </c>
      <c r="C229" s="68" t="s">
        <v>1005</v>
      </c>
      <c r="D229" s="77">
        <v>3309.9519313415472</v>
      </c>
      <c r="E229" s="75">
        <v>8.039082512654204</v>
      </c>
      <c r="F229" s="72">
        <v>0.28031678502072732</v>
      </c>
      <c r="G229" s="98">
        <v>4.8619711423322091E-5</v>
      </c>
      <c r="H229" s="101">
        <v>9.6682871386039829E-4</v>
      </c>
      <c r="I229" s="98">
        <v>2.4720385349213334E-5</v>
      </c>
      <c r="J229" s="101">
        <v>3.6821819047358081E-2</v>
      </c>
      <c r="K229" s="72">
        <v>0.28025515339098289</v>
      </c>
      <c r="L229" s="75">
        <v>-87.28238694671542</v>
      </c>
      <c r="M229" s="76">
        <v>-13.824504552594208</v>
      </c>
      <c r="N229" s="75">
        <v>1.719317199403154</v>
      </c>
    </row>
    <row r="230" spans="1:14">
      <c r="A230" s="96" t="s">
        <v>956</v>
      </c>
      <c r="B230" s="69" t="s">
        <v>65</v>
      </c>
      <c r="C230" s="68" t="s">
        <v>1006</v>
      </c>
      <c r="D230" s="77">
        <v>3627.2003444596885</v>
      </c>
      <c r="E230" s="75">
        <v>8.4622087138645838</v>
      </c>
      <c r="F230" s="72">
        <v>0.28036726771537213</v>
      </c>
      <c r="G230" s="98">
        <v>2.8537430498055042E-5</v>
      </c>
      <c r="H230" s="101">
        <v>1.8326885739985436E-3</v>
      </c>
      <c r="I230" s="98">
        <v>1.0098542705780495E-4</v>
      </c>
      <c r="J230" s="101">
        <v>7.5256737250209135E-2</v>
      </c>
      <c r="K230" s="72">
        <v>0.28023885953512478</v>
      </c>
      <c r="L230" s="75">
        <v>-85.497189901440066</v>
      </c>
      <c r="M230" s="76">
        <v>-6.84449723925451</v>
      </c>
      <c r="N230" s="75">
        <v>1.0091564438727316</v>
      </c>
    </row>
    <row r="231" spans="1:14">
      <c r="A231" s="96" t="s">
        <v>956</v>
      </c>
      <c r="B231" s="69" t="s">
        <v>65</v>
      </c>
      <c r="C231" s="68" t="s">
        <v>1007</v>
      </c>
      <c r="D231" s="77">
        <v>3416.2569683600746</v>
      </c>
      <c r="E231" s="75">
        <v>8.2400866942821267</v>
      </c>
      <c r="F231" s="72">
        <v>0.28033571088678139</v>
      </c>
      <c r="G231" s="98">
        <v>3.9852206292219483E-5</v>
      </c>
      <c r="H231" s="101">
        <v>9.199364062661712E-4</v>
      </c>
      <c r="I231" s="98">
        <v>2.3645131498924598E-5</v>
      </c>
      <c r="J231" s="101">
        <v>3.8891171979433439E-2</v>
      </c>
      <c r="K231" s="72">
        <v>0.28027512433339752</v>
      </c>
      <c r="L231" s="75">
        <v>-86.613119975197378</v>
      </c>
      <c r="M231" s="76">
        <v>-10.585385536090453</v>
      </c>
      <c r="N231" s="75">
        <v>1.4092758205781595</v>
      </c>
    </row>
    <row r="232" spans="1:14">
      <c r="A232" s="96" t="s">
        <v>956</v>
      </c>
      <c r="B232" s="69" t="s">
        <v>65</v>
      </c>
      <c r="C232" s="68" t="s">
        <v>1007</v>
      </c>
      <c r="D232" s="77">
        <v>3938.7210025012</v>
      </c>
      <c r="E232" s="75">
        <v>12.746662039580769</v>
      </c>
      <c r="F232" s="72">
        <v>0.28019092749143804</v>
      </c>
      <c r="G232" s="98">
        <v>4.7364959729755841E-5</v>
      </c>
      <c r="H232" s="101">
        <v>1.1004996336160975E-3</v>
      </c>
      <c r="I232" s="98">
        <v>1.8844331172547732E-4</v>
      </c>
      <c r="J232" s="101">
        <v>5.2788030181184976E-2</v>
      </c>
      <c r="K232" s="72">
        <v>0.28010695144784931</v>
      </c>
      <c r="L232" s="75">
        <v>-91.733030696888875</v>
      </c>
      <c r="M232" s="76">
        <v>-4.0727376971660956</v>
      </c>
      <c r="N232" s="75">
        <v>1.6749459741413384</v>
      </c>
    </row>
    <row r="233" spans="1:14">
      <c r="A233" s="96" t="s">
        <v>956</v>
      </c>
      <c r="B233" s="69" t="s">
        <v>65</v>
      </c>
      <c r="C233" s="68" t="s">
        <v>1008</v>
      </c>
      <c r="D233" s="77">
        <v>2550.6588594633499</v>
      </c>
      <c r="E233" s="75">
        <v>10.42990189846887</v>
      </c>
      <c r="F233" s="72">
        <v>0.28022306887559972</v>
      </c>
      <c r="G233" s="98">
        <v>3.897203298152759E-5</v>
      </c>
      <c r="H233" s="101">
        <v>8.5945700751308401E-4</v>
      </c>
      <c r="I233" s="98">
        <v>4.1379870928237804E-5</v>
      </c>
      <c r="J233" s="101">
        <v>3.6851175789718374E-2</v>
      </c>
      <c r="K233" s="72">
        <v>0.28018115067679195</v>
      </c>
      <c r="L233" s="75">
        <v>-90.596429244842454</v>
      </c>
      <c r="M233" s="76">
        <v>-34.326632937564661</v>
      </c>
      <c r="N233" s="75">
        <v>1.3781506438293258</v>
      </c>
    </row>
    <row r="234" spans="1:14">
      <c r="A234" s="96"/>
      <c r="B234" s="102"/>
      <c r="C234" s="68"/>
      <c r="D234" s="77"/>
      <c r="E234" s="75"/>
      <c r="F234" s="72"/>
      <c r="G234" s="98"/>
      <c r="H234" s="101"/>
      <c r="I234" s="98"/>
      <c r="J234" s="101"/>
      <c r="K234" s="72"/>
      <c r="L234" s="75"/>
      <c r="M234" s="76"/>
      <c r="N234" s="75"/>
    </row>
    <row r="235" spans="1:14">
      <c r="A235" s="103" t="s">
        <v>1087</v>
      </c>
    </row>
    <row r="236" spans="1:14" ht="30.6">
      <c r="A236" s="93" t="s">
        <v>1020</v>
      </c>
      <c r="B236" s="94" t="s">
        <v>958</v>
      </c>
      <c r="C236" s="94" t="s">
        <v>1009</v>
      </c>
      <c r="D236" s="94" t="s">
        <v>1010</v>
      </c>
      <c r="E236" s="94" t="s">
        <v>1011</v>
      </c>
      <c r="F236" s="95" t="s">
        <v>961</v>
      </c>
      <c r="G236" s="94" t="s">
        <v>955</v>
      </c>
      <c r="H236" s="94" t="s">
        <v>962</v>
      </c>
      <c r="I236" s="94" t="s">
        <v>955</v>
      </c>
      <c r="J236" s="94" t="s">
        <v>963</v>
      </c>
      <c r="K236" s="94" t="s">
        <v>1060</v>
      </c>
      <c r="L236" s="94" t="s">
        <v>1061</v>
      </c>
    </row>
    <row r="237" spans="1:14" ht="13.8">
      <c r="A237" s="197"/>
      <c r="B237" s="151"/>
      <c r="C237" s="151"/>
      <c r="I237" s="151"/>
      <c r="J237" s="198"/>
      <c r="K237" s="151"/>
      <c r="L237" s="151"/>
    </row>
    <row r="238" spans="1:14" ht="13.8">
      <c r="A238" s="197" t="s">
        <v>1021</v>
      </c>
      <c r="B238" s="151">
        <v>4093</v>
      </c>
      <c r="C238" s="151">
        <v>-4</v>
      </c>
      <c r="D238" s="64" t="s">
        <v>1012</v>
      </c>
      <c r="E238" s="1">
        <v>73.930000000000007</v>
      </c>
      <c r="F238" s="1">
        <v>0.28045300000000001</v>
      </c>
      <c r="G238" s="151">
        <v>1.1E-5</v>
      </c>
      <c r="H238" s="1">
        <v>1E-3</v>
      </c>
      <c r="I238" s="151">
        <v>1.0000000000000001E-5</v>
      </c>
      <c r="J238" s="199">
        <v>0.28037358814942082</v>
      </c>
      <c r="K238" s="186">
        <v>-82.465477306080672</v>
      </c>
      <c r="L238" s="186">
        <v>9.1685455455059461</v>
      </c>
    </row>
    <row r="239" spans="1:14" ht="13.8">
      <c r="A239" s="197" t="s">
        <v>1021</v>
      </c>
      <c r="B239" s="151">
        <v>4093</v>
      </c>
      <c r="C239" s="151">
        <v>-4</v>
      </c>
      <c r="D239" s="64" t="s">
        <v>1012</v>
      </c>
      <c r="E239" s="1">
        <v>73.930000000000007</v>
      </c>
      <c r="F239" s="18">
        <v>0.28044000000000002</v>
      </c>
      <c r="G239" s="1">
        <v>1.4E-5</v>
      </c>
      <c r="H239" s="1">
        <v>1E-3</v>
      </c>
      <c r="I239" s="151">
        <v>1.0000000000000001E-5</v>
      </c>
      <c r="J239" s="199">
        <v>0.28036058814942083</v>
      </c>
      <c r="K239" s="186">
        <v>-82.925190515762409</v>
      </c>
      <c r="L239" s="186">
        <v>8.7044533606794872</v>
      </c>
    </row>
    <row r="240" spans="1:14" ht="13.8">
      <c r="A240" s="197" t="s">
        <v>1021</v>
      </c>
      <c r="B240" s="151">
        <v>3737</v>
      </c>
      <c r="C240" s="151">
        <v>3</v>
      </c>
      <c r="D240" s="64" t="s">
        <v>1013</v>
      </c>
      <c r="E240" s="1">
        <v>80.41</v>
      </c>
      <c r="F240" s="1">
        <v>0.28049099999999999</v>
      </c>
      <c r="G240" s="151">
        <v>1.2999999999999999E-5</v>
      </c>
      <c r="H240" s="1">
        <v>8.9999999999999998E-4</v>
      </c>
      <c r="I240" s="151">
        <v>9.0000000000000002E-6</v>
      </c>
      <c r="J240" s="199">
        <v>0.28042596482319304</v>
      </c>
      <c r="K240" s="186">
        <v>-81.121700231625567</v>
      </c>
      <c r="L240" s="186">
        <v>2.4591771343396296</v>
      </c>
    </row>
    <row r="241" spans="1:12" ht="13.8">
      <c r="A241" s="197" t="s">
        <v>1021</v>
      </c>
      <c r="B241" s="151">
        <v>3940</v>
      </c>
      <c r="C241" s="151">
        <v>3</v>
      </c>
      <c r="D241" s="64" t="s">
        <v>1014</v>
      </c>
      <c r="E241" s="62">
        <v>64</v>
      </c>
      <c r="F241" s="1">
        <v>0.280505</v>
      </c>
      <c r="G241" s="198">
        <v>1.0000000000000001E-5</v>
      </c>
      <c r="H241" s="1">
        <v>5.9999999999999995E-4</v>
      </c>
      <c r="I241" s="151">
        <v>5.9999999999999993E-6</v>
      </c>
      <c r="J241" s="199">
        <v>0.28045920026032711</v>
      </c>
      <c r="K241" s="186">
        <v>-80.626624467351476</v>
      </c>
      <c r="L241" s="186">
        <v>8.5284954323672224</v>
      </c>
    </row>
    <row r="242" spans="1:12" ht="13.8">
      <c r="A242" s="214" t="s">
        <v>1021</v>
      </c>
      <c r="B242" s="183">
        <v>3879</v>
      </c>
      <c r="C242" s="183">
        <v>3</v>
      </c>
      <c r="D242" s="215" t="s">
        <v>1015</v>
      </c>
      <c r="E242" s="138">
        <v>78.75</v>
      </c>
      <c r="F242" s="138">
        <v>0.28043299999999999</v>
      </c>
      <c r="G242" s="183">
        <v>6.9999999999999999E-6</v>
      </c>
      <c r="H242" s="138">
        <v>8.9999999999999998E-4</v>
      </c>
      <c r="I242" s="183">
        <v>9.0000000000000002E-6</v>
      </c>
      <c r="J242" s="216">
        <v>0.2803654029854396</v>
      </c>
      <c r="K242" s="217">
        <v>-83.172728397900016</v>
      </c>
      <c r="L242" s="217">
        <v>3.7117088004445797</v>
      </c>
    </row>
    <row r="246" spans="1:12" ht="13.8">
      <c r="A246" s="212" t="s">
        <v>1076</v>
      </c>
      <c r="C246" s="107"/>
      <c r="D246" s="106"/>
      <c r="E246" s="109"/>
    </row>
    <row r="247" spans="1:12" ht="13.8">
      <c r="A247" s="212" t="s">
        <v>1074</v>
      </c>
      <c r="C247" s="110"/>
      <c r="D247" s="106"/>
      <c r="E247" s="109"/>
    </row>
    <row r="248" spans="1:12" ht="13.8">
      <c r="A248" s="213" t="s">
        <v>1075</v>
      </c>
      <c r="B248" s="111"/>
      <c r="C248" s="106"/>
      <c r="D248" s="106"/>
    </row>
  </sheetData>
  <pageMargins left="0.7" right="0.7" top="0.75" bottom="0.75" header="0.3" footer="0.3"/>
  <pageSetup paperSize="9" scale="21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FAAE9-B534-BB48-98E4-B3ED12ECCBF8}">
  <sheetPr published="0"/>
  <dimension ref="A8:E47"/>
  <sheetViews>
    <sheetView workbookViewId="0">
      <selection activeCell="H33" sqref="H33"/>
    </sheetView>
  </sheetViews>
  <sheetFormatPr defaultColWidth="10.77734375" defaultRowHeight="13.2"/>
  <cols>
    <col min="1" max="1" width="22.33203125" style="1" customWidth="1"/>
    <col min="2" max="3" width="25.109375" style="1" customWidth="1"/>
    <col min="4" max="16384" width="10.77734375" style="1"/>
  </cols>
  <sheetData>
    <row r="8" spans="1:3" ht="15.6">
      <c r="A8" s="200" t="s">
        <v>1088</v>
      </c>
    </row>
    <row r="10" spans="1:3">
      <c r="A10" s="103" t="s">
        <v>67</v>
      </c>
      <c r="B10" s="124" t="s">
        <v>68</v>
      </c>
      <c r="C10" s="124" t="s">
        <v>69</v>
      </c>
    </row>
    <row r="11" spans="1:3">
      <c r="A11" s="103" t="s">
        <v>70</v>
      </c>
      <c r="B11" s="1" t="s">
        <v>1067</v>
      </c>
      <c r="C11" s="1" t="s">
        <v>1067</v>
      </c>
    </row>
    <row r="12" spans="1:3">
      <c r="A12" s="1" t="s">
        <v>71</v>
      </c>
      <c r="B12" s="125" t="s">
        <v>72</v>
      </c>
      <c r="C12" s="1" t="s">
        <v>73</v>
      </c>
    </row>
    <row r="13" spans="1:3">
      <c r="A13" s="1" t="s">
        <v>74</v>
      </c>
      <c r="B13" s="126" t="s">
        <v>75</v>
      </c>
      <c r="C13" s="1" t="s">
        <v>76</v>
      </c>
    </row>
    <row r="14" spans="1:3">
      <c r="A14" s="1" t="s">
        <v>77</v>
      </c>
      <c r="B14" s="126" t="s">
        <v>78</v>
      </c>
      <c r="C14" s="1" t="s">
        <v>79</v>
      </c>
    </row>
    <row r="15" spans="1:3">
      <c r="A15" s="1" t="s">
        <v>80</v>
      </c>
      <c r="B15" s="126" t="s">
        <v>81</v>
      </c>
      <c r="C15" s="1" t="s">
        <v>82</v>
      </c>
    </row>
    <row r="16" spans="1:3">
      <c r="A16" s="1" t="s">
        <v>83</v>
      </c>
      <c r="B16" s="125" t="s">
        <v>84</v>
      </c>
      <c r="C16" s="1" t="s">
        <v>85</v>
      </c>
    </row>
    <row r="17" spans="1:3">
      <c r="A17" s="1" t="s">
        <v>86</v>
      </c>
      <c r="B17" s="1" t="s">
        <v>87</v>
      </c>
      <c r="C17" s="1" t="s">
        <v>87</v>
      </c>
    </row>
    <row r="18" spans="1:3">
      <c r="A18" s="1" t="s">
        <v>88</v>
      </c>
      <c r="B18" s="1" t="s">
        <v>89</v>
      </c>
      <c r="C18" s="1" t="s">
        <v>90</v>
      </c>
    </row>
    <row r="19" spans="1:3">
      <c r="A19" s="1" t="s">
        <v>91</v>
      </c>
      <c r="B19" s="126" t="s">
        <v>92</v>
      </c>
      <c r="C19" s="1" t="s">
        <v>93</v>
      </c>
    </row>
    <row r="20" spans="1:3">
      <c r="B20" s="125"/>
    </row>
    <row r="21" spans="1:3">
      <c r="A21" s="103" t="s">
        <v>94</v>
      </c>
      <c r="B21" s="1" t="s">
        <v>95</v>
      </c>
      <c r="C21" s="1" t="s">
        <v>96</v>
      </c>
    </row>
    <row r="22" spans="1:3">
      <c r="A22" s="1" t="s">
        <v>97</v>
      </c>
      <c r="B22" s="1" t="s">
        <v>98</v>
      </c>
      <c r="C22" s="1" t="s">
        <v>99</v>
      </c>
    </row>
    <row r="23" spans="1:3">
      <c r="A23" s="1" t="s">
        <v>100</v>
      </c>
      <c r="B23" s="1" t="s">
        <v>101</v>
      </c>
      <c r="C23" s="125" t="s">
        <v>102</v>
      </c>
    </row>
    <row r="24" spans="1:3">
      <c r="A24" s="1" t="s">
        <v>103</v>
      </c>
      <c r="B24" s="1" t="s">
        <v>104</v>
      </c>
      <c r="C24" s="1" t="s">
        <v>105</v>
      </c>
    </row>
    <row r="25" spans="1:3">
      <c r="A25" s="1" t="s">
        <v>106</v>
      </c>
      <c r="B25" s="1" t="s">
        <v>107</v>
      </c>
      <c r="C25" s="1" t="s">
        <v>108</v>
      </c>
    </row>
    <row r="26" spans="1:3">
      <c r="A26" s="1" t="s">
        <v>109</v>
      </c>
      <c r="B26" s="1" t="s">
        <v>110</v>
      </c>
      <c r="C26" s="1" t="s">
        <v>111</v>
      </c>
    </row>
    <row r="27" spans="1:3">
      <c r="A27" s="1" t="s">
        <v>112</v>
      </c>
      <c r="B27" s="1" t="s">
        <v>113</v>
      </c>
      <c r="C27" s="1" t="s">
        <v>114</v>
      </c>
    </row>
    <row r="28" spans="1:3">
      <c r="A28" s="1" t="s">
        <v>115</v>
      </c>
      <c r="B28" s="1" t="s">
        <v>116</v>
      </c>
      <c r="C28" s="1" t="s">
        <v>117</v>
      </c>
    </row>
    <row r="29" spans="1:3">
      <c r="A29" s="1" t="s">
        <v>118</v>
      </c>
      <c r="B29" s="1" t="s">
        <v>81</v>
      </c>
      <c r="C29" s="1" t="s">
        <v>119</v>
      </c>
    </row>
    <row r="30" spans="1:3">
      <c r="A30" s="1" t="s">
        <v>120</v>
      </c>
      <c r="B30" s="1" t="s">
        <v>121</v>
      </c>
      <c r="C30" s="1" t="s">
        <v>122</v>
      </c>
    </row>
    <row r="31" spans="1:3">
      <c r="B31" s="125"/>
    </row>
    <row r="32" spans="1:3">
      <c r="A32" s="103" t="s">
        <v>123</v>
      </c>
      <c r="B32" s="125"/>
      <c r="C32" s="103" t="s">
        <v>123</v>
      </c>
    </row>
    <row r="33" spans="1:5">
      <c r="A33" s="125" t="s">
        <v>124</v>
      </c>
      <c r="B33" s="125" t="s">
        <v>125</v>
      </c>
      <c r="C33" s="125" t="s">
        <v>125</v>
      </c>
    </row>
    <row r="34" spans="1:5">
      <c r="A34" s="125" t="s">
        <v>126</v>
      </c>
      <c r="B34" s="125" t="s">
        <v>127</v>
      </c>
      <c r="C34" s="1" t="s">
        <v>128</v>
      </c>
    </row>
    <row r="35" spans="1:5">
      <c r="A35" s="125" t="s">
        <v>129</v>
      </c>
      <c r="B35" s="1" t="s">
        <v>130</v>
      </c>
      <c r="C35" s="1" t="s">
        <v>131</v>
      </c>
    </row>
    <row r="36" spans="1:5">
      <c r="A36" s="125" t="s">
        <v>132</v>
      </c>
      <c r="B36" s="125">
        <v>10</v>
      </c>
      <c r="C36" s="1" t="s">
        <v>85</v>
      </c>
    </row>
    <row r="37" spans="1:5">
      <c r="A37" s="125" t="s">
        <v>133</v>
      </c>
      <c r="B37" s="1" t="s">
        <v>134</v>
      </c>
      <c r="C37" s="1" t="s">
        <v>85</v>
      </c>
    </row>
    <row r="38" spans="1:5">
      <c r="A38" s="125" t="s">
        <v>135</v>
      </c>
      <c r="B38" s="1" t="s">
        <v>136</v>
      </c>
      <c r="C38" s="1" t="s">
        <v>137</v>
      </c>
    </row>
    <row r="39" spans="1:5">
      <c r="A39" s="125" t="s">
        <v>138</v>
      </c>
      <c r="B39" s="1" t="s">
        <v>139</v>
      </c>
      <c r="C39" s="1" t="s">
        <v>140</v>
      </c>
    </row>
    <row r="40" spans="1:5">
      <c r="A40" s="125" t="s">
        <v>141</v>
      </c>
      <c r="B40" s="125" t="s">
        <v>142</v>
      </c>
      <c r="C40" s="1" t="s">
        <v>1068</v>
      </c>
    </row>
    <row r="41" spans="1:5">
      <c r="A41" s="125" t="s">
        <v>143</v>
      </c>
      <c r="B41" s="125" t="s">
        <v>144</v>
      </c>
      <c r="C41" s="1" t="s">
        <v>145</v>
      </c>
    </row>
    <row r="42" spans="1:5">
      <c r="A42" s="1" t="s">
        <v>146</v>
      </c>
      <c r="B42" s="125" t="s">
        <v>147</v>
      </c>
      <c r="C42" s="1" t="s">
        <v>148</v>
      </c>
    </row>
    <row r="45" spans="1:5" ht="13.8">
      <c r="A45" s="212" t="s">
        <v>1076</v>
      </c>
      <c r="C45" s="107"/>
      <c r="D45" s="106"/>
      <c r="E45" s="109"/>
    </row>
    <row r="46" spans="1:5" ht="13.8">
      <c r="A46" s="212" t="s">
        <v>1074</v>
      </c>
      <c r="C46" s="110"/>
      <c r="D46" s="106"/>
      <c r="E46" s="109"/>
    </row>
    <row r="47" spans="1:5" ht="13.8">
      <c r="A47" s="213" t="s">
        <v>1075</v>
      </c>
      <c r="B47" s="111"/>
      <c r="C47" s="106"/>
      <c r="D47" s="10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84440-18F2-B149-93A2-CF9EA4E05BA4}">
  <sheetPr published="0">
    <pageSetUpPr fitToPage="1"/>
  </sheetPr>
  <dimension ref="A8:AF53"/>
  <sheetViews>
    <sheetView workbookViewId="0">
      <selection activeCell="F3" sqref="F3"/>
    </sheetView>
  </sheetViews>
  <sheetFormatPr defaultColWidth="12.6640625" defaultRowHeight="13.2"/>
  <cols>
    <col min="1" max="16384" width="12.6640625" style="1"/>
  </cols>
  <sheetData>
    <row r="8" spans="1:32" ht="15.6">
      <c r="A8" s="200" t="s">
        <v>1089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>
      <c r="A10" s="2"/>
      <c r="B10" s="202" t="s">
        <v>149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4"/>
      <c r="O10" s="2"/>
      <c r="P10" s="2"/>
      <c r="Q10" s="205" t="s">
        <v>150</v>
      </c>
      <c r="R10" s="206"/>
      <c r="S10" s="206"/>
      <c r="T10" s="206"/>
      <c r="U10" s="206"/>
      <c r="V10" s="206"/>
      <c r="W10" s="206"/>
      <c r="X10" s="206"/>
      <c r="Y10" s="207"/>
      <c r="Z10" s="2"/>
      <c r="AA10" s="205" t="s">
        <v>60</v>
      </c>
      <c r="AB10" s="206"/>
      <c r="AC10" s="206"/>
      <c r="AD10" s="206"/>
      <c r="AE10" s="206"/>
      <c r="AF10" s="207"/>
    </row>
    <row r="11" spans="1:32">
      <c r="A11" s="3" t="s">
        <v>151</v>
      </c>
      <c r="B11" s="3" t="s">
        <v>152</v>
      </c>
      <c r="C11" s="4" t="s">
        <v>748</v>
      </c>
      <c r="D11" s="5" t="s">
        <v>153</v>
      </c>
      <c r="E11" s="4" t="s">
        <v>748</v>
      </c>
      <c r="F11" s="4" t="s">
        <v>154</v>
      </c>
      <c r="G11" s="5" t="s">
        <v>155</v>
      </c>
      <c r="H11" s="4" t="s">
        <v>748</v>
      </c>
      <c r="I11" s="5" t="s">
        <v>156</v>
      </c>
      <c r="J11" s="4" t="s">
        <v>748</v>
      </c>
      <c r="K11" s="5" t="s">
        <v>157</v>
      </c>
      <c r="L11" s="4" t="s">
        <v>748</v>
      </c>
      <c r="M11" s="5" t="s">
        <v>158</v>
      </c>
      <c r="N11" s="4" t="s">
        <v>748</v>
      </c>
      <c r="O11" s="5" t="s">
        <v>159</v>
      </c>
      <c r="P11" s="4" t="s">
        <v>748</v>
      </c>
      <c r="Q11" s="6" t="s">
        <v>152</v>
      </c>
      <c r="R11" s="4" t="s">
        <v>748</v>
      </c>
      <c r="S11" s="7" t="s">
        <v>153</v>
      </c>
      <c r="T11" s="4" t="s">
        <v>748</v>
      </c>
      <c r="U11" s="7" t="s">
        <v>155</v>
      </c>
      <c r="V11" s="4" t="s">
        <v>748</v>
      </c>
      <c r="W11" s="7" t="s">
        <v>160</v>
      </c>
      <c r="X11" s="7" t="s">
        <v>156</v>
      </c>
      <c r="Y11" s="4" t="s">
        <v>748</v>
      </c>
      <c r="Z11" s="8" t="s">
        <v>161</v>
      </c>
      <c r="AA11" s="3" t="s">
        <v>54</v>
      </c>
      <c r="AB11" s="4" t="s">
        <v>748</v>
      </c>
      <c r="AC11" s="5" t="s">
        <v>22</v>
      </c>
      <c r="AD11" s="4" t="s">
        <v>748</v>
      </c>
      <c r="AE11" s="5" t="s">
        <v>27</v>
      </c>
      <c r="AF11" s="4" t="s">
        <v>748</v>
      </c>
    </row>
    <row r="12" spans="1:32">
      <c r="A12" s="9" t="s">
        <v>162</v>
      </c>
      <c r="B12" s="2"/>
      <c r="C12" s="10"/>
      <c r="D12" s="2"/>
      <c r="E12" s="10"/>
      <c r="F12" s="10"/>
      <c r="G12" s="2"/>
      <c r="H12" s="10"/>
      <c r="I12" s="2"/>
      <c r="J12" s="10"/>
      <c r="K12" s="2"/>
      <c r="L12" s="10"/>
      <c r="M12" s="2"/>
      <c r="N12" s="10"/>
      <c r="O12" s="2"/>
      <c r="P12" s="10"/>
      <c r="Q12" s="2"/>
      <c r="R12" s="10"/>
      <c r="S12" s="2"/>
      <c r="T12" s="10"/>
      <c r="U12" s="2"/>
      <c r="V12" s="10"/>
      <c r="W12" s="2"/>
      <c r="X12" s="2"/>
      <c r="Y12" s="10"/>
      <c r="Z12" s="2"/>
      <c r="AA12" s="2"/>
      <c r="AB12" s="2"/>
      <c r="AC12" s="2"/>
      <c r="AD12" s="2"/>
      <c r="AE12" s="2"/>
      <c r="AF12" s="2"/>
    </row>
    <row r="13" spans="1:32">
      <c r="A13" s="2" t="s">
        <v>163</v>
      </c>
      <c r="B13" s="11">
        <v>1.96657877597556</v>
      </c>
      <c r="C13" s="11">
        <v>5.6136394350202422E-2</v>
      </c>
      <c r="D13" s="12">
        <v>0.18706532276456089</v>
      </c>
      <c r="E13" s="12">
        <v>3.9329081878356877E-3</v>
      </c>
      <c r="F13" s="12">
        <v>0.73652476446421733</v>
      </c>
      <c r="G13" s="10">
        <v>7.6245950960893552E-2</v>
      </c>
      <c r="H13" s="10">
        <v>1.4721780674560804E-3</v>
      </c>
      <c r="I13" s="12">
        <v>5.8419346371839091E-2</v>
      </c>
      <c r="J13" s="12">
        <v>5.9258531356152265E-3</v>
      </c>
      <c r="K13" s="11">
        <v>0.45850651699980915</v>
      </c>
      <c r="L13" s="11">
        <v>1.0401559981159231E-2</v>
      </c>
      <c r="M13" s="12">
        <v>0.14288795473986898</v>
      </c>
      <c r="N13" s="12">
        <v>5.0734625350140096E-3</v>
      </c>
      <c r="O13" s="11">
        <v>0.47537583640752251</v>
      </c>
      <c r="P13" s="11">
        <v>1.6878969962550432E-2</v>
      </c>
      <c r="Q13" s="13">
        <v>1104.1370376762654</v>
      </c>
      <c r="R13" s="13">
        <v>19.034501637817129</v>
      </c>
      <c r="S13" s="13">
        <v>1105.4578303204999</v>
      </c>
      <c r="T13" s="13">
        <v>21.393302329304696</v>
      </c>
      <c r="U13" s="13">
        <v>1101.5357379392087</v>
      </c>
      <c r="V13" s="13">
        <v>38.141315459132329</v>
      </c>
      <c r="W13" s="14">
        <v>-3.8746127799516028E-3</v>
      </c>
      <c r="X13" s="13">
        <v>1147.581860262952</v>
      </c>
      <c r="Y13" s="13">
        <v>113.48172166917062</v>
      </c>
      <c r="Z13" s="13">
        <v>7002.5508204288799</v>
      </c>
      <c r="AA13" s="13">
        <v>683.21029167228687</v>
      </c>
      <c r="AB13" s="13">
        <v>11.645761292726799</v>
      </c>
      <c r="AC13" s="13">
        <v>335.03104083192818</v>
      </c>
      <c r="AD13" s="13">
        <v>7.8276583864482241</v>
      </c>
      <c r="AE13" s="13">
        <v>165.30439913630741</v>
      </c>
      <c r="AF13" s="13">
        <v>7.3409191535177127</v>
      </c>
    </row>
    <row r="14" spans="1:32">
      <c r="A14" s="2" t="s">
        <v>164</v>
      </c>
      <c r="B14" s="11">
        <v>1.9600693449838131</v>
      </c>
      <c r="C14" s="11">
        <v>5.7408924069068203E-2</v>
      </c>
      <c r="D14" s="12">
        <v>0.1867026154564749</v>
      </c>
      <c r="E14" s="12">
        <v>3.0265492993337816E-3</v>
      </c>
      <c r="F14" s="12">
        <v>0.55346400253600803</v>
      </c>
      <c r="G14" s="10">
        <v>7.6141207494774044E-2</v>
      </c>
      <c r="H14" s="10">
        <v>1.857404808999693E-3</v>
      </c>
      <c r="I14" s="12">
        <v>5.6292260436484665E-2</v>
      </c>
      <c r="J14" s="12">
        <v>1.8248054395740285E-3</v>
      </c>
      <c r="K14" s="11">
        <v>0.48804646414372177</v>
      </c>
      <c r="L14" s="11">
        <v>1.4292071075672749E-2</v>
      </c>
      <c r="M14" s="12">
        <v>0.14986315242665499</v>
      </c>
      <c r="N14" s="12">
        <v>7.0803918105112225E-3</v>
      </c>
      <c r="O14" s="11">
        <v>0.49850657535694459</v>
      </c>
      <c r="P14" s="11">
        <v>2.3552299657987975E-2</v>
      </c>
      <c r="Q14" s="13">
        <v>1101.9065801096096</v>
      </c>
      <c r="R14" s="13">
        <v>19.504266541293418</v>
      </c>
      <c r="S14" s="13">
        <v>1103.4878302077252</v>
      </c>
      <c r="T14" s="13">
        <v>16.461843063173532</v>
      </c>
      <c r="U14" s="13">
        <v>1098.7857173558291</v>
      </c>
      <c r="V14" s="13">
        <v>48.052160644989726</v>
      </c>
      <c r="W14" s="14">
        <v>-4.6561332361971797E-3</v>
      </c>
      <c r="X14" s="13">
        <v>1106.9208442560507</v>
      </c>
      <c r="Y14" s="13">
        <v>34.947979389757755</v>
      </c>
      <c r="Z14" s="13">
        <v>25766.232622487929</v>
      </c>
      <c r="AA14" s="13">
        <v>700.98760625519549</v>
      </c>
      <c r="AB14" s="13">
        <v>18.930535512235434</v>
      </c>
      <c r="AC14" s="13">
        <v>362.24386176283076</v>
      </c>
      <c r="AD14" s="13">
        <v>10.040635695268367</v>
      </c>
      <c r="AE14" s="13">
        <v>169.98041317437983</v>
      </c>
      <c r="AF14" s="13">
        <v>9.0150741758282233</v>
      </c>
    </row>
    <row r="15" spans="1:32">
      <c r="A15" s="2" t="s">
        <v>165</v>
      </c>
      <c r="B15" s="11">
        <v>1.9517917276458379</v>
      </c>
      <c r="C15" s="11">
        <v>4.741187480219982E-2</v>
      </c>
      <c r="D15" s="12">
        <v>0.18583295592687546</v>
      </c>
      <c r="E15" s="12">
        <v>2.0406441330821238E-3</v>
      </c>
      <c r="F15" s="12">
        <v>0.45205459074866844</v>
      </c>
      <c r="G15" s="10">
        <v>7.6174473865825348E-2</v>
      </c>
      <c r="H15" s="10">
        <v>1.6505292975645671E-3</v>
      </c>
      <c r="I15" s="12">
        <v>5.5722365597440759E-2</v>
      </c>
      <c r="J15" s="12">
        <v>5.8349109936175157E-4</v>
      </c>
      <c r="K15" s="11">
        <v>0.53105304497017636</v>
      </c>
      <c r="L15" s="11">
        <v>2.4772024923033108E-2</v>
      </c>
      <c r="M15" s="12">
        <v>0.1594981997183692</v>
      </c>
      <c r="N15" s="12">
        <v>6.5539972692503527E-3</v>
      </c>
      <c r="O15" s="11">
        <v>0.53058212310843766</v>
      </c>
      <c r="P15" s="11">
        <v>2.1802338785678867E-2</v>
      </c>
      <c r="Q15" s="13">
        <v>1099.0631581294069</v>
      </c>
      <c r="R15" s="13">
        <v>16.179556573501486</v>
      </c>
      <c r="S15" s="13">
        <v>1098.7619278070013</v>
      </c>
      <c r="T15" s="13">
        <v>11.102886782359361</v>
      </c>
      <c r="U15" s="13">
        <v>1099.6596514311161</v>
      </c>
      <c r="V15" s="13">
        <v>42.749863891926907</v>
      </c>
      <c r="W15" s="14">
        <v>8.8791150458944479E-4</v>
      </c>
      <c r="X15" s="13">
        <v>1096.0129227035434</v>
      </c>
      <c r="Y15" s="13">
        <v>11.174259534423113</v>
      </c>
      <c r="Z15" s="13">
        <v>8679.3104433649332</v>
      </c>
      <c r="AA15" s="13">
        <v>682.99765326764077</v>
      </c>
      <c r="AB15" s="13">
        <v>35.435799797370557</v>
      </c>
      <c r="AC15" s="13">
        <v>378.41783419072186</v>
      </c>
      <c r="AD15" s="13">
        <v>25.743404183065046</v>
      </c>
      <c r="AE15" s="13">
        <v>165.83107335144524</v>
      </c>
      <c r="AF15" s="13">
        <v>16.53896993983075</v>
      </c>
    </row>
    <row r="16" spans="1:32">
      <c r="A16" s="2" t="s">
        <v>166</v>
      </c>
      <c r="B16" s="11">
        <v>1.9669198272214767</v>
      </c>
      <c r="C16" s="11">
        <v>5.3477332076460146E-2</v>
      </c>
      <c r="D16" s="12">
        <v>0.18750147652428503</v>
      </c>
      <c r="E16" s="12">
        <v>4.0898949811046673E-3</v>
      </c>
      <c r="F16" s="12">
        <v>0.80227708889918936</v>
      </c>
      <c r="G16" s="10">
        <v>7.6081784672689071E-2</v>
      </c>
      <c r="H16" s="10">
        <v>1.2348182651320079E-3</v>
      </c>
      <c r="I16" s="12">
        <v>5.5148020816257463E-2</v>
      </c>
      <c r="J16" s="12">
        <v>3.6266663484503061E-3</v>
      </c>
      <c r="K16" s="11">
        <v>0.55471657715208389</v>
      </c>
      <c r="L16" s="11">
        <v>5.0454976841086047E-2</v>
      </c>
      <c r="M16" s="12">
        <v>0.16068382977130774</v>
      </c>
      <c r="N16" s="12">
        <v>4.8492703248003751E-3</v>
      </c>
      <c r="O16" s="11">
        <v>0.53445484451375391</v>
      </c>
      <c r="P16" s="11">
        <v>1.6129289556609333E-2</v>
      </c>
      <c r="Q16" s="13">
        <v>1104.2537639718073</v>
      </c>
      <c r="R16" s="13">
        <v>18.138816057069562</v>
      </c>
      <c r="S16" s="13">
        <v>1107.8259488461426</v>
      </c>
      <c r="T16" s="13">
        <v>22.240531403467894</v>
      </c>
      <c r="U16" s="13">
        <v>1097.223398939366</v>
      </c>
      <c r="V16" s="13">
        <v>32.144218359863544</v>
      </c>
      <c r="W16" s="14">
        <v>-1.051739738517421E-2</v>
      </c>
      <c r="X16" s="13">
        <v>1085.0138691777777</v>
      </c>
      <c r="Y16" s="13">
        <v>69.591443093142743</v>
      </c>
      <c r="Z16" s="13">
        <v>5091.1842185273663</v>
      </c>
      <c r="AA16" s="13">
        <v>652.21256559581616</v>
      </c>
      <c r="AB16" s="13">
        <v>66.732209816107243</v>
      </c>
      <c r="AC16" s="13">
        <v>379.35581337701683</v>
      </c>
      <c r="AD16" s="13">
        <v>52.257739202493291</v>
      </c>
      <c r="AE16" s="13">
        <v>160.68043464420361</v>
      </c>
      <c r="AF16" s="13">
        <v>27.465759167181503</v>
      </c>
    </row>
    <row r="17" spans="1:32">
      <c r="A17" s="2" t="s">
        <v>167</v>
      </c>
      <c r="B17" s="11">
        <v>1.9732143795381414</v>
      </c>
      <c r="C17" s="11">
        <v>6.1835403018295286E-2</v>
      </c>
      <c r="D17" s="12">
        <v>0.18622128466880605</v>
      </c>
      <c r="E17" s="12">
        <v>5.3387463972887203E-3</v>
      </c>
      <c r="F17" s="12">
        <v>0.91484401028056528</v>
      </c>
      <c r="G17" s="10">
        <v>7.6849965802063838E-2</v>
      </c>
      <c r="H17" s="10">
        <v>9.7248050372108477E-4</v>
      </c>
      <c r="I17" s="12">
        <v>5.5819171231577668E-2</v>
      </c>
      <c r="J17" s="12">
        <v>3.9392993866757533E-3</v>
      </c>
      <c r="K17" s="11">
        <v>0.51902142131852169</v>
      </c>
      <c r="L17" s="11">
        <v>5.3822824858526006E-2</v>
      </c>
      <c r="M17" s="12">
        <v>0.15719891082316037</v>
      </c>
      <c r="N17" s="12">
        <v>3.3548582154429153E-3</v>
      </c>
      <c r="O17" s="11">
        <v>0.52343929711096149</v>
      </c>
      <c r="P17" s="11">
        <v>1.1170971967953676E-2</v>
      </c>
      <c r="Q17" s="13">
        <v>1106.4056965443679</v>
      </c>
      <c r="R17" s="13">
        <v>20.900824444809359</v>
      </c>
      <c r="S17" s="13">
        <v>1100.8726113561586</v>
      </c>
      <c r="T17" s="13">
        <v>29.078427834138989</v>
      </c>
      <c r="U17" s="13">
        <v>1117.2990280150432</v>
      </c>
      <c r="V17" s="13">
        <v>25.045172501613024</v>
      </c>
      <c r="W17" s="14">
        <v>1.5992373653509029E-2</v>
      </c>
      <c r="X17" s="13">
        <v>1097.8662204527448</v>
      </c>
      <c r="Y17" s="13">
        <v>75.55358712654602</v>
      </c>
      <c r="Z17" s="13">
        <v>11581.577605112403</v>
      </c>
      <c r="AA17" s="13">
        <v>648.31797214914366</v>
      </c>
      <c r="AB17" s="13">
        <v>59.70965619152053</v>
      </c>
      <c r="AC17" s="13">
        <v>357.49903833984325</v>
      </c>
      <c r="AD17" s="13">
        <v>48.458489994215213</v>
      </c>
      <c r="AE17" s="13">
        <v>158.33849916113974</v>
      </c>
      <c r="AF17" s="13">
        <v>24.83194728139485</v>
      </c>
    </row>
    <row r="18" spans="1:32">
      <c r="A18" s="2" t="s">
        <v>168</v>
      </c>
      <c r="B18" s="11">
        <v>1.9179648615900684</v>
      </c>
      <c r="C18" s="11">
        <v>7.9456859949784048E-2</v>
      </c>
      <c r="D18" s="12">
        <v>0.18218365179693613</v>
      </c>
      <c r="E18" s="12">
        <v>6.8617715128874894E-3</v>
      </c>
      <c r="F18" s="12">
        <v>0.90915116092958637</v>
      </c>
      <c r="G18" s="10">
        <v>7.635367912762317E-2</v>
      </c>
      <c r="H18" s="10">
        <v>1.3173481604285282E-3</v>
      </c>
      <c r="I18" s="12">
        <v>5.5902733311653366E-2</v>
      </c>
      <c r="J18" s="12">
        <v>9.9228327933976296E-4</v>
      </c>
      <c r="K18" s="11">
        <v>0.45769438506057741</v>
      </c>
      <c r="L18" s="11">
        <v>1.1401228045811141E-2</v>
      </c>
      <c r="M18" s="12">
        <v>0.14491863920870551</v>
      </c>
      <c r="N18" s="12">
        <v>4.4493481617381668E-3</v>
      </c>
      <c r="O18" s="11">
        <v>0.48220636118601912</v>
      </c>
      <c r="P18" s="11">
        <v>1.480488637235686E-2</v>
      </c>
      <c r="Q18" s="13">
        <v>1087.35991072564</v>
      </c>
      <c r="R18" s="13">
        <v>27.279367333292612</v>
      </c>
      <c r="S18" s="13">
        <v>1078.8930261745425</v>
      </c>
      <c r="T18" s="13">
        <v>37.526059222057818</v>
      </c>
      <c r="U18" s="13">
        <v>1104.3590141407285</v>
      </c>
      <c r="V18" s="13">
        <v>34.112241860961149</v>
      </c>
      <c r="W18" s="14">
        <v>2.5041599148477589E-2</v>
      </c>
      <c r="X18" s="13">
        <v>1099.4658400287542</v>
      </c>
      <c r="Y18" s="13">
        <v>19.003347063943863</v>
      </c>
      <c r="Z18" s="13">
        <v>6283.5609239354098</v>
      </c>
      <c r="AA18" s="13">
        <v>694.57403397423093</v>
      </c>
      <c r="AB18" s="13">
        <v>12.689067002234797</v>
      </c>
      <c r="AC18" s="13">
        <v>341.96783247080253</v>
      </c>
      <c r="AD18" s="13">
        <v>5.3415896008824566</v>
      </c>
      <c r="AE18" s="13">
        <v>163.76551873065461</v>
      </c>
      <c r="AF18" s="13">
        <v>3.912293154140337</v>
      </c>
    </row>
    <row r="19" spans="1:32">
      <c r="A19" s="2" t="s">
        <v>169</v>
      </c>
      <c r="B19" s="11">
        <v>1.9237690274102264</v>
      </c>
      <c r="C19" s="11">
        <v>5.5483210522842004E-2</v>
      </c>
      <c r="D19" s="12">
        <v>0.18228344404935573</v>
      </c>
      <c r="E19" s="12">
        <v>2.3851756871474637E-3</v>
      </c>
      <c r="F19" s="12">
        <v>0.45369552237882599</v>
      </c>
      <c r="G19" s="10">
        <v>7.6542814636846188E-2</v>
      </c>
      <c r="H19" s="10">
        <v>1.9672845880207507E-3</v>
      </c>
      <c r="I19" s="12">
        <v>5.732363467106092E-2</v>
      </c>
      <c r="J19" s="12">
        <v>1.0483585428530651E-3</v>
      </c>
      <c r="K19" s="11">
        <v>0.46234331872897944</v>
      </c>
      <c r="L19" s="11">
        <v>7.9347941137946753E-3</v>
      </c>
      <c r="M19" s="12">
        <v>0.14930114338503378</v>
      </c>
      <c r="N19" s="12">
        <v>7.0800782346113833E-3</v>
      </c>
      <c r="O19" s="11">
        <v>0.49692349387383244</v>
      </c>
      <c r="P19" s="11">
        <v>2.3564837706365756E-2</v>
      </c>
      <c r="Q19" s="13">
        <v>1089.3776176816102</v>
      </c>
      <c r="R19" s="13">
        <v>19.08797825868669</v>
      </c>
      <c r="S19" s="13">
        <v>1079.4371675523389</v>
      </c>
      <c r="T19" s="13">
        <v>13.018334297663332</v>
      </c>
      <c r="U19" s="13">
        <v>1109.303292406365</v>
      </c>
      <c r="V19" s="13">
        <v>50.507772608083769</v>
      </c>
      <c r="W19" s="14">
        <v>2.9238430502838586E-2</v>
      </c>
      <c r="X19" s="13">
        <v>1126.6466357738896</v>
      </c>
      <c r="Y19" s="13">
        <v>20.050790091507196</v>
      </c>
      <c r="Z19" s="13">
        <v>6533.7723422604531</v>
      </c>
      <c r="AA19" s="13">
        <v>707.03099664505646</v>
      </c>
      <c r="AB19" s="13">
        <v>13.930007713806129</v>
      </c>
      <c r="AC19" s="13">
        <v>350.13321112752766</v>
      </c>
      <c r="AD19" s="13">
        <v>6.4239922005316119</v>
      </c>
      <c r="AE19" s="13">
        <v>166.91304247029257</v>
      </c>
      <c r="AF19" s="13">
        <v>5.6796943751056874</v>
      </c>
    </row>
    <row r="20" spans="1:32">
      <c r="A20" s="2" t="s">
        <v>170</v>
      </c>
      <c r="B20" s="11">
        <v>2.0078597130473943</v>
      </c>
      <c r="C20" s="11">
        <v>5.6934628001667945E-2</v>
      </c>
      <c r="D20" s="12">
        <v>0.18960971307184279</v>
      </c>
      <c r="E20" s="12">
        <v>4.5849060377684244E-3</v>
      </c>
      <c r="F20" s="12">
        <v>0.8527598355384961</v>
      </c>
      <c r="G20" s="10">
        <v>7.6801819700791335E-2</v>
      </c>
      <c r="H20" s="10">
        <v>1.1374631668387119E-3</v>
      </c>
      <c r="I20" s="12">
        <v>5.5472414143518382E-2</v>
      </c>
      <c r="J20" s="12">
        <v>6.385234777157695E-4</v>
      </c>
      <c r="K20" s="11">
        <v>0.5155134650457901</v>
      </c>
      <c r="L20" s="11">
        <v>1.5157311435935296E-2</v>
      </c>
      <c r="M20" s="12">
        <v>0.15215246552044809</v>
      </c>
      <c r="N20" s="12">
        <v>3.7436024618553478E-3</v>
      </c>
      <c r="O20" s="11">
        <v>0.50660095372309777</v>
      </c>
      <c r="P20" s="11">
        <v>1.2464553703082646E-2</v>
      </c>
      <c r="Q20" s="13">
        <v>1118.1690278218421</v>
      </c>
      <c r="R20" s="13">
        <v>19.040159332133499</v>
      </c>
      <c r="S20" s="13">
        <v>1119.2604745866583</v>
      </c>
      <c r="T20" s="13">
        <v>24.893296027773619</v>
      </c>
      <c r="U20" s="13">
        <v>1116.0484314044857</v>
      </c>
      <c r="V20" s="13">
        <v>29.277525168364036</v>
      </c>
      <c r="W20" s="14">
        <v>-3.1351501539558235E-3</v>
      </c>
      <c r="X20" s="13">
        <v>1091.2269352170042</v>
      </c>
      <c r="Y20" s="13">
        <v>12.231383409726858</v>
      </c>
      <c r="Z20" s="13">
        <v>5738.9212392019281</v>
      </c>
      <c r="AA20" s="13">
        <v>805.55119389958088</v>
      </c>
      <c r="AB20" s="13">
        <v>69.122524162301687</v>
      </c>
      <c r="AC20" s="13">
        <v>446.58558612406574</v>
      </c>
      <c r="AD20" s="13">
        <v>44.367734456657502</v>
      </c>
      <c r="AE20" s="13">
        <v>199.77144051551198</v>
      </c>
      <c r="AF20" s="13">
        <v>29.918268888069001</v>
      </c>
    </row>
    <row r="21" spans="1:32">
      <c r="A21" s="2" t="s">
        <v>171</v>
      </c>
      <c r="B21" s="11">
        <v>1.979890246393113</v>
      </c>
      <c r="C21" s="11">
        <v>4.6656746208193614E-2</v>
      </c>
      <c r="D21" s="12">
        <v>0.18836832918403859</v>
      </c>
      <c r="E21" s="12">
        <v>3.5877552835236574E-3</v>
      </c>
      <c r="F21" s="12">
        <v>0.80824233552811386</v>
      </c>
      <c r="G21" s="10">
        <v>7.6231059488373346E-2</v>
      </c>
      <c r="H21" s="10">
        <v>1.0578156066443597E-3</v>
      </c>
      <c r="I21" s="12">
        <v>5.5896818408059934E-2</v>
      </c>
      <c r="J21" s="12">
        <v>1.0240102010079973E-3</v>
      </c>
      <c r="K21" s="11">
        <v>0.49150008084554314</v>
      </c>
      <c r="L21" s="11">
        <v>8.6696645602629928E-3</v>
      </c>
      <c r="M21" s="12">
        <v>0.15036196970450913</v>
      </c>
      <c r="N21" s="12">
        <v>3.2293650973417441E-3</v>
      </c>
      <c r="O21" s="11">
        <v>0.5002305251210839</v>
      </c>
      <c r="P21" s="11">
        <v>1.0743587634729665E-2</v>
      </c>
      <c r="Q21" s="13">
        <v>1108.683017484535</v>
      </c>
      <c r="R21" s="13">
        <v>15.774882981459086</v>
      </c>
      <c r="S21" s="13">
        <v>1112.5299873537856</v>
      </c>
      <c r="T21" s="13">
        <v>19.49154908231759</v>
      </c>
      <c r="U21" s="13">
        <v>1101.1450639913569</v>
      </c>
      <c r="V21" s="13">
        <v>27.50806807093727</v>
      </c>
      <c r="W21" s="14">
        <v>-1.1257275750444107E-2</v>
      </c>
      <c r="X21" s="13">
        <v>1099.3526158524489</v>
      </c>
      <c r="Y21" s="13">
        <v>19.611358272005795</v>
      </c>
      <c r="Z21" s="13">
        <v>6916.7121002059948</v>
      </c>
      <c r="AA21" s="13">
        <v>665.84611114264658</v>
      </c>
      <c r="AB21" s="13">
        <v>19.159930688295418</v>
      </c>
      <c r="AC21" s="13">
        <v>352.06004040555956</v>
      </c>
      <c r="AD21" s="13">
        <v>11.991481937026288</v>
      </c>
      <c r="AE21" s="13">
        <v>163.09391633571687</v>
      </c>
      <c r="AF21" s="13">
        <v>7.8425980649553937</v>
      </c>
    </row>
    <row r="22" spans="1:32">
      <c r="A22" s="2" t="s">
        <v>172</v>
      </c>
      <c r="B22" s="11">
        <v>1.9255261719870604</v>
      </c>
      <c r="C22" s="11">
        <v>8.7734124109162037E-2</v>
      </c>
      <c r="D22" s="12">
        <v>0.18287704281445552</v>
      </c>
      <c r="E22" s="12">
        <v>7.9887581414968701E-3</v>
      </c>
      <c r="F22" s="12">
        <v>0.95874025809390728</v>
      </c>
      <c r="G22" s="10">
        <v>7.6364051319835244E-2</v>
      </c>
      <c r="H22" s="10">
        <v>9.8914453931099123E-4</v>
      </c>
      <c r="I22" s="12">
        <v>5.5804278717961044E-2</v>
      </c>
      <c r="J22" s="12">
        <v>1.869958249910385E-3</v>
      </c>
      <c r="K22" s="11">
        <v>0.48560389797092746</v>
      </c>
      <c r="L22" s="11">
        <v>3.220728003718628E-2</v>
      </c>
      <c r="M22" s="12">
        <v>0.15313813551065109</v>
      </c>
      <c r="N22" s="12">
        <v>2.387226221537417E-3</v>
      </c>
      <c r="O22" s="11">
        <v>0.50956372940686279</v>
      </c>
      <c r="P22" s="11">
        <v>7.943441993257477E-3</v>
      </c>
      <c r="Q22" s="13">
        <v>1089.9876654970433</v>
      </c>
      <c r="R22" s="13">
        <v>30.002838052801735</v>
      </c>
      <c r="S22" s="13">
        <v>1082.6729594568799</v>
      </c>
      <c r="T22" s="13">
        <v>43.684619718268515</v>
      </c>
      <c r="U22" s="13">
        <v>1104.6305697721712</v>
      </c>
      <c r="V22" s="13">
        <v>25.6794589580511</v>
      </c>
      <c r="W22" s="14">
        <v>2.1592693447665678E-2</v>
      </c>
      <c r="X22" s="13">
        <v>1097.5811214341179</v>
      </c>
      <c r="Y22" s="13">
        <v>35.830062695419429</v>
      </c>
      <c r="Z22" s="13">
        <v>5834.2903187739375</v>
      </c>
      <c r="AA22" s="13">
        <v>723.43121208375635</v>
      </c>
      <c r="AB22" s="13">
        <v>18.193624311857548</v>
      </c>
      <c r="AC22" s="13">
        <v>377.00629323178759</v>
      </c>
      <c r="AD22" s="13">
        <v>16.35233615235029</v>
      </c>
      <c r="AE22" s="13">
        <v>172.07640789304975</v>
      </c>
      <c r="AF22" s="13">
        <v>9.7788685553594732</v>
      </c>
    </row>
    <row r="23" spans="1:32">
      <c r="A23" s="2" t="s">
        <v>173</v>
      </c>
      <c r="B23" s="11">
        <v>1.9534022278533132</v>
      </c>
      <c r="C23" s="11">
        <v>8.6475943894492244E-2</v>
      </c>
      <c r="D23" s="12">
        <v>0.18485674203834723</v>
      </c>
      <c r="E23" s="12">
        <v>7.6313461971917766E-3</v>
      </c>
      <c r="F23" s="12">
        <v>0.93252874730419955</v>
      </c>
      <c r="G23" s="10">
        <v>7.6639931747752951E-2</v>
      </c>
      <c r="H23" s="10">
        <v>1.2251269964817714E-3</v>
      </c>
      <c r="I23" s="12">
        <v>5.7637875016159648E-2</v>
      </c>
      <c r="J23" s="12">
        <v>1.9990369953825659E-3</v>
      </c>
      <c r="K23" s="11">
        <v>0.47637637369297542</v>
      </c>
      <c r="L23" s="11">
        <v>2.918779064452532E-2</v>
      </c>
      <c r="M23" s="12">
        <v>0.15311482184134934</v>
      </c>
      <c r="N23" s="12">
        <v>2.8166855514530098E-3</v>
      </c>
      <c r="O23" s="11">
        <v>0.50968744004458699</v>
      </c>
      <c r="P23" s="11">
        <v>9.3761611767291513E-3</v>
      </c>
      <c r="Q23" s="13">
        <v>1099.6170009568582</v>
      </c>
      <c r="R23" s="13">
        <v>29.303585459493661</v>
      </c>
      <c r="S23" s="13">
        <v>1093.4528572720571</v>
      </c>
      <c r="T23" s="13">
        <v>41.653919420960428</v>
      </c>
      <c r="U23" s="13">
        <v>1111.8359257474458</v>
      </c>
      <c r="V23" s="13">
        <v>31.596445638957448</v>
      </c>
      <c r="W23" s="14">
        <v>1.7975137137492103E-2</v>
      </c>
      <c r="X23" s="13">
        <v>1132.6528894524627</v>
      </c>
      <c r="Y23" s="13">
        <v>38.239198993086575</v>
      </c>
      <c r="Z23" s="13">
        <v>5014.9986801574705</v>
      </c>
      <c r="AA23" s="13">
        <v>678.30680707108127</v>
      </c>
      <c r="AB23" s="13">
        <v>16.480573517443293</v>
      </c>
      <c r="AC23" s="13">
        <v>344.58639722709364</v>
      </c>
      <c r="AD23" s="13">
        <v>17.037577278981487</v>
      </c>
      <c r="AE23" s="13">
        <v>162.30169213271313</v>
      </c>
      <c r="AF23" s="13">
        <v>11.607429110643869</v>
      </c>
    </row>
    <row r="24" spans="1:32">
      <c r="A24" s="2" t="s">
        <v>174</v>
      </c>
      <c r="B24" s="11">
        <v>1.9852755303625675</v>
      </c>
      <c r="C24" s="11">
        <v>4.1156220872086244E-2</v>
      </c>
      <c r="D24" s="12">
        <v>0.18667230299558432</v>
      </c>
      <c r="E24" s="12">
        <v>3.2911814408201328E-3</v>
      </c>
      <c r="F24" s="12">
        <v>0.85046655670473637</v>
      </c>
      <c r="G24" s="10">
        <v>7.7132894579675995E-2</v>
      </c>
      <c r="H24" s="10">
        <v>8.4113192395239588E-4</v>
      </c>
      <c r="I24" s="12">
        <v>5.406823809261236E-2</v>
      </c>
      <c r="J24" s="12">
        <v>1.4078860668977078E-3</v>
      </c>
      <c r="K24" s="11">
        <v>0.62279658306531493</v>
      </c>
      <c r="L24" s="11">
        <v>1.8902163078652764E-2</v>
      </c>
      <c r="M24" s="12">
        <v>0.1859614916880431</v>
      </c>
      <c r="N24" s="12">
        <v>2.2382836990566101E-3</v>
      </c>
      <c r="O24" s="11">
        <v>0.619461566823714</v>
      </c>
      <c r="P24" s="11">
        <v>7.4560099224173773E-3</v>
      </c>
      <c r="Q24" s="13">
        <v>1110.5163705780653</v>
      </c>
      <c r="R24" s="13">
        <v>13.902866566711282</v>
      </c>
      <c r="S24" s="13">
        <v>1103.3231645442681</v>
      </c>
      <c r="T24" s="13">
        <v>17.903674350790979</v>
      </c>
      <c r="U24" s="13">
        <v>1124.6276683110586</v>
      </c>
      <c r="V24" s="13">
        <v>21.583857883155815</v>
      </c>
      <c r="W24" s="14">
        <v>2.0609983764483863E-2</v>
      </c>
      <c r="X24" s="13">
        <v>1064.319152033301</v>
      </c>
      <c r="Y24" s="13">
        <v>27.014888498162986</v>
      </c>
      <c r="Z24" s="13">
        <v>3766.9769623985803</v>
      </c>
      <c r="AA24" s="13">
        <v>418.88806263967092</v>
      </c>
      <c r="AB24" s="13">
        <v>21.328608676528741</v>
      </c>
      <c r="AC24" s="13">
        <v>281.11593036613942</v>
      </c>
      <c r="AD24" s="13">
        <v>18.022325729684091</v>
      </c>
      <c r="AE24" s="13">
        <v>105.10846476977622</v>
      </c>
      <c r="AF24" s="13">
        <v>9.7478712323893344</v>
      </c>
    </row>
    <row r="25" spans="1:32">
      <c r="A25" s="2" t="s">
        <v>175</v>
      </c>
      <c r="B25" s="11">
        <v>2.0307492800969316</v>
      </c>
      <c r="C25" s="11">
        <v>5.5461137522526592E-2</v>
      </c>
      <c r="D25" s="12">
        <v>0.18930238515222422</v>
      </c>
      <c r="E25" s="12">
        <v>3.4376796430179942E-3</v>
      </c>
      <c r="F25" s="12">
        <v>0.66493141445295589</v>
      </c>
      <c r="G25" s="10">
        <v>7.7803466502117807E-2</v>
      </c>
      <c r="H25" s="10">
        <v>1.5870713149151209E-3</v>
      </c>
      <c r="I25" s="12">
        <v>5.4301048711890496E-2</v>
      </c>
      <c r="J25" s="12">
        <v>1.0414719694454573E-3</v>
      </c>
      <c r="K25" s="11">
        <v>0.63082329473213217</v>
      </c>
      <c r="L25" s="11">
        <v>2.4165198640326801E-2</v>
      </c>
      <c r="M25" s="12">
        <v>0.18697198000442103</v>
      </c>
      <c r="N25" s="12">
        <v>6.0345184785800662E-3</v>
      </c>
      <c r="O25" s="11">
        <v>0.62341674221954402</v>
      </c>
      <c r="P25" s="11">
        <v>2.0120768099535929E-2</v>
      </c>
      <c r="Q25" s="13">
        <v>1125.8667574874864</v>
      </c>
      <c r="R25" s="13">
        <v>18.413017298840259</v>
      </c>
      <c r="S25" s="13">
        <v>1117.5948703198267</v>
      </c>
      <c r="T25" s="13">
        <v>18.660348036595582</v>
      </c>
      <c r="U25" s="13">
        <v>1141.8592756180856</v>
      </c>
      <c r="V25" s="13">
        <v>40.02957552692078</v>
      </c>
      <c r="W25" s="14">
        <v>2.3143863593868552E-2</v>
      </c>
      <c r="X25" s="13">
        <v>1068.7829065178194</v>
      </c>
      <c r="Y25" s="13">
        <v>19.976147566964269</v>
      </c>
      <c r="Z25" s="13">
        <v>39687.004368044909</v>
      </c>
      <c r="AA25" s="13">
        <v>417.65313092434428</v>
      </c>
      <c r="AB25" s="13">
        <v>30.06062691220572</v>
      </c>
      <c r="AC25" s="13">
        <v>282.21260918256888</v>
      </c>
      <c r="AD25" s="13">
        <v>23.729594958417877</v>
      </c>
      <c r="AE25" s="13">
        <v>106.38860377416373</v>
      </c>
      <c r="AF25" s="13">
        <v>14.125614586603387</v>
      </c>
    </row>
    <row r="26" spans="1:32">
      <c r="A26" s="2" t="s">
        <v>176</v>
      </c>
      <c r="B26" s="11">
        <v>2.0003150235221256</v>
      </c>
      <c r="C26" s="11">
        <v>3.755845587398117E-2</v>
      </c>
      <c r="D26" s="12">
        <v>0.18972473235302253</v>
      </c>
      <c r="E26" s="12">
        <v>2.8361488843699242E-3</v>
      </c>
      <c r="F26" s="12">
        <v>0.79615154909314823</v>
      </c>
      <c r="G26" s="10">
        <v>7.6466845264480401E-2</v>
      </c>
      <c r="H26" s="10">
        <v>8.6877577346717227E-4</v>
      </c>
      <c r="I26" s="12">
        <v>5.3961448209662179E-2</v>
      </c>
      <c r="J26" s="12">
        <v>1.1838596153206419E-3</v>
      </c>
      <c r="K26" s="11">
        <v>0.62676939340619287</v>
      </c>
      <c r="L26" s="11">
        <v>2.5686446757449778E-2</v>
      </c>
      <c r="M26" s="12">
        <v>0.18456399728256379</v>
      </c>
      <c r="N26" s="12">
        <v>2.5255986777743115E-3</v>
      </c>
      <c r="O26" s="11">
        <v>0.61422310269625346</v>
      </c>
      <c r="P26" s="11">
        <v>8.4051119333588813E-3</v>
      </c>
      <c r="Q26" s="13">
        <v>1115.6189175974828</v>
      </c>
      <c r="R26" s="13">
        <v>12.631838647593895</v>
      </c>
      <c r="S26" s="13">
        <v>1119.8837261244282</v>
      </c>
      <c r="T26" s="13">
        <v>15.385758337731362</v>
      </c>
      <c r="U26" s="13">
        <v>1107.3192474809998</v>
      </c>
      <c r="V26" s="13">
        <v>22.538232586727872</v>
      </c>
      <c r="W26" s="14">
        <v>-1.2361214450258506E-2</v>
      </c>
      <c r="X26" s="13">
        <v>1062.271304680226</v>
      </c>
      <c r="Y26" s="13">
        <v>22.716096333619713</v>
      </c>
      <c r="Z26" s="13">
        <v>3772.4733580628022</v>
      </c>
      <c r="AA26" s="13">
        <v>481.3467189769633</v>
      </c>
      <c r="AB26" s="13">
        <v>25.412282119914568</v>
      </c>
      <c r="AC26" s="13">
        <v>326.88099273213794</v>
      </c>
      <c r="AD26" s="13">
        <v>22.55726674021685</v>
      </c>
      <c r="AE26" s="13">
        <v>122.74280296907833</v>
      </c>
      <c r="AF26" s="13">
        <v>12.193509071073453</v>
      </c>
    </row>
    <row r="27" spans="1:32">
      <c r="A27" s="2" t="s">
        <v>177</v>
      </c>
      <c r="B27" s="11">
        <v>1.9881892929963674</v>
      </c>
      <c r="C27" s="11">
        <v>4.194788411479939E-2</v>
      </c>
      <c r="D27" s="12">
        <v>0.1886497499955444</v>
      </c>
      <c r="E27" s="12">
        <v>2.8938244944856722E-3</v>
      </c>
      <c r="F27" s="12">
        <v>0.7270489063068617</v>
      </c>
      <c r="G27" s="10">
        <v>7.6436399552083562E-2</v>
      </c>
      <c r="H27" s="10">
        <v>1.107254077457244E-3</v>
      </c>
      <c r="I27" s="12">
        <v>5.5241914336566764E-2</v>
      </c>
      <c r="J27" s="12">
        <v>1.120489979001657E-3</v>
      </c>
      <c r="K27" s="11">
        <v>0.61428628529493101</v>
      </c>
      <c r="L27" s="11">
        <v>9.1179470175153168E-3</v>
      </c>
      <c r="M27" s="12">
        <v>0.18417199629737938</v>
      </c>
      <c r="N27" s="12">
        <v>3.8962155094150047E-3</v>
      </c>
      <c r="O27" s="11">
        <v>0.61289179685018669</v>
      </c>
      <c r="P27" s="11">
        <v>1.2965915407818742E-2</v>
      </c>
      <c r="Q27" s="13">
        <v>1111.5069465743122</v>
      </c>
      <c r="R27" s="13">
        <v>14.154719131602405</v>
      </c>
      <c r="S27" s="13">
        <v>1114.0563999080687</v>
      </c>
      <c r="T27" s="13">
        <v>15.71323779313302</v>
      </c>
      <c r="U27" s="13">
        <v>1106.5233983171449</v>
      </c>
      <c r="V27" s="13">
        <v>28.682370961078277</v>
      </c>
      <c r="W27" s="14">
        <v>-7.4131263809240622E-3</v>
      </c>
      <c r="X27" s="13">
        <v>1086.8123967837369</v>
      </c>
      <c r="Y27" s="13">
        <v>21.473400137544395</v>
      </c>
      <c r="Z27" s="13">
        <v>245755.16674450989</v>
      </c>
      <c r="AA27" s="13">
        <v>443.01992024939381</v>
      </c>
      <c r="AB27" s="13">
        <v>10.132298910571174</v>
      </c>
      <c r="AC27" s="13">
        <v>293.15514800061106</v>
      </c>
      <c r="AD27" s="13">
        <v>5.3834909624402654</v>
      </c>
      <c r="AE27" s="13">
        <v>112.4872017787504</v>
      </c>
      <c r="AF27" s="13">
        <v>4.755541894349002</v>
      </c>
    </row>
    <row r="28" spans="1:32">
      <c r="A28" s="2" t="s">
        <v>178</v>
      </c>
      <c r="B28" s="11">
        <v>1.9875825098232744</v>
      </c>
      <c r="C28" s="11">
        <v>4.1382451298163342E-2</v>
      </c>
      <c r="D28" s="12">
        <v>0.18991668356038824</v>
      </c>
      <c r="E28" s="12">
        <v>2.8830449788941489E-3</v>
      </c>
      <c r="F28" s="12">
        <v>0.72911704982046632</v>
      </c>
      <c r="G28" s="10">
        <v>7.5903320285040585E-2</v>
      </c>
      <c r="H28" s="10">
        <v>1.0815705466098542E-3</v>
      </c>
      <c r="I28" s="12">
        <v>5.471874779225841E-2</v>
      </c>
      <c r="J28" s="12">
        <v>1.0871896637904893E-3</v>
      </c>
      <c r="K28" s="11">
        <v>0.61545206728903201</v>
      </c>
      <c r="L28" s="11">
        <v>9.6581724660256604E-3</v>
      </c>
      <c r="M28" s="12">
        <v>0.18124146560996965</v>
      </c>
      <c r="N28" s="12">
        <v>3.694588197183938E-3</v>
      </c>
      <c r="O28" s="11">
        <v>0.60267686577958846</v>
      </c>
      <c r="P28" s="11">
        <v>1.2285504465169111E-2</v>
      </c>
      <c r="Q28" s="13">
        <v>1111.3007414602591</v>
      </c>
      <c r="R28" s="13">
        <v>13.968044826090591</v>
      </c>
      <c r="S28" s="13">
        <v>1120.9237122163206</v>
      </c>
      <c r="T28" s="13">
        <v>15.637946641568661</v>
      </c>
      <c r="U28" s="13">
        <v>1092.5217564944803</v>
      </c>
      <c r="V28" s="13">
        <v>28.2765540259727</v>
      </c>
      <c r="W28" s="14">
        <v>-2.8324167331350569E-2</v>
      </c>
      <c r="X28" s="13">
        <v>1076.7891180654674</v>
      </c>
      <c r="Y28" s="13">
        <v>20.845234003734589</v>
      </c>
      <c r="Z28" s="13">
        <v>5081.0600908435299</v>
      </c>
      <c r="AA28" s="13">
        <v>454.10763331592995</v>
      </c>
      <c r="AB28" s="13">
        <v>10.590003239915163</v>
      </c>
      <c r="AC28" s="13">
        <v>300.59603234134329</v>
      </c>
      <c r="AD28" s="13">
        <v>5.3183032793129321</v>
      </c>
      <c r="AE28" s="13">
        <v>115.57807409549174</v>
      </c>
      <c r="AF28" s="13">
        <v>4.6961164175211731</v>
      </c>
    </row>
    <row r="29" spans="1:32">
      <c r="A29" s="2"/>
      <c r="B29" s="12"/>
      <c r="C29" s="12"/>
      <c r="D29" s="12"/>
      <c r="E29" s="12"/>
      <c r="F29" s="12"/>
      <c r="G29" s="10"/>
      <c r="H29" s="10"/>
      <c r="I29" s="10"/>
      <c r="J29" s="10"/>
      <c r="K29" s="10"/>
      <c r="L29" s="10"/>
      <c r="M29" s="10"/>
      <c r="N29" s="10"/>
      <c r="O29" s="12"/>
      <c r="P29" s="12"/>
      <c r="Q29" s="15"/>
      <c r="R29" s="15"/>
      <c r="S29" s="15"/>
      <c r="T29" s="15"/>
      <c r="U29" s="15"/>
      <c r="V29" s="15"/>
      <c r="W29" s="14"/>
      <c r="X29" s="15"/>
      <c r="Y29" s="15"/>
      <c r="Z29" s="13"/>
      <c r="AA29" s="2"/>
      <c r="AB29" s="2"/>
      <c r="AC29" s="2"/>
      <c r="AD29" s="2"/>
      <c r="AE29" s="2"/>
      <c r="AF29" s="2"/>
    </row>
    <row r="30" spans="1:32">
      <c r="A30" s="2"/>
      <c r="B30" s="12"/>
      <c r="C30" s="12"/>
      <c r="D30" s="12"/>
      <c r="E30" s="12"/>
      <c r="F30" s="12"/>
      <c r="G30" s="10"/>
      <c r="H30" s="10"/>
      <c r="I30" s="10"/>
      <c r="J30" s="10"/>
      <c r="K30" s="10"/>
      <c r="L30" s="10"/>
      <c r="M30" s="10"/>
      <c r="N30" s="10"/>
      <c r="O30" s="12"/>
      <c r="P30" s="12"/>
      <c r="Q30" s="15"/>
      <c r="R30" s="15"/>
      <c r="S30" s="15"/>
      <c r="T30" s="15"/>
      <c r="U30" s="15"/>
      <c r="V30" s="15"/>
      <c r="W30" s="14"/>
      <c r="X30" s="15"/>
      <c r="Y30" s="15"/>
      <c r="Z30" s="13"/>
      <c r="AA30" s="2"/>
      <c r="AB30" s="2"/>
      <c r="AC30" s="2"/>
      <c r="AD30" s="2"/>
      <c r="AE30" s="2"/>
      <c r="AF30" s="2"/>
    </row>
    <row r="31" spans="1:32">
      <c r="A31" s="9" t="s">
        <v>179</v>
      </c>
      <c r="B31" s="12"/>
      <c r="C31" s="12"/>
      <c r="D31" s="12"/>
      <c r="E31" s="12"/>
      <c r="F31" s="12"/>
      <c r="G31" s="2"/>
      <c r="H31" s="2"/>
      <c r="I31" s="2"/>
      <c r="J31" s="2"/>
      <c r="K31" s="2"/>
      <c r="L31" s="2"/>
      <c r="M31" s="2"/>
      <c r="N31" s="2"/>
      <c r="O31" s="12"/>
      <c r="P31" s="1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>
      <c r="A32" s="2" t="s">
        <v>180</v>
      </c>
      <c r="B32" s="12">
        <v>0.40416691780986308</v>
      </c>
      <c r="C32" s="12">
        <v>1.2133505624377733E-2</v>
      </c>
      <c r="D32" s="12">
        <v>5.4581077137811088E-2</v>
      </c>
      <c r="E32" s="12">
        <v>1.1549606562500914E-3</v>
      </c>
      <c r="F32" s="12">
        <v>0.70485462667619414</v>
      </c>
      <c r="G32" s="10">
        <v>5.3705329518719307E-2</v>
      </c>
      <c r="H32" s="10">
        <v>1.143680154266026E-3</v>
      </c>
      <c r="I32" s="10">
        <v>1.712040492198328E-2</v>
      </c>
      <c r="J32" s="10">
        <v>1.7505282413191523E-3</v>
      </c>
      <c r="K32" s="12">
        <v>9.9336182567276735E-2</v>
      </c>
      <c r="L32" s="12">
        <v>2.3352332530967249E-3</v>
      </c>
      <c r="M32" s="10">
        <v>3.1077710024760813E-2</v>
      </c>
      <c r="N32" s="10">
        <v>1.1834616281015632E-3</v>
      </c>
      <c r="O32" s="12">
        <v>9.9317275009188632E-2</v>
      </c>
      <c r="P32" s="12">
        <v>3.7820735146617259E-3</v>
      </c>
      <c r="Q32" s="13">
        <v>344.66587385494569</v>
      </c>
      <c r="R32" s="13">
        <v>8.7363053706299638</v>
      </c>
      <c r="S32" s="13">
        <v>342.58568759317666</v>
      </c>
      <c r="T32" s="13">
        <v>7.0638805424982909</v>
      </c>
      <c r="U32" s="13">
        <v>358.71346414480098</v>
      </c>
      <c r="V32" s="13">
        <v>47.359952624922187</v>
      </c>
      <c r="W32" s="14">
        <v>4.6164792736883897E-2</v>
      </c>
      <c r="X32" s="13">
        <v>343.11272990973293</v>
      </c>
      <c r="Y32" s="13">
        <v>34.816486651844862</v>
      </c>
      <c r="Z32" s="13">
        <v>5577.7021882063973</v>
      </c>
      <c r="AA32" s="13">
        <v>584.76359315144418</v>
      </c>
      <c r="AB32" s="13">
        <v>12.292333963944891</v>
      </c>
      <c r="AC32" s="13">
        <v>62.583187556439412</v>
      </c>
      <c r="AD32" s="13">
        <v>1.8365338221304044</v>
      </c>
      <c r="AE32" s="13">
        <v>36.330811417248327</v>
      </c>
      <c r="AF32" s="13">
        <v>1.8956940147374048</v>
      </c>
    </row>
    <row r="33" spans="1:32">
      <c r="A33" s="2" t="s">
        <v>181</v>
      </c>
      <c r="B33" s="12">
        <v>0.39648485713725784</v>
      </c>
      <c r="C33" s="12">
        <v>1.2462404987605143E-2</v>
      </c>
      <c r="D33" s="12">
        <v>5.4304989856605833E-2</v>
      </c>
      <c r="E33" s="12">
        <v>9.4052603993155092E-4</v>
      </c>
      <c r="F33" s="12">
        <v>0.5510053707360969</v>
      </c>
      <c r="G33" s="10">
        <v>5.2952393253994597E-2</v>
      </c>
      <c r="H33" s="10">
        <v>1.3889546707975366E-3</v>
      </c>
      <c r="I33" s="10">
        <v>1.6200083425563977E-2</v>
      </c>
      <c r="J33" s="10">
        <v>5.6781088186510804E-4</v>
      </c>
      <c r="K33" s="12">
        <v>0.10011620346749578</v>
      </c>
      <c r="L33" s="12">
        <v>2.7893478724535146E-3</v>
      </c>
      <c r="M33" s="10">
        <v>3.0430871858107358E-2</v>
      </c>
      <c r="N33" s="10">
        <v>1.4618850952157099E-3</v>
      </c>
      <c r="O33" s="12">
        <v>9.708418520817505E-2</v>
      </c>
      <c r="P33" s="12">
        <v>4.6638796285155019E-3</v>
      </c>
      <c r="Q33" s="13">
        <v>339.09556064900852</v>
      </c>
      <c r="R33" s="13">
        <v>9.0212113691943614</v>
      </c>
      <c r="S33" s="13">
        <v>340.89780790817741</v>
      </c>
      <c r="T33" s="13">
        <v>5.7532938045251969</v>
      </c>
      <c r="U33" s="13">
        <v>326.75744054003593</v>
      </c>
      <c r="V33" s="13">
        <v>58.465312765459657</v>
      </c>
      <c r="W33" s="14">
        <v>-4.4429551891734365E-2</v>
      </c>
      <c r="X33" s="13">
        <v>324.815811482691</v>
      </c>
      <c r="Y33" s="13">
        <v>11.296919744661748</v>
      </c>
      <c r="Z33" s="13">
        <v>1693.9722246613564</v>
      </c>
      <c r="AA33" s="13">
        <v>655.63830397745403</v>
      </c>
      <c r="AB33" s="13">
        <v>16.400703659178145</v>
      </c>
      <c r="AC33" s="13">
        <v>70.777000003721781</v>
      </c>
      <c r="AD33" s="13">
        <v>2.0812142697790619</v>
      </c>
      <c r="AE33" s="13">
        <v>40.550073702654522</v>
      </c>
      <c r="AF33" s="13">
        <v>2.1976910617449477</v>
      </c>
    </row>
    <row r="34" spans="1:32">
      <c r="A34" s="2" t="s">
        <v>182</v>
      </c>
      <c r="B34" s="12">
        <v>0.39635426197788448</v>
      </c>
      <c r="C34" s="12">
        <v>1.0220169483882947E-2</v>
      </c>
      <c r="D34" s="12">
        <v>5.4524426216952485E-2</v>
      </c>
      <c r="E34" s="12">
        <v>6.0970097968876893E-4</v>
      </c>
      <c r="F34" s="12">
        <v>0.43366185528262374</v>
      </c>
      <c r="G34" s="10">
        <v>5.2721912226024924E-2</v>
      </c>
      <c r="H34" s="10">
        <v>1.2249743392010049E-3</v>
      </c>
      <c r="I34" s="10">
        <v>1.6200420728559976E-2</v>
      </c>
      <c r="J34" s="10">
        <v>2.7980854757647102E-4</v>
      </c>
      <c r="K34" s="12">
        <v>0.10154532554929609</v>
      </c>
      <c r="L34" s="12">
        <v>4.5902132948893396E-3</v>
      </c>
      <c r="M34" s="10">
        <v>3.026147701227536E-2</v>
      </c>
      <c r="N34" s="10">
        <v>1.2767082922504067E-3</v>
      </c>
      <c r="O34" s="12">
        <v>9.6492681699516497E-2</v>
      </c>
      <c r="P34" s="12">
        <v>4.0709515539271062E-3</v>
      </c>
      <c r="Q34" s="13">
        <v>339.00060056995892</v>
      </c>
      <c r="R34" s="13">
        <v>7.4047070191407443</v>
      </c>
      <c r="S34" s="13">
        <v>342.23938410180602</v>
      </c>
      <c r="T34" s="13">
        <v>3.7282414805797339</v>
      </c>
      <c r="U34" s="13">
        <v>316.84770720864714</v>
      </c>
      <c r="V34" s="13">
        <v>51.98528071334556</v>
      </c>
      <c r="W34" s="14">
        <v>-8.2285952771423698E-2</v>
      </c>
      <c r="X34" s="13">
        <v>324.82252044106821</v>
      </c>
      <c r="Y34" s="13">
        <v>5.5661589201909898</v>
      </c>
      <c r="Z34" s="13">
        <v>1815.2692175612344</v>
      </c>
      <c r="AA34" s="13">
        <v>688.39115180526505</v>
      </c>
      <c r="AB34" s="13">
        <v>32.883384433483251</v>
      </c>
      <c r="AC34" s="13">
        <v>75.288793693901752</v>
      </c>
      <c r="AD34" s="13">
        <v>5.1125124516505496</v>
      </c>
      <c r="AE34" s="13">
        <v>42.777730322524924</v>
      </c>
      <c r="AF34" s="13">
        <v>4.1589363319781247</v>
      </c>
    </row>
    <row r="35" spans="1:32">
      <c r="A35" s="2" t="s">
        <v>183</v>
      </c>
      <c r="B35" s="12">
        <v>0.40174981193382614</v>
      </c>
      <c r="C35" s="12">
        <v>1.3142656720036543E-2</v>
      </c>
      <c r="D35" s="12">
        <v>5.4250380803484169E-2</v>
      </c>
      <c r="E35" s="12">
        <v>1.5606570286092591E-3</v>
      </c>
      <c r="F35" s="12">
        <v>0.87938124557410458</v>
      </c>
      <c r="G35" s="10">
        <v>5.3709562700395674E-2</v>
      </c>
      <c r="H35" s="10">
        <v>8.3655396657569857E-4</v>
      </c>
      <c r="I35" s="10">
        <v>1.5829841402544287E-2</v>
      </c>
      <c r="J35" s="10">
        <v>1.144985303080976E-3</v>
      </c>
      <c r="K35" s="12">
        <v>0.11088210499901195</v>
      </c>
      <c r="L35" s="12">
        <v>1.1662140646816763E-2</v>
      </c>
      <c r="M35" s="10">
        <v>3.2213690737384872E-2</v>
      </c>
      <c r="N35" s="10">
        <v>8.2775150311728931E-4</v>
      </c>
      <c r="O35" s="12">
        <v>0.10294858957588747</v>
      </c>
      <c r="P35" s="12">
        <v>2.6453302249639598E-3</v>
      </c>
      <c r="Q35" s="13">
        <v>342.91650693644829</v>
      </c>
      <c r="R35" s="13">
        <v>9.4757703883457793</v>
      </c>
      <c r="S35" s="13">
        <v>340.56389912921662</v>
      </c>
      <c r="T35" s="13">
        <v>9.5500042177425026</v>
      </c>
      <c r="U35" s="13">
        <v>358.89135204188295</v>
      </c>
      <c r="V35" s="13">
        <v>34.77418529883272</v>
      </c>
      <c r="W35" s="14">
        <v>5.2427006725292769E-2</v>
      </c>
      <c r="X35" s="13">
        <v>317.45035261492779</v>
      </c>
      <c r="Y35" s="13">
        <v>22.7949169142254</v>
      </c>
      <c r="Z35" s="13">
        <v>1491.6523197780107</v>
      </c>
      <c r="AA35" s="13">
        <v>608.19065724438701</v>
      </c>
      <c r="AB35" s="13">
        <v>55.266267434454655</v>
      </c>
      <c r="AC35" s="13">
        <v>71.185397703393718</v>
      </c>
      <c r="AD35" s="13">
        <v>9.6148999212146986</v>
      </c>
      <c r="AE35" s="13">
        <v>37.699894884834542</v>
      </c>
      <c r="AF35" s="13">
        <v>5.856879061601667</v>
      </c>
    </row>
    <row r="36" spans="1:32">
      <c r="A36" s="2" t="s">
        <v>184</v>
      </c>
      <c r="B36" s="12">
        <v>0.39745177358658373</v>
      </c>
      <c r="C36" s="12">
        <v>1.7024007015711724E-2</v>
      </c>
      <c r="D36" s="12">
        <v>5.3933077389100081E-2</v>
      </c>
      <c r="E36" s="12">
        <v>2.0391443776268878E-3</v>
      </c>
      <c r="F36" s="12">
        <v>0.88270467026931421</v>
      </c>
      <c r="G36" s="10">
        <v>5.3447569785713467E-2</v>
      </c>
      <c r="H36" s="10">
        <v>1.0758129641348943E-3</v>
      </c>
      <c r="I36" s="10">
        <v>1.640296900362535E-2</v>
      </c>
      <c r="J36" s="10">
        <v>3.8123299298835692E-4</v>
      </c>
      <c r="K36" s="12">
        <v>9.6829467835503252E-2</v>
      </c>
      <c r="L36" s="12">
        <v>2.420828470116309E-3</v>
      </c>
      <c r="M36" s="10">
        <v>3.0403039434222241E-2</v>
      </c>
      <c r="N36" s="10">
        <v>1.0445615418668774E-3</v>
      </c>
      <c r="O36" s="12">
        <v>9.7104741679320206E-2</v>
      </c>
      <c r="P36" s="12">
        <v>3.3362413948969157E-3</v>
      </c>
      <c r="Q36" s="13">
        <v>339.79836156794153</v>
      </c>
      <c r="R36" s="13">
        <v>12.294839813502847</v>
      </c>
      <c r="S36" s="13">
        <v>338.62339510143363</v>
      </c>
      <c r="T36" s="13">
        <v>12.484570934839963</v>
      </c>
      <c r="U36" s="13">
        <v>347.84469802553753</v>
      </c>
      <c r="V36" s="13">
        <v>44.885683098162303</v>
      </c>
      <c r="W36" s="14">
        <v>2.7212019233825768E-2</v>
      </c>
      <c r="X36" s="13">
        <v>328.85080459282261</v>
      </c>
      <c r="Y36" s="13">
        <v>7.5826360490165357</v>
      </c>
      <c r="Z36" s="13">
        <v>1995.9661729422082</v>
      </c>
      <c r="AA36" s="13">
        <v>642.8564327245108</v>
      </c>
      <c r="AB36" s="13">
        <v>13.276602617647793</v>
      </c>
      <c r="AC36" s="13">
        <v>67.150775572640327</v>
      </c>
      <c r="AD36" s="13">
        <v>1.310913901496308</v>
      </c>
      <c r="AE36" s="13">
        <v>39.494824794273455</v>
      </c>
      <c r="AF36" s="13">
        <v>1.3472638257316829</v>
      </c>
    </row>
    <row r="37" spans="1:32">
      <c r="A37" s="2" t="s">
        <v>185</v>
      </c>
      <c r="B37" s="12">
        <v>0.39594841037436124</v>
      </c>
      <c r="C37" s="12">
        <v>1.211958610502965E-2</v>
      </c>
      <c r="D37" s="12">
        <v>5.373476179383125E-2</v>
      </c>
      <c r="E37" s="12">
        <v>9.1419131161893038E-4</v>
      </c>
      <c r="F37" s="12">
        <v>0.55581796100058722</v>
      </c>
      <c r="G37" s="10">
        <v>5.3441913653160991E-2</v>
      </c>
      <c r="H37" s="10">
        <v>1.3598502107894945E-3</v>
      </c>
      <c r="I37" s="10">
        <v>1.6777010475505536E-2</v>
      </c>
      <c r="J37" s="10">
        <v>3.1847095247995055E-4</v>
      </c>
      <c r="K37" s="12">
        <v>9.5865699157154149E-2</v>
      </c>
      <c r="L37" s="12">
        <v>1.3680574704781215E-3</v>
      </c>
      <c r="M37" s="10">
        <v>3.0529893830513643E-2</v>
      </c>
      <c r="N37" s="10">
        <v>1.4185233825771628E-3</v>
      </c>
      <c r="O37" s="12">
        <v>9.7508656574581354E-2</v>
      </c>
      <c r="P37" s="12">
        <v>4.5305859929485031E-3</v>
      </c>
      <c r="Q37" s="13">
        <v>338.70543568877565</v>
      </c>
      <c r="R37" s="13">
        <v>8.7774800079258171</v>
      </c>
      <c r="S37" s="13">
        <v>337.41027750682957</v>
      </c>
      <c r="T37" s="13">
        <v>5.5951591833888887</v>
      </c>
      <c r="U37" s="13">
        <v>347.60537749163029</v>
      </c>
      <c r="V37" s="13">
        <v>56.53892343141041</v>
      </c>
      <c r="W37" s="14">
        <v>3.0103575974997243E-2</v>
      </c>
      <c r="X37" s="13">
        <v>336.28763932622644</v>
      </c>
      <c r="Y37" s="13">
        <v>6.3317874629497526</v>
      </c>
      <c r="Z37" s="13">
        <v>3906.7708420083222</v>
      </c>
      <c r="AA37" s="13">
        <v>638.81381276008926</v>
      </c>
      <c r="AB37" s="13">
        <v>15.154243387688414</v>
      </c>
      <c r="AC37" s="13">
        <v>66.088881257589534</v>
      </c>
      <c r="AD37" s="13">
        <v>1.7968283983270517</v>
      </c>
      <c r="AE37" s="13">
        <v>39.1378883639211</v>
      </c>
      <c r="AF37" s="13">
        <v>1.8952519561385412</v>
      </c>
    </row>
    <row r="38" spans="1:32">
      <c r="A38" s="2" t="s">
        <v>186</v>
      </c>
      <c r="B38" s="12">
        <v>0.39783279308309372</v>
      </c>
      <c r="C38" s="12">
        <v>1.1552385916916211E-2</v>
      </c>
      <c r="D38" s="12">
        <v>5.3583753025033883E-2</v>
      </c>
      <c r="E38" s="12">
        <v>5.9801007854078895E-4</v>
      </c>
      <c r="F38" s="12">
        <v>0.38432998181989259</v>
      </c>
      <c r="G38" s="10">
        <v>5.3847578201120141E-2</v>
      </c>
      <c r="H38" s="10">
        <v>1.4435475704812895E-3</v>
      </c>
      <c r="I38" s="10">
        <v>1.6324337039088758E-2</v>
      </c>
      <c r="J38" s="10">
        <v>3.7817956843233546E-4</v>
      </c>
      <c r="K38" s="12">
        <v>9.6881429653280546E-2</v>
      </c>
      <c r="L38" s="12">
        <v>1.5312967178828596E-3</v>
      </c>
      <c r="M38" s="10">
        <v>3.0316044230920509E-2</v>
      </c>
      <c r="N38" s="10">
        <v>1.5051006584305181E-3</v>
      </c>
      <c r="O38" s="12">
        <v>9.6914084042513088E-2</v>
      </c>
      <c r="P38" s="12">
        <v>4.8114935640185931E-3</v>
      </c>
      <c r="Q38" s="13">
        <v>340.07517112552711</v>
      </c>
      <c r="R38" s="13">
        <v>8.357144489200607</v>
      </c>
      <c r="S38" s="13">
        <v>336.48638767848138</v>
      </c>
      <c r="T38" s="13">
        <v>3.6599986492519379</v>
      </c>
      <c r="U38" s="13">
        <v>364.68035659954467</v>
      </c>
      <c r="V38" s="13">
        <v>59.334009761040193</v>
      </c>
      <c r="W38" s="14">
        <v>7.9345228461237816E-2</v>
      </c>
      <c r="X38" s="13">
        <v>327.28706584372668</v>
      </c>
      <c r="Y38" s="13">
        <v>7.5224749082975384</v>
      </c>
      <c r="Z38" s="13">
        <v>1575.2274878000219</v>
      </c>
      <c r="AA38" s="13">
        <v>639.74611146384757</v>
      </c>
      <c r="AB38" s="13">
        <v>14.427657486699786</v>
      </c>
      <c r="AC38" s="13">
        <v>66.724751531514514</v>
      </c>
      <c r="AD38" s="13">
        <v>1.5064381505939153</v>
      </c>
      <c r="AE38" s="13">
        <v>38.978809513088279</v>
      </c>
      <c r="AF38" s="13">
        <v>1.6742609342440107</v>
      </c>
    </row>
    <row r="39" spans="1:32">
      <c r="A39" s="2" t="s">
        <v>187</v>
      </c>
      <c r="B39" s="12">
        <v>0.39429462856404396</v>
      </c>
      <c r="C39" s="12">
        <v>9.5097442552486925E-3</v>
      </c>
      <c r="D39" s="12">
        <v>5.3591264422344853E-2</v>
      </c>
      <c r="E39" s="12">
        <v>9.5552203505720604E-4</v>
      </c>
      <c r="F39" s="12">
        <v>0.73926258394648947</v>
      </c>
      <c r="G39" s="10">
        <v>5.3361199343716588E-2</v>
      </c>
      <c r="H39" s="10">
        <v>8.6667808463149947E-4</v>
      </c>
      <c r="I39" s="10">
        <v>1.6060129799742341E-2</v>
      </c>
      <c r="J39" s="10">
        <v>2.6368737334758643E-4</v>
      </c>
      <c r="K39" s="12">
        <v>0.10056329051293386</v>
      </c>
      <c r="L39" s="12">
        <v>4.8697600749462661E-3</v>
      </c>
      <c r="M39" s="10">
        <v>3.0460049926930407E-2</v>
      </c>
      <c r="N39" s="10">
        <v>8.2587416412963977E-4</v>
      </c>
      <c r="O39" s="12">
        <v>9.7267807510652005E-2</v>
      </c>
      <c r="P39" s="12">
        <v>2.6372566498507289E-3</v>
      </c>
      <c r="Q39" s="13">
        <v>337.50179701129758</v>
      </c>
      <c r="R39" s="13">
        <v>6.9018789766382724</v>
      </c>
      <c r="S39" s="13">
        <v>336.53234644104509</v>
      </c>
      <c r="T39" s="13">
        <v>5.8490288091241718</v>
      </c>
      <c r="U39" s="13">
        <v>344.18634799560863</v>
      </c>
      <c r="V39" s="13">
        <v>36.338792706322124</v>
      </c>
      <c r="W39" s="14">
        <v>2.2823351987444673E-2</v>
      </c>
      <c r="X39" s="13">
        <v>322.03194095634217</v>
      </c>
      <c r="Y39" s="13">
        <v>5.2461473103854059</v>
      </c>
      <c r="Z39" s="13">
        <v>10943.807777025453</v>
      </c>
      <c r="AA39" s="13">
        <v>696.62269981968234</v>
      </c>
      <c r="AB39" s="13">
        <v>41.702979936836833</v>
      </c>
      <c r="AC39" s="13">
        <v>75.55324754790864</v>
      </c>
      <c r="AD39" s="13">
        <v>6.2882923944884794</v>
      </c>
      <c r="AE39" s="13">
        <v>42.569260861089553</v>
      </c>
      <c r="AF39" s="13">
        <v>5.3275342778333723</v>
      </c>
    </row>
    <row r="40" spans="1:32">
      <c r="A40" s="2" t="s">
        <v>188</v>
      </c>
      <c r="B40" s="12">
        <v>0.40114391865631865</v>
      </c>
      <c r="C40" s="12">
        <v>9.391552296174957E-3</v>
      </c>
      <c r="D40" s="12">
        <v>5.4699460850727855E-2</v>
      </c>
      <c r="E40" s="12">
        <v>9.7688700749298373E-4</v>
      </c>
      <c r="F40" s="12">
        <v>0.76282359774057618</v>
      </c>
      <c r="G40" s="10">
        <v>5.3188273373523186E-2</v>
      </c>
      <c r="H40" s="10">
        <v>8.0518046002562085E-4</v>
      </c>
      <c r="I40" s="10">
        <v>1.6826103079568666E-2</v>
      </c>
      <c r="J40" s="10">
        <v>3.7391217593899006E-4</v>
      </c>
      <c r="K40" s="12">
        <v>9.7163911174502279E-2</v>
      </c>
      <c r="L40" s="12">
        <v>1.6498784666847542E-3</v>
      </c>
      <c r="M40" s="10">
        <v>3.0793848227724803E-2</v>
      </c>
      <c r="N40" s="10">
        <v>7.6584452308159714E-4</v>
      </c>
      <c r="O40" s="12">
        <v>9.8295109952645759E-2</v>
      </c>
      <c r="P40" s="12">
        <v>2.4446042289433959E-3</v>
      </c>
      <c r="Q40" s="13">
        <v>342.47752220511035</v>
      </c>
      <c r="R40" s="13">
        <v>6.7831763073079401</v>
      </c>
      <c r="S40" s="13">
        <v>343.30929968074389</v>
      </c>
      <c r="T40" s="13">
        <v>5.9735846110723614</v>
      </c>
      <c r="U40" s="13">
        <v>336.83680822821412</v>
      </c>
      <c r="V40" s="13">
        <v>33.939737082058002</v>
      </c>
      <c r="W40" s="14">
        <v>-1.9731809682817181E-2</v>
      </c>
      <c r="X40" s="13">
        <v>337.26351403802494</v>
      </c>
      <c r="Y40" s="13">
        <v>7.4339045555122496</v>
      </c>
      <c r="Z40" s="13">
        <v>2424.7396200124626</v>
      </c>
      <c r="AA40" s="13">
        <v>645.76808340391381</v>
      </c>
      <c r="AB40" s="13">
        <v>18.871674697300726</v>
      </c>
      <c r="AC40" s="13">
        <v>67.701748491716586</v>
      </c>
      <c r="AD40" s="13">
        <v>2.3857265146824669</v>
      </c>
      <c r="AE40" s="13">
        <v>40.288324255533105</v>
      </c>
      <c r="AF40" s="13">
        <v>2.0831133068973982</v>
      </c>
    </row>
    <row r="41" spans="1:32">
      <c r="A41" s="2" t="s">
        <v>189</v>
      </c>
      <c r="B41" s="12">
        <v>0.40263281475547769</v>
      </c>
      <c r="C41" s="12">
        <v>1.8042822398951709E-2</v>
      </c>
      <c r="D41" s="12">
        <v>5.4883956493917266E-2</v>
      </c>
      <c r="E41" s="12">
        <v>2.3440849678752107E-3</v>
      </c>
      <c r="F41" s="12">
        <v>0.95308718768901235</v>
      </c>
      <c r="G41" s="10">
        <v>5.320622921194619E-2</v>
      </c>
      <c r="H41" s="10">
        <v>7.2171268387793085E-4</v>
      </c>
      <c r="I41" s="10">
        <v>1.6457755493691849E-2</v>
      </c>
      <c r="J41" s="10">
        <v>5.8137261835325069E-4</v>
      </c>
      <c r="K41" s="12">
        <v>0.1004851759806841</v>
      </c>
      <c r="L41" s="12">
        <v>6.6167810304406114E-3</v>
      </c>
      <c r="M41" s="10">
        <v>3.1109446331716764E-2</v>
      </c>
      <c r="N41" s="10">
        <v>5.9051033272443029E-4</v>
      </c>
      <c r="O41" s="12">
        <v>9.9306568410814214E-2</v>
      </c>
      <c r="P41" s="12">
        <v>1.8850079853142533E-3</v>
      </c>
      <c r="Q41" s="13">
        <v>343.55592476922146</v>
      </c>
      <c r="R41" s="13">
        <v>12.978125359055014</v>
      </c>
      <c r="S41" s="13">
        <v>344.43685436670432</v>
      </c>
      <c r="T41" s="13">
        <v>14.340683266338289</v>
      </c>
      <c r="U41" s="13">
        <v>337.60150835535239</v>
      </c>
      <c r="V41" s="13">
        <v>30.44012333887116</v>
      </c>
      <c r="W41" s="14">
        <v>-2.0792602951489547E-2</v>
      </c>
      <c r="X41" s="13">
        <v>329.94026147226401</v>
      </c>
      <c r="Y41" s="13">
        <v>11.563882380642712</v>
      </c>
      <c r="Z41" s="13">
        <v>4765.507470481798</v>
      </c>
      <c r="AA41" s="13">
        <v>633.72093544699408</v>
      </c>
      <c r="AB41" s="13">
        <v>15.9828448305745</v>
      </c>
      <c r="AC41" s="13">
        <v>68.769371235380618</v>
      </c>
      <c r="AD41" s="13">
        <v>3.0613566015709717</v>
      </c>
      <c r="AE41" s="13">
        <v>39.714144938929394</v>
      </c>
      <c r="AF41" s="13">
        <v>2.3950446105166106</v>
      </c>
    </row>
    <row r="42" spans="1:32">
      <c r="A42" s="2" t="s">
        <v>190</v>
      </c>
      <c r="B42" s="12">
        <v>0.40108946779199195</v>
      </c>
      <c r="C42" s="12">
        <v>1.706023406517548E-2</v>
      </c>
      <c r="D42" s="12">
        <v>5.4662540201421909E-2</v>
      </c>
      <c r="E42" s="12">
        <v>2.1606522561316835E-3</v>
      </c>
      <c r="F42" s="12">
        <v>0.92929015951973715</v>
      </c>
      <c r="G42" s="10">
        <v>5.3216973662564927E-2</v>
      </c>
      <c r="H42" s="10">
        <v>8.3605067951679631E-4</v>
      </c>
      <c r="I42" s="10">
        <v>1.6167779236070066E-2</v>
      </c>
      <c r="J42" s="10">
        <v>6.2010283360855391E-4</v>
      </c>
      <c r="K42" s="12">
        <v>0.10260652963025255</v>
      </c>
      <c r="L42" s="12">
        <v>6.3799721891451078E-3</v>
      </c>
      <c r="M42" s="10">
        <v>3.0885374923547149E-2</v>
      </c>
      <c r="N42" s="10">
        <v>7.1057219062404837E-4</v>
      </c>
      <c r="O42" s="12">
        <v>9.8593704609123228E-2</v>
      </c>
      <c r="P42" s="12">
        <v>2.2683210043350495E-3</v>
      </c>
      <c r="Q42" s="13">
        <v>342.4380619052319</v>
      </c>
      <c r="R42" s="13">
        <v>12.28904889777067</v>
      </c>
      <c r="S42" s="13">
        <v>343.08363353410346</v>
      </c>
      <c r="T42" s="13">
        <v>13.220101898081184</v>
      </c>
      <c r="U42" s="13">
        <v>338.05891811641709</v>
      </c>
      <c r="V42" s="13">
        <v>35.200483783831032</v>
      </c>
      <c r="W42" s="14">
        <v>-1.5262514180983233E-2</v>
      </c>
      <c r="X42" s="13">
        <v>324.17327066287345</v>
      </c>
      <c r="Y42" s="13">
        <v>12.33800772412175</v>
      </c>
      <c r="Z42" s="13">
        <v>1228.7843455853504</v>
      </c>
      <c r="AA42" s="13">
        <v>539.58847181478086</v>
      </c>
      <c r="AB42" s="13">
        <v>16.177828805449455</v>
      </c>
      <c r="AC42" s="13">
        <v>59.020796966546676</v>
      </c>
      <c r="AD42" s="13">
        <v>3.1513779244438176</v>
      </c>
      <c r="AE42" s="13">
        <v>33.61409041933446</v>
      </c>
      <c r="AF42" s="13">
        <v>2.7149755057991114</v>
      </c>
    </row>
    <row r="43" spans="1:32">
      <c r="A43" s="2" t="s">
        <v>191</v>
      </c>
      <c r="B43" s="12">
        <v>0.37967318734824007</v>
      </c>
      <c r="C43" s="12">
        <v>7.6640636179263382E-3</v>
      </c>
      <c r="D43" s="12">
        <v>5.1504531736161964E-2</v>
      </c>
      <c r="E43" s="12">
        <v>8.9625128046484843E-4</v>
      </c>
      <c r="F43" s="12">
        <v>0.86205539315770796</v>
      </c>
      <c r="G43" s="10">
        <v>5.3464216948526148E-2</v>
      </c>
      <c r="H43" s="10">
        <v>5.4696689848999093E-4</v>
      </c>
      <c r="I43" s="10">
        <v>1.6337788856958472E-2</v>
      </c>
      <c r="J43" s="10">
        <v>4.4615149573036398E-4</v>
      </c>
      <c r="K43" s="12">
        <v>9.3921226452925222E-2</v>
      </c>
      <c r="L43" s="12">
        <v>2.8354401454152005E-3</v>
      </c>
      <c r="M43" s="10">
        <v>3.0722129076436327E-2</v>
      </c>
      <c r="N43" s="10">
        <v>4.4701777483764258E-4</v>
      </c>
      <c r="O43" s="12">
        <v>9.8127580426456293E-2</v>
      </c>
      <c r="P43" s="12">
        <v>1.4277907804924985E-3</v>
      </c>
      <c r="Q43" s="13">
        <v>326.79763452353512</v>
      </c>
      <c r="R43" s="13">
        <v>5.624828955885107</v>
      </c>
      <c r="S43" s="13">
        <v>323.75198023336191</v>
      </c>
      <c r="T43" s="13">
        <v>5.4969526675264833</v>
      </c>
      <c r="U43" s="13">
        <v>348.54886184660552</v>
      </c>
      <c r="V43" s="13">
        <v>22.967057681720007</v>
      </c>
      <c r="W43" s="14">
        <v>7.2943457022143887E-2</v>
      </c>
      <c r="X43" s="13">
        <v>327.55458813549495</v>
      </c>
      <c r="Y43" s="13">
        <v>8.8747027874195581</v>
      </c>
      <c r="Z43" s="13">
        <v>2645.094687761869</v>
      </c>
      <c r="AA43" s="13">
        <v>1185.1539148676459</v>
      </c>
      <c r="AB43" s="13">
        <v>58.759126792179352</v>
      </c>
      <c r="AC43" s="13">
        <v>119.93891651075391</v>
      </c>
      <c r="AD43" s="13">
        <v>7.5733619278475608</v>
      </c>
      <c r="AE43" s="13">
        <v>69.551466409225569</v>
      </c>
      <c r="AF43" s="13">
        <v>6.3007781197154005</v>
      </c>
    </row>
    <row r="44" spans="1:32">
      <c r="A44" s="2" t="s">
        <v>192</v>
      </c>
      <c r="B44" s="12">
        <v>0.38720829732289946</v>
      </c>
      <c r="C44" s="12">
        <v>7.161311894827764E-3</v>
      </c>
      <c r="D44" s="12">
        <v>5.2488660448519499E-2</v>
      </c>
      <c r="E44" s="12">
        <v>7.8047410906270144E-4</v>
      </c>
      <c r="F44" s="12">
        <v>0.80397968933176844</v>
      </c>
      <c r="G44" s="10">
        <v>5.3502970018812226E-2</v>
      </c>
      <c r="H44" s="10">
        <v>5.884264458294083E-4</v>
      </c>
      <c r="I44" s="10">
        <v>1.6155075527261628E-2</v>
      </c>
      <c r="J44" s="10">
        <v>3.6785969326898145E-4</v>
      </c>
      <c r="K44" s="12">
        <v>9.5341690109059712E-2</v>
      </c>
      <c r="L44" s="12">
        <v>3.9118692868232215E-3</v>
      </c>
      <c r="M44" s="10">
        <v>3.03881782767048E-2</v>
      </c>
      <c r="N44" s="10">
        <v>4.6537666096590612E-4</v>
      </c>
      <c r="O44" s="12">
        <v>9.7069428667376237E-2</v>
      </c>
      <c r="P44" s="12">
        <v>1.486559878112913E-3</v>
      </c>
      <c r="Q44" s="13">
        <v>332.32807876535128</v>
      </c>
      <c r="R44" s="13">
        <v>5.2283207929714877</v>
      </c>
      <c r="S44" s="13">
        <v>329.78251471854179</v>
      </c>
      <c r="T44" s="13">
        <v>4.7821187488614916</v>
      </c>
      <c r="U44" s="13">
        <v>350.18690195913086</v>
      </c>
      <c r="V44" s="13">
        <v>24.669799914925647</v>
      </c>
      <c r="W44" s="14">
        <v>5.9769435607616606E-2</v>
      </c>
      <c r="X44" s="13">
        <v>323.92058417328138</v>
      </c>
      <c r="Y44" s="13">
        <v>7.3183812863969209</v>
      </c>
      <c r="Z44" s="13">
        <v>2618.242345069476</v>
      </c>
      <c r="AA44" s="13">
        <v>1120.4960134311787</v>
      </c>
      <c r="AB44" s="13">
        <v>80.404482407530836</v>
      </c>
      <c r="AC44" s="13">
        <v>114.94290667399655</v>
      </c>
      <c r="AD44" s="13">
        <v>9.6377551394683181</v>
      </c>
      <c r="AE44" s="13">
        <v>66.998607880005096</v>
      </c>
      <c r="AF44" s="13">
        <v>8.8601333423877211</v>
      </c>
    </row>
    <row r="45" spans="1:32">
      <c r="A45" s="2" t="s">
        <v>193</v>
      </c>
      <c r="B45" s="12">
        <v>0.38907119702346654</v>
      </c>
      <c r="C45" s="12">
        <v>8.0018792683325367E-3</v>
      </c>
      <c r="D45" s="12">
        <v>5.263471361443308E-2</v>
      </c>
      <c r="E45" s="12">
        <v>7.4526608955112039E-4</v>
      </c>
      <c r="F45" s="12">
        <v>0.68845599036055771</v>
      </c>
      <c r="G45" s="10">
        <v>5.3611201703930168E-2</v>
      </c>
      <c r="H45" s="10">
        <v>7.9969251411240669E-4</v>
      </c>
      <c r="I45" s="10">
        <v>1.6431348936131206E-2</v>
      </c>
      <c r="J45" s="10">
        <v>4.2084258350731304E-4</v>
      </c>
      <c r="K45" s="12">
        <v>9.0469866230688659E-2</v>
      </c>
      <c r="L45" s="12">
        <v>3.3242588421681235E-3</v>
      </c>
      <c r="M45" s="10">
        <v>2.9379609642789049E-2</v>
      </c>
      <c r="N45" s="10">
        <v>6.0428118587194156E-4</v>
      </c>
      <c r="O45" s="12">
        <v>9.3870653193977485E-2</v>
      </c>
      <c r="P45" s="12">
        <v>1.9307359873160506E-3</v>
      </c>
      <c r="Q45" s="13">
        <v>333.69073484779233</v>
      </c>
      <c r="R45" s="13">
        <v>5.8324294408629385</v>
      </c>
      <c r="S45" s="13">
        <v>330.6770173526383</v>
      </c>
      <c r="T45" s="13">
        <v>4.5656820469636319</v>
      </c>
      <c r="U45" s="13">
        <v>354.75292477816816</v>
      </c>
      <c r="V45" s="13">
        <v>33.342246865755271</v>
      </c>
      <c r="W45" s="14">
        <v>6.9621115396800604E-2</v>
      </c>
      <c r="X45" s="13">
        <v>329.41516113945067</v>
      </c>
      <c r="Y45" s="13">
        <v>8.3703910318143375</v>
      </c>
      <c r="Z45" s="13">
        <v>1993.506206956429</v>
      </c>
      <c r="AA45" s="13">
        <v>971.79281889443587</v>
      </c>
      <c r="AB45" s="13">
        <v>53.52675332492263</v>
      </c>
      <c r="AC45" s="13">
        <v>94.990683079167596</v>
      </c>
      <c r="AD45" s="13">
        <v>6.7526110392431224</v>
      </c>
      <c r="AE45" s="13">
        <v>58.301494713138233</v>
      </c>
      <c r="AF45" s="13">
        <v>5.9976803196323045</v>
      </c>
    </row>
    <row r="46" spans="1:32">
      <c r="A46" s="2" t="s">
        <v>194</v>
      </c>
      <c r="B46" s="12">
        <v>0.39200148468094004</v>
      </c>
      <c r="C46" s="12">
        <v>9.7855167552724671E-3</v>
      </c>
      <c r="D46" s="12">
        <v>5.303955139269851E-2</v>
      </c>
      <c r="E46" s="12">
        <v>7.841816063157976E-4</v>
      </c>
      <c r="F46" s="12">
        <v>0.59227139250227978</v>
      </c>
      <c r="G46" s="10">
        <v>5.3602691246105352E-2</v>
      </c>
      <c r="H46" s="10">
        <v>1.0781440393780799E-3</v>
      </c>
      <c r="I46" s="10">
        <v>1.6155134086458366E-2</v>
      </c>
      <c r="J46" s="10">
        <v>3.8189625711105744E-4</v>
      </c>
      <c r="K46" s="12">
        <v>8.6233015912030503E-2</v>
      </c>
      <c r="L46" s="12">
        <v>1.9424653891205227E-3</v>
      </c>
      <c r="M46" s="10">
        <v>2.7247196319224266E-2</v>
      </c>
      <c r="N46" s="10">
        <v>9.7459019291143282E-4</v>
      </c>
      <c r="O46" s="12">
        <v>8.7055720467183781E-2</v>
      </c>
      <c r="P46" s="12">
        <v>3.1138488676097273E-3</v>
      </c>
      <c r="Q46" s="13">
        <v>335.83045996120649</v>
      </c>
      <c r="R46" s="13">
        <v>7.1129855125240056</v>
      </c>
      <c r="S46" s="13">
        <v>333.15579773267058</v>
      </c>
      <c r="T46" s="13">
        <v>4.8023292235562209</v>
      </c>
      <c r="U46" s="13">
        <v>354.39435752601031</v>
      </c>
      <c r="V46" s="13">
        <v>44.801687023262048</v>
      </c>
      <c r="W46" s="14">
        <v>6.1490229499696181E-2</v>
      </c>
      <c r="X46" s="13">
        <v>323.92174896776106</v>
      </c>
      <c r="Y46" s="13">
        <v>7.5976836297118666</v>
      </c>
      <c r="Z46" s="13">
        <v>3204.1595799996985</v>
      </c>
      <c r="AA46" s="13">
        <v>655.92454517658086</v>
      </c>
      <c r="AB46" s="13">
        <v>38.84988665508633</v>
      </c>
      <c r="AC46" s="13">
        <v>60.966728589676791</v>
      </c>
      <c r="AD46" s="13">
        <v>4.2092073691681291</v>
      </c>
      <c r="AE46" s="13">
        <v>39.50110714729739</v>
      </c>
      <c r="AF46" s="13">
        <v>4.3659129453151504</v>
      </c>
    </row>
    <row r="47" spans="1:32">
      <c r="A47" s="2" t="s">
        <v>195</v>
      </c>
      <c r="B47" s="12">
        <v>0.38680435145671138</v>
      </c>
      <c r="C47" s="12">
        <v>8.6288544310977374E-3</v>
      </c>
      <c r="D47" s="12">
        <v>5.2848176801533052E-2</v>
      </c>
      <c r="E47" s="12">
        <v>8.3320837292189952E-4</v>
      </c>
      <c r="F47" s="12">
        <v>0.70674350323875246</v>
      </c>
      <c r="G47" s="10">
        <v>5.3083563229141519E-2</v>
      </c>
      <c r="H47" s="10">
        <v>8.3777965349084149E-4</v>
      </c>
      <c r="I47" s="10">
        <v>1.6488710857123619E-2</v>
      </c>
      <c r="J47" s="10">
        <v>3.9209357458813964E-4</v>
      </c>
      <c r="K47" s="12">
        <v>9.1312218009770171E-2</v>
      </c>
      <c r="L47" s="12">
        <v>1.5422371791084057E-3</v>
      </c>
      <c r="M47" s="10">
        <v>2.9108277641200633E-2</v>
      </c>
      <c r="N47" s="10">
        <v>7.0807817367198576E-4</v>
      </c>
      <c r="O47" s="12">
        <v>9.2892535348794214E-2</v>
      </c>
      <c r="P47" s="12">
        <v>2.2596725779623129E-3</v>
      </c>
      <c r="Q47" s="13">
        <v>332.03236288962165</v>
      </c>
      <c r="R47" s="13">
        <v>6.2982548899869926</v>
      </c>
      <c r="S47" s="13">
        <v>331.98414943873354</v>
      </c>
      <c r="T47" s="13">
        <v>5.1036159425178171</v>
      </c>
      <c r="U47" s="13">
        <v>332.37020739434519</v>
      </c>
      <c r="V47" s="13">
        <v>35.395679257928123</v>
      </c>
      <c r="W47" s="14">
        <v>1.1916952006703063E-3</v>
      </c>
      <c r="X47" s="13">
        <v>330.55579846375758</v>
      </c>
      <c r="Y47" s="13">
        <v>7.7980342292373184</v>
      </c>
      <c r="Z47" s="13">
        <v>1632.6250375356308</v>
      </c>
      <c r="AA47" s="13">
        <v>718.68806245736346</v>
      </c>
      <c r="AB47" s="13">
        <v>18.666562376569846</v>
      </c>
      <c r="AC47" s="13">
        <v>71.466567079142095</v>
      </c>
      <c r="AD47" s="13">
        <v>2.0401053057301839</v>
      </c>
      <c r="AE47" s="13">
        <v>43.134119812718652</v>
      </c>
      <c r="AF47" s="13">
        <v>2.0956665176226736</v>
      </c>
    </row>
    <row r="48" spans="1:32">
      <c r="A48" s="2" t="s">
        <v>196</v>
      </c>
      <c r="B48" s="12">
        <v>0.39669437437111882</v>
      </c>
      <c r="C48" s="12">
        <v>8.6721301929299239E-3</v>
      </c>
      <c r="D48" s="12">
        <v>5.4064042758569415E-2</v>
      </c>
      <c r="E48" s="12">
        <v>8.7862416761670431E-4</v>
      </c>
      <c r="F48" s="12">
        <v>0.74340397582477968</v>
      </c>
      <c r="G48" s="10">
        <v>5.3216492772706042E-2</v>
      </c>
      <c r="H48" s="10">
        <v>7.7810816768150725E-4</v>
      </c>
      <c r="I48" s="10">
        <v>1.6728301285005544E-2</v>
      </c>
      <c r="J48" s="10">
        <v>3.1170716482766843E-4</v>
      </c>
      <c r="K48" s="12">
        <v>8.6217584189015914E-2</v>
      </c>
      <c r="L48" s="12">
        <v>1.5981174365947682E-3</v>
      </c>
      <c r="M48" s="10">
        <v>2.7159723033828752E-2</v>
      </c>
      <c r="N48" s="10">
        <v>6.3992677939238567E-4</v>
      </c>
      <c r="O48" s="12">
        <v>8.6700413636765158E-2</v>
      </c>
      <c r="P48" s="12">
        <v>2.042801261318364E-3</v>
      </c>
      <c r="Q48" s="13">
        <v>339.24788903998808</v>
      </c>
      <c r="R48" s="13">
        <v>6.285061266463174</v>
      </c>
      <c r="S48" s="13">
        <v>339.42439905739758</v>
      </c>
      <c r="T48" s="13">
        <v>5.3757048958701494</v>
      </c>
      <c r="U48" s="13">
        <v>338.03844857543987</v>
      </c>
      <c r="V48" s="13">
        <v>32.785943464922241</v>
      </c>
      <c r="W48" s="14">
        <v>-4.2088684949257438E-3</v>
      </c>
      <c r="X48" s="13">
        <v>335.31933963408989</v>
      </c>
      <c r="Y48" s="13">
        <v>6.1975872673358321</v>
      </c>
      <c r="Z48" s="13">
        <v>2258.2010126954465</v>
      </c>
      <c r="AA48" s="13">
        <v>550.3148207094855</v>
      </c>
      <c r="AB48" s="13">
        <v>20.193126044187213</v>
      </c>
      <c r="AC48" s="13">
        <v>51.08308639744677</v>
      </c>
      <c r="AD48" s="13">
        <v>2.2309233601084433</v>
      </c>
      <c r="AE48" s="13">
        <v>33.804114863695695</v>
      </c>
      <c r="AF48" s="13">
        <v>2.5590698124989242</v>
      </c>
    </row>
    <row r="51" spans="1:1" ht="13.8">
      <c r="A51" s="212" t="s">
        <v>1076</v>
      </c>
    </row>
    <row r="52" spans="1:1" ht="13.8">
      <c r="A52" s="212" t="s">
        <v>1074</v>
      </c>
    </row>
    <row r="53" spans="1:1" ht="13.8">
      <c r="A53" s="213" t="s">
        <v>1075</v>
      </c>
    </row>
  </sheetData>
  <mergeCells count="3">
    <mergeCell ref="B10:N10"/>
    <mergeCell ref="Q10:Y10"/>
    <mergeCell ref="AA10:AF10"/>
  </mergeCells>
  <pageMargins left="0.7" right="0.7" top="0.75" bottom="0.75" header="0.3" footer="0.3"/>
  <pageSetup paperSize="9" scale="3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E0A0-4AF5-1846-810D-5F0E15E45420}">
  <sheetPr published="0">
    <pageSetUpPr fitToPage="1"/>
  </sheetPr>
  <dimension ref="A8:K137"/>
  <sheetViews>
    <sheetView workbookViewId="0">
      <selection activeCell="E3" sqref="E3"/>
    </sheetView>
  </sheetViews>
  <sheetFormatPr defaultColWidth="12.6640625" defaultRowHeight="13.2"/>
  <cols>
    <col min="1" max="16384" width="12.6640625" style="1"/>
  </cols>
  <sheetData>
    <row r="8" spans="1:11" ht="15.6">
      <c r="A8" s="200" t="s">
        <v>1090</v>
      </c>
    </row>
    <row r="10" spans="1:11">
      <c r="A10" s="16" t="s">
        <v>197</v>
      </c>
      <c r="B10" s="17" t="s">
        <v>198</v>
      </c>
      <c r="C10" s="17" t="s">
        <v>748</v>
      </c>
      <c r="D10" s="17" t="s">
        <v>199</v>
      </c>
      <c r="E10" s="17" t="s">
        <v>748</v>
      </c>
      <c r="F10" s="17" t="s">
        <v>200</v>
      </c>
      <c r="G10" s="17" t="s">
        <v>748</v>
      </c>
      <c r="H10" s="17" t="s">
        <v>201</v>
      </c>
      <c r="I10" s="17" t="s">
        <v>748</v>
      </c>
      <c r="J10" s="17" t="s">
        <v>202</v>
      </c>
      <c r="K10" s="17" t="s">
        <v>1070</v>
      </c>
    </row>
    <row r="11" spans="1:11">
      <c r="A11" s="1" t="s">
        <v>203</v>
      </c>
      <c r="B11" s="18">
        <v>0.28232505669457286</v>
      </c>
      <c r="C11" s="18">
        <v>2.6480891202410576E-5</v>
      </c>
      <c r="D11" s="18">
        <v>3.6185138939047684E-4</v>
      </c>
      <c r="E11" s="18">
        <v>9.0207741232102911E-7</v>
      </c>
      <c r="F11" s="18">
        <v>1.2272753653032351E-2</v>
      </c>
      <c r="G11" s="18">
        <v>1.7528079693549542E-4</v>
      </c>
      <c r="H11" s="18">
        <v>1.4673043300875308</v>
      </c>
      <c r="I11" s="18">
        <v>7.1669684297275549E-5</v>
      </c>
      <c r="J11" s="62">
        <v>1.6040167639105327</v>
      </c>
      <c r="K11" s="62">
        <v>0.35997786033632223</v>
      </c>
    </row>
    <row r="12" spans="1:11">
      <c r="A12" s="1" t="s">
        <v>204</v>
      </c>
      <c r="B12" s="18">
        <v>0.28236538891998642</v>
      </c>
      <c r="C12" s="18">
        <v>3.6925663379537747E-5</v>
      </c>
      <c r="D12" s="18">
        <v>3.6118599639487419E-4</v>
      </c>
      <c r="E12" s="18">
        <v>5.535822267598616E-7</v>
      </c>
      <c r="F12" s="18">
        <v>1.1341309111706343E-2</v>
      </c>
      <c r="G12" s="18">
        <v>3.9423524336107178E-5</v>
      </c>
      <c r="H12" s="18">
        <v>1.4672706341886881</v>
      </c>
      <c r="I12" s="18">
        <v>9.2586220881225851E-5</v>
      </c>
      <c r="J12" s="62">
        <v>1.1453783461554459</v>
      </c>
      <c r="K12" s="62">
        <v>0.18181929944258163</v>
      </c>
    </row>
    <row r="13" spans="1:11">
      <c r="A13" s="1" t="s">
        <v>205</v>
      </c>
      <c r="B13" s="18">
        <v>0.28225202156444001</v>
      </c>
      <c r="C13" s="18">
        <v>3.1696828872395236E-5</v>
      </c>
      <c r="D13" s="18">
        <v>3.5421476102681496E-4</v>
      </c>
      <c r="E13" s="18">
        <v>1.108077444598242E-6</v>
      </c>
      <c r="F13" s="18">
        <v>1.1976645781307025E-2</v>
      </c>
      <c r="G13" s="18">
        <v>1.8186504052205578E-4</v>
      </c>
      <c r="H13" s="18">
        <v>1.4671869842568983</v>
      </c>
      <c r="I13" s="18">
        <v>7.5359100021061903E-5</v>
      </c>
      <c r="J13" s="62">
        <v>1.6120136401077785</v>
      </c>
      <c r="K13" s="62">
        <v>0.38922669129804838</v>
      </c>
    </row>
    <row r="14" spans="1:11">
      <c r="A14" s="1" t="s">
        <v>206</v>
      </c>
      <c r="B14" s="18">
        <v>0.28232439565336254</v>
      </c>
      <c r="C14" s="18">
        <v>3.3985795009215456E-5</v>
      </c>
      <c r="D14" s="18">
        <v>3.3745593106159551E-4</v>
      </c>
      <c r="E14" s="18">
        <v>9.0745794324185798E-7</v>
      </c>
      <c r="F14" s="18">
        <v>1.1047085258415643E-2</v>
      </c>
      <c r="G14" s="18">
        <v>1.3974530402740043E-4</v>
      </c>
      <c r="H14" s="18">
        <v>1.4672245534225479</v>
      </c>
      <c r="I14" s="18">
        <v>8.6576546692072843E-5</v>
      </c>
      <c r="J14" s="62">
        <v>1.5602971197269682</v>
      </c>
      <c r="K14" s="62">
        <v>0.39906182300164006</v>
      </c>
    </row>
    <row r="15" spans="1:11">
      <c r="A15" s="1" t="s">
        <v>207</v>
      </c>
      <c r="B15" s="18">
        <v>0.28228633024660216</v>
      </c>
      <c r="C15" s="18">
        <v>2.9782947201271391E-5</v>
      </c>
      <c r="D15" s="18">
        <v>3.3178590061608965E-4</v>
      </c>
      <c r="E15" s="18">
        <v>8.0022714694261509E-7</v>
      </c>
      <c r="F15" s="18">
        <v>1.0815396460061341E-2</v>
      </c>
      <c r="G15" s="18">
        <v>1.3427815372842202E-4</v>
      </c>
      <c r="H15" s="18">
        <v>1.4671920777122975</v>
      </c>
      <c r="I15" s="18">
        <v>6.1445216627953482E-5</v>
      </c>
      <c r="J15" s="62">
        <v>1.5127115263453521</v>
      </c>
      <c r="K15" s="62">
        <v>0.41390508114937841</v>
      </c>
    </row>
    <row r="16" spans="1:11">
      <c r="A16" s="1" t="s">
        <v>208</v>
      </c>
      <c r="B16" s="18">
        <v>0.28225478011779659</v>
      </c>
      <c r="C16" s="18">
        <v>3.0434554876102758E-5</v>
      </c>
      <c r="D16" s="18">
        <v>3.1783124569306829E-4</v>
      </c>
      <c r="E16" s="18">
        <v>9.486236255340287E-7</v>
      </c>
      <c r="F16" s="18">
        <v>1.0345179010577009E-2</v>
      </c>
      <c r="G16" s="18">
        <v>1.2441326349966686E-4</v>
      </c>
      <c r="H16" s="18">
        <v>1.4672700417036024</v>
      </c>
      <c r="I16" s="18">
        <v>6.2645051788123886E-5</v>
      </c>
      <c r="J16" s="62">
        <v>1.5268249984361857</v>
      </c>
      <c r="K16" s="62">
        <v>0.29603250399610226</v>
      </c>
    </row>
    <row r="17" spans="1:11">
      <c r="A17" s="1" t="s">
        <v>209</v>
      </c>
      <c r="B17" s="18">
        <v>0.28226532957175571</v>
      </c>
      <c r="C17" s="18">
        <v>3.2556092880652101E-5</v>
      </c>
      <c r="D17" s="18">
        <v>3.245325763552007E-4</v>
      </c>
      <c r="E17" s="18">
        <v>9.2727440163057335E-7</v>
      </c>
      <c r="F17" s="18">
        <v>1.0458186840150447E-2</v>
      </c>
      <c r="G17" s="18">
        <v>1.333559788362182E-4</v>
      </c>
      <c r="H17" s="18">
        <v>1.4671477673379034</v>
      </c>
      <c r="I17" s="18">
        <v>8.5057918637149879E-5</v>
      </c>
      <c r="J17" s="62">
        <v>1.4018017141959522</v>
      </c>
      <c r="K17" s="62">
        <v>0.31512566224687272</v>
      </c>
    </row>
    <row r="18" spans="1:11">
      <c r="A18" s="1" t="s">
        <v>210</v>
      </c>
      <c r="B18" s="18">
        <v>0.28232329276428253</v>
      </c>
      <c r="C18" s="18">
        <v>2.9443856764717741E-5</v>
      </c>
      <c r="D18" s="18">
        <v>3.1654841213151245E-4</v>
      </c>
      <c r="E18" s="18">
        <v>6.8624579869503733E-7</v>
      </c>
      <c r="F18" s="18">
        <v>1.018067223555863E-2</v>
      </c>
      <c r="G18" s="18">
        <v>1.2905332276631925E-4</v>
      </c>
      <c r="H18" s="18">
        <v>1.4672532341847448</v>
      </c>
      <c r="I18" s="18">
        <v>8.2794467639656295E-5</v>
      </c>
      <c r="J18" s="62">
        <v>1.4083700799696444</v>
      </c>
      <c r="K18" s="62">
        <v>0.2566903123643709</v>
      </c>
    </row>
    <row r="19" spans="1:11">
      <c r="A19" s="1" t="s">
        <v>211</v>
      </c>
      <c r="B19" s="18">
        <v>0.28229333876721174</v>
      </c>
      <c r="C19" s="18">
        <v>3.9561880346414151E-5</v>
      </c>
      <c r="D19" s="18">
        <v>3.3831875187582386E-4</v>
      </c>
      <c r="E19" s="18">
        <v>7.910946984918702E-7</v>
      </c>
      <c r="F19" s="18">
        <v>1.0895644847020547E-2</v>
      </c>
      <c r="G19" s="18">
        <v>1.3802398804191332E-4</v>
      </c>
      <c r="H19" s="18">
        <v>1.4672530928190111</v>
      </c>
      <c r="I19" s="18">
        <v>8.2499022276680132E-5</v>
      </c>
      <c r="J19" s="62">
        <v>1.252240785806473</v>
      </c>
      <c r="K19" s="62">
        <v>0.30831380615584431</v>
      </c>
    </row>
    <row r="20" spans="1:11">
      <c r="A20" s="1" t="s">
        <v>212</v>
      </c>
      <c r="B20" s="18">
        <v>0.28230581578833375</v>
      </c>
      <c r="C20" s="18">
        <v>3.942121219087729E-5</v>
      </c>
      <c r="D20" s="18">
        <v>3.324177524242967E-4</v>
      </c>
      <c r="E20" s="18">
        <v>6.2385224464376479E-7</v>
      </c>
      <c r="F20" s="18">
        <v>1.0646246469915632E-2</v>
      </c>
      <c r="G20" s="18">
        <v>1.3140496977527758E-4</v>
      </c>
      <c r="H20" s="18">
        <v>1.4672170391789769</v>
      </c>
      <c r="I20" s="18">
        <v>7.3043638632832203E-5</v>
      </c>
      <c r="J20" s="62">
        <v>1.3267287113395101</v>
      </c>
      <c r="K20" s="62">
        <v>0.25057293628768595</v>
      </c>
    </row>
    <row r="21" spans="1:11">
      <c r="A21" s="1" t="s">
        <v>213</v>
      </c>
      <c r="B21" s="18">
        <v>0.28228388183908282</v>
      </c>
      <c r="C21" s="18">
        <v>3.9413132895682662E-5</v>
      </c>
      <c r="D21" s="18">
        <v>3.3994610495008344E-4</v>
      </c>
      <c r="E21" s="18">
        <v>1.0721915800631021E-6</v>
      </c>
      <c r="F21" s="18">
        <v>1.091270891435318E-2</v>
      </c>
      <c r="G21" s="18">
        <v>1.2741830816071149E-4</v>
      </c>
      <c r="H21" s="18">
        <v>1.4672470355122083</v>
      </c>
      <c r="I21" s="18">
        <v>7.9116891254544145E-5</v>
      </c>
      <c r="J21" s="62">
        <v>1.2989319180485943</v>
      </c>
      <c r="K21" s="62">
        <v>0.26090579308712392</v>
      </c>
    </row>
    <row r="22" spans="1:11">
      <c r="A22" s="1" t="s">
        <v>214</v>
      </c>
      <c r="B22" s="18">
        <v>0.2822688693058113</v>
      </c>
      <c r="C22" s="18">
        <v>2.7499822712404386E-5</v>
      </c>
      <c r="D22" s="18">
        <v>3.4176343361473914E-4</v>
      </c>
      <c r="E22" s="18">
        <v>6.605866438057814E-7</v>
      </c>
      <c r="F22" s="18">
        <v>1.1068334978043839E-2</v>
      </c>
      <c r="G22" s="18">
        <v>1.6341665832183806E-4</v>
      </c>
      <c r="H22" s="18">
        <v>1.4673135878712202</v>
      </c>
      <c r="I22" s="18">
        <v>9.2737962739541547E-5</v>
      </c>
      <c r="J22" s="62">
        <v>1.2829452097399046</v>
      </c>
      <c r="K22" s="62">
        <v>0.17915880517420757</v>
      </c>
    </row>
    <row r="23" spans="1:11">
      <c r="A23" s="1" t="s">
        <v>215</v>
      </c>
      <c r="B23" s="18">
        <v>0.28232100787246395</v>
      </c>
      <c r="C23" s="18">
        <v>3.2524621150828298E-5</v>
      </c>
      <c r="D23" s="18">
        <v>3.4177506100245585E-4</v>
      </c>
      <c r="E23" s="18">
        <v>1.112815787252708E-6</v>
      </c>
      <c r="F23" s="18">
        <v>1.0946251215265487E-2</v>
      </c>
      <c r="G23" s="18">
        <v>1.168908332324397E-4</v>
      </c>
      <c r="H23" s="18">
        <v>1.4672257681838103</v>
      </c>
      <c r="I23" s="18">
        <v>7.1933412513618469E-5</v>
      </c>
      <c r="J23" s="62">
        <v>1.3153436638643525</v>
      </c>
      <c r="K23" s="62">
        <v>0.11460657332924019</v>
      </c>
    </row>
    <row r="24" spans="1:11">
      <c r="A24" s="1" t="s">
        <v>216</v>
      </c>
      <c r="B24" s="18">
        <v>0.2822712927326046</v>
      </c>
      <c r="C24" s="18">
        <v>3.69760340789148E-5</v>
      </c>
      <c r="D24" s="18">
        <v>3.134424294376496E-4</v>
      </c>
      <c r="E24" s="18">
        <v>7.0131126801119986E-7</v>
      </c>
      <c r="F24" s="18">
        <v>1.0070126210181402E-2</v>
      </c>
      <c r="G24" s="18">
        <v>1.0871783318411306E-4</v>
      </c>
      <c r="H24" s="18">
        <v>1.4672353877329705</v>
      </c>
      <c r="I24" s="18">
        <v>6.7362319971057581E-5</v>
      </c>
      <c r="J24" s="62">
        <v>1.4310376496262645</v>
      </c>
      <c r="K24" s="62">
        <v>0.18814481154689594</v>
      </c>
    </row>
    <row r="25" spans="1:11">
      <c r="A25" s="1" t="s">
        <v>217</v>
      </c>
      <c r="B25" s="18">
        <v>0.28232290111948083</v>
      </c>
      <c r="C25" s="18">
        <v>3.9705703847256222E-5</v>
      </c>
      <c r="D25" s="18">
        <v>3.4325768500014772E-4</v>
      </c>
      <c r="E25" s="18">
        <v>1.0243548351112775E-6</v>
      </c>
      <c r="F25" s="18">
        <v>1.0956512820008316E-2</v>
      </c>
      <c r="G25" s="18">
        <v>1.2733411043160518E-4</v>
      </c>
      <c r="H25" s="18">
        <v>1.4672009908442341</v>
      </c>
      <c r="I25" s="18">
        <v>7.1246409842310143E-5</v>
      </c>
      <c r="J25" s="62">
        <v>1.2582070664430911</v>
      </c>
      <c r="K25" s="62">
        <v>0.11612205027767981</v>
      </c>
    </row>
    <row r="26" spans="1:11">
      <c r="B26" s="18"/>
      <c r="C26" s="18"/>
      <c r="D26" s="18"/>
      <c r="E26" s="18"/>
      <c r="F26" s="18"/>
      <c r="G26" s="18"/>
      <c r="H26" s="18"/>
      <c r="I26" s="18"/>
      <c r="J26" s="62"/>
      <c r="K26" s="62"/>
    </row>
    <row r="27" spans="1:11">
      <c r="B27" s="17" t="s">
        <v>198</v>
      </c>
      <c r="C27" s="17" t="s">
        <v>1070</v>
      </c>
      <c r="D27" s="17" t="s">
        <v>199</v>
      </c>
      <c r="E27" s="17" t="s">
        <v>1070</v>
      </c>
      <c r="F27" s="17" t="s">
        <v>200</v>
      </c>
      <c r="G27" s="17" t="s">
        <v>1070</v>
      </c>
      <c r="H27" s="17" t="s">
        <v>201</v>
      </c>
      <c r="I27" s="17" t="s">
        <v>1070</v>
      </c>
      <c r="J27" s="17" t="s">
        <v>202</v>
      </c>
      <c r="K27" s="17" t="s">
        <v>1070</v>
      </c>
    </row>
    <row r="28" spans="1:11">
      <c r="A28" s="1" t="s">
        <v>218</v>
      </c>
      <c r="B28" s="18">
        <f>AVERAGE(B11:B25)</f>
        <v>0.28229758019718587</v>
      </c>
      <c r="C28" s="18">
        <f>2*STDEV(B11:B25)</f>
        <v>6.4996915294433493E-5</v>
      </c>
      <c r="D28" s="19">
        <f>AVERAGE(D11:D25)</f>
        <v>3.3708849539832185E-4</v>
      </c>
      <c r="E28" s="19">
        <f>2*STDEV(D11:D25)</f>
        <v>2.9944469278405929E-5</v>
      </c>
      <c r="F28" s="20">
        <f>AVERAGE(F11:F25)</f>
        <v>1.0928870253706481E-2</v>
      </c>
      <c r="G28" s="20">
        <f>2*STDEV(F11:F25)</f>
        <v>1.202622246364812E-3</v>
      </c>
      <c r="H28" s="19">
        <f>AVERAGE(H11:H25)</f>
        <v>1.4672361683357762</v>
      </c>
      <c r="I28" s="19">
        <f>2*STDEV(H11:H25)</f>
        <v>8.895542731947255E-5</v>
      </c>
      <c r="J28" s="62">
        <f>AVERAGE(J11:J25)</f>
        <v>1.395789946247737</v>
      </c>
      <c r="K28" s="62">
        <f>2*STDEV(J11:J25)</f>
        <v>0.28538154733265769</v>
      </c>
    </row>
    <row r="29" spans="1:11">
      <c r="B29" s="17" t="s">
        <v>198</v>
      </c>
      <c r="C29" s="17" t="s">
        <v>1070</v>
      </c>
      <c r="D29" s="17" t="s">
        <v>219</v>
      </c>
      <c r="E29" s="17"/>
      <c r="F29" s="17" t="s">
        <v>220</v>
      </c>
      <c r="G29" s="17"/>
      <c r="H29" s="17" t="s">
        <v>221</v>
      </c>
      <c r="I29" s="17"/>
      <c r="J29" s="62"/>
      <c r="K29" s="62"/>
    </row>
    <row r="30" spans="1:11">
      <c r="A30" s="1" t="s">
        <v>222</v>
      </c>
      <c r="B30" s="1">
        <v>0.282308</v>
      </c>
      <c r="C30" s="1">
        <v>6.0000000000000002E-6</v>
      </c>
      <c r="D30" s="1" t="s">
        <v>223</v>
      </c>
      <c r="E30" s="18"/>
      <c r="F30" s="1" t="s">
        <v>224</v>
      </c>
      <c r="G30" s="18"/>
      <c r="H30" s="1" t="s">
        <v>225</v>
      </c>
      <c r="I30" s="18"/>
      <c r="J30" s="62"/>
      <c r="K30" s="62"/>
    </row>
    <row r="31" spans="1:11">
      <c r="E31" s="18"/>
      <c r="G31" s="18"/>
      <c r="I31" s="18"/>
      <c r="J31" s="62"/>
      <c r="K31" s="62"/>
    </row>
    <row r="32" spans="1:11">
      <c r="B32" s="18"/>
      <c r="C32" s="18"/>
      <c r="D32" s="18"/>
      <c r="E32" s="18"/>
      <c r="F32" s="18"/>
      <c r="G32" s="18"/>
      <c r="H32" s="18"/>
      <c r="I32" s="18"/>
      <c r="J32" s="62"/>
      <c r="K32" s="62"/>
    </row>
    <row r="33" spans="1:11">
      <c r="A33" s="1" t="s">
        <v>226</v>
      </c>
      <c r="B33" s="18">
        <v>0.2825296759570925</v>
      </c>
      <c r="C33" s="18">
        <v>1.699846545803466E-5</v>
      </c>
      <c r="D33" s="18">
        <v>2.045136653269038E-5</v>
      </c>
      <c r="E33" s="18">
        <v>1.6867981281606252E-7</v>
      </c>
      <c r="F33" s="18">
        <v>8.3767710353148807E-4</v>
      </c>
      <c r="G33" s="18">
        <v>1.211602867215647E-5</v>
      </c>
      <c r="H33" s="18">
        <v>1.4672458823584467</v>
      </c>
      <c r="I33" s="18">
        <v>4.7792362651969787E-5</v>
      </c>
      <c r="J33" s="62">
        <v>3.3334177196785322</v>
      </c>
      <c r="K33" s="62">
        <v>1.0717983786018057</v>
      </c>
    </row>
    <row r="34" spans="1:11">
      <c r="A34" s="1" t="s">
        <v>227</v>
      </c>
      <c r="B34" s="18">
        <v>0.28251450387468402</v>
      </c>
      <c r="C34" s="18">
        <v>1.7384385878006457E-5</v>
      </c>
      <c r="D34" s="18">
        <v>1.9628767795744642E-5</v>
      </c>
      <c r="E34" s="18">
        <v>2.31417099251433E-7</v>
      </c>
      <c r="F34" s="18">
        <v>8.3503197386508869E-4</v>
      </c>
      <c r="G34" s="18">
        <v>1.0382248051474123E-5</v>
      </c>
      <c r="H34" s="18">
        <v>1.4672270233878228</v>
      </c>
      <c r="I34" s="18">
        <v>5.0936104452307435E-5</v>
      </c>
      <c r="J34" s="62">
        <v>3.3435282023026685</v>
      </c>
      <c r="K34" s="62">
        <v>1.2050260106169108</v>
      </c>
    </row>
    <row r="35" spans="1:11">
      <c r="A35" s="1" t="s">
        <v>228</v>
      </c>
      <c r="B35" s="18">
        <v>0.28251204478071529</v>
      </c>
      <c r="C35" s="18">
        <v>2.011643798968733E-5</v>
      </c>
      <c r="D35" s="18">
        <v>1.9531368594553235E-5</v>
      </c>
      <c r="E35" s="18">
        <v>2.2580458023455117E-7</v>
      </c>
      <c r="F35" s="18">
        <v>7.9609849661903037E-4</v>
      </c>
      <c r="G35" s="18">
        <v>8.9265885776087335E-6</v>
      </c>
      <c r="H35" s="18">
        <v>1.4672583648588029</v>
      </c>
      <c r="I35" s="18">
        <v>6.2558529715323912E-5</v>
      </c>
      <c r="J35" s="62">
        <v>3.300923253761888</v>
      </c>
      <c r="K35" s="62">
        <v>1.1972490587699423</v>
      </c>
    </row>
    <row r="36" spans="1:11">
      <c r="A36" s="1" t="s">
        <v>229</v>
      </c>
      <c r="B36" s="18">
        <v>0.28248410954133452</v>
      </c>
      <c r="C36" s="18">
        <v>2.5205940087894639E-5</v>
      </c>
      <c r="D36" s="18">
        <v>1.88047617381492E-5</v>
      </c>
      <c r="E36" s="18">
        <v>1.8360067948803985E-7</v>
      </c>
      <c r="F36" s="18">
        <v>7.5854143636587795E-4</v>
      </c>
      <c r="G36" s="18">
        <v>1.0498790810772754E-5</v>
      </c>
      <c r="H36" s="18">
        <v>1.4672335169440376</v>
      </c>
      <c r="I36" s="18">
        <v>4.1779361899562375E-5</v>
      </c>
      <c r="J36" s="62">
        <v>3.1469353038507224</v>
      </c>
      <c r="K36" s="62">
        <v>1.0959659229560668</v>
      </c>
    </row>
    <row r="37" spans="1:11">
      <c r="A37" s="1" t="s">
        <v>230</v>
      </c>
      <c r="B37" s="18">
        <v>0.28251012124091435</v>
      </c>
      <c r="C37" s="18">
        <v>2.284395249351457E-5</v>
      </c>
      <c r="D37" s="18">
        <v>1.8228437965687827E-5</v>
      </c>
      <c r="E37" s="18">
        <v>1.7249345967387001E-7</v>
      </c>
      <c r="F37" s="18">
        <v>7.4040000173708628E-4</v>
      </c>
      <c r="G37" s="18">
        <v>9.6179054127747628E-6</v>
      </c>
      <c r="H37" s="18">
        <v>1.467294896397054</v>
      </c>
      <c r="I37" s="18">
        <v>4.8528597020890231E-5</v>
      </c>
      <c r="J37" s="62">
        <v>3.0350695882378687</v>
      </c>
      <c r="K37" s="62">
        <v>1.1373514622237901</v>
      </c>
    </row>
    <row r="38" spans="1:11">
      <c r="A38" s="1" t="s">
        <v>231</v>
      </c>
      <c r="B38" s="18">
        <v>0.28251418732404909</v>
      </c>
      <c r="C38" s="18">
        <v>3.3158914188610707E-5</v>
      </c>
      <c r="D38" s="18">
        <v>1.7943164754724956E-5</v>
      </c>
      <c r="E38" s="18">
        <v>1.8488014135386957E-7</v>
      </c>
      <c r="F38" s="18">
        <v>7.2154026428204179E-4</v>
      </c>
      <c r="G38" s="18">
        <v>7.0579461225632397E-6</v>
      </c>
      <c r="H38" s="18">
        <v>1.4672499264181358</v>
      </c>
      <c r="I38" s="18">
        <v>5.6659133632504965E-5</v>
      </c>
      <c r="J38" s="62">
        <v>3.1227133317238081</v>
      </c>
      <c r="K38" s="62">
        <v>1.149472733018605</v>
      </c>
    </row>
    <row r="39" spans="1:11">
      <c r="A39" s="1" t="s">
        <v>232</v>
      </c>
      <c r="B39" s="18">
        <v>0.28245398065607508</v>
      </c>
      <c r="C39" s="18">
        <v>2.1520919295060838E-5</v>
      </c>
      <c r="D39" s="18">
        <v>1.7402195184724212E-5</v>
      </c>
      <c r="E39" s="18">
        <v>1.5092484470613537E-7</v>
      </c>
      <c r="F39" s="18">
        <v>7.1874135974460472E-4</v>
      </c>
      <c r="G39" s="18">
        <v>1.0830107476839384E-5</v>
      </c>
      <c r="H39" s="18">
        <v>1.4672520970359542</v>
      </c>
      <c r="I39" s="18">
        <v>4.93332370946862E-5</v>
      </c>
      <c r="J39" s="62">
        <v>2.9346494732183377</v>
      </c>
      <c r="K39" s="62">
        <v>1.0501576684448637</v>
      </c>
    </row>
    <row r="40" spans="1:11">
      <c r="A40" s="1" t="s">
        <v>233</v>
      </c>
      <c r="B40" s="18">
        <v>0.28249902966010065</v>
      </c>
      <c r="C40" s="18">
        <v>2.7163503744761732E-5</v>
      </c>
      <c r="D40" s="18">
        <v>1.9784606456305868E-5</v>
      </c>
      <c r="E40" s="18">
        <v>1.9175227864069838E-7</v>
      </c>
      <c r="F40" s="18">
        <v>7.966454158160203E-4</v>
      </c>
      <c r="G40" s="18">
        <v>1.0502202442695461E-5</v>
      </c>
      <c r="H40" s="18">
        <v>1.4671892974781191</v>
      </c>
      <c r="I40" s="18">
        <v>4.953627313789664E-5</v>
      </c>
      <c r="J40" s="62">
        <v>2.8115506879246523</v>
      </c>
      <c r="K40" s="62">
        <v>0.83205885349215258</v>
      </c>
    </row>
    <row r="41" spans="1:11">
      <c r="A41" s="1" t="s">
        <v>234</v>
      </c>
      <c r="B41" s="18">
        <v>0.2824987190416523</v>
      </c>
      <c r="C41" s="18">
        <v>2.3018077222725446E-5</v>
      </c>
      <c r="D41" s="18">
        <v>1.9601913438899397E-5</v>
      </c>
      <c r="E41" s="18">
        <v>2.2846124063244432E-7</v>
      </c>
      <c r="F41" s="18">
        <v>7.6973509565330766E-4</v>
      </c>
      <c r="G41" s="18">
        <v>9.1536057503828426E-6</v>
      </c>
      <c r="H41" s="18">
        <v>1.4671987974286709</v>
      </c>
      <c r="I41" s="18">
        <v>5.1003060332264446E-5</v>
      </c>
      <c r="J41" s="62">
        <v>2.6579892916416603</v>
      </c>
      <c r="K41" s="62">
        <v>0.62143720745687336</v>
      </c>
    </row>
    <row r="42" spans="1:11">
      <c r="A42" s="1" t="s">
        <v>235</v>
      </c>
      <c r="B42" s="18">
        <v>0.28247884649430111</v>
      </c>
      <c r="C42" s="18">
        <v>2.106194843839288E-5</v>
      </c>
      <c r="D42" s="18">
        <v>1.9426401980701862E-5</v>
      </c>
      <c r="E42" s="18">
        <v>2.4552583900601742E-7</v>
      </c>
      <c r="F42" s="18">
        <v>7.647691576837918E-4</v>
      </c>
      <c r="G42" s="18">
        <v>9.8421847558375481E-6</v>
      </c>
      <c r="H42" s="18">
        <v>1.4672670038418947</v>
      </c>
      <c r="I42" s="18">
        <v>5.4891432302708679E-5</v>
      </c>
      <c r="J42" s="62">
        <v>2.5068254769218203</v>
      </c>
      <c r="K42" s="62">
        <v>0.58243759158688346</v>
      </c>
    </row>
    <row r="43" spans="1:11">
      <c r="A43" s="1" t="s">
        <v>236</v>
      </c>
      <c r="B43" s="18">
        <v>0.28250389522546848</v>
      </c>
      <c r="C43" s="18">
        <v>2.7787364387201982E-5</v>
      </c>
      <c r="D43" s="18">
        <v>1.9285122881299597E-5</v>
      </c>
      <c r="E43" s="18">
        <v>1.6526664713831565E-7</v>
      </c>
      <c r="F43" s="18">
        <v>7.7032700306674078E-4</v>
      </c>
      <c r="G43" s="18">
        <v>1.0292004304164881E-5</v>
      </c>
      <c r="H43" s="18">
        <v>1.4672189719043736</v>
      </c>
      <c r="I43" s="18">
        <v>5.5342194012108008E-5</v>
      </c>
      <c r="J43" s="62">
        <v>2.5156606285149028</v>
      </c>
      <c r="K43" s="62">
        <v>0.58142136233253139</v>
      </c>
    </row>
    <row r="44" spans="1:11">
      <c r="A44" s="1" t="s">
        <v>237</v>
      </c>
      <c r="B44" s="18">
        <v>0.28249790795685648</v>
      </c>
      <c r="C44" s="18">
        <v>2.2651556603884372E-5</v>
      </c>
      <c r="D44" s="18">
        <v>1.9637928867098277E-5</v>
      </c>
      <c r="E44" s="18">
        <v>1.5298799038700367E-7</v>
      </c>
      <c r="F44" s="18">
        <v>7.7617326513849299E-4</v>
      </c>
      <c r="G44" s="18">
        <v>1.2041164681420041E-5</v>
      </c>
      <c r="H44" s="18">
        <v>1.4672162144950613</v>
      </c>
      <c r="I44" s="18">
        <v>6.0072954532598271E-5</v>
      </c>
      <c r="J44" s="62">
        <v>2.4878751854314007</v>
      </c>
      <c r="K44" s="62">
        <v>0.22001003224106425</v>
      </c>
    </row>
    <row r="45" spans="1:11">
      <c r="A45" s="1" t="s">
        <v>238</v>
      </c>
      <c r="B45" s="18">
        <v>0.28253972860231114</v>
      </c>
      <c r="C45" s="18">
        <v>1.8637906607775691E-5</v>
      </c>
      <c r="D45" s="18">
        <v>1.8511358253440554E-5</v>
      </c>
      <c r="E45" s="18">
        <v>5.2501626416339803E-7</v>
      </c>
      <c r="F45" s="18">
        <v>7.0071835094735486E-4</v>
      </c>
      <c r="G45" s="18">
        <v>1.0929688895232461E-5</v>
      </c>
      <c r="H45" s="18">
        <v>1.4672358035794042</v>
      </c>
      <c r="I45" s="18">
        <v>9.3283399726888072E-5</v>
      </c>
      <c r="J45" s="62">
        <v>2.4329188849634473</v>
      </c>
      <c r="K45" s="62">
        <v>0.42676467879150848</v>
      </c>
    </row>
    <row r="46" spans="1:11">
      <c r="A46" s="1" t="s">
        <v>239</v>
      </c>
      <c r="B46" s="18">
        <v>0.28252174212072562</v>
      </c>
      <c r="C46" s="18">
        <v>1.9477510379820167E-5</v>
      </c>
      <c r="D46" s="18">
        <v>1.845481159989874E-5</v>
      </c>
      <c r="E46" s="18">
        <v>2.3208582508442103E-7</v>
      </c>
      <c r="F46" s="18">
        <v>7.062088309345609E-4</v>
      </c>
      <c r="G46" s="18">
        <v>1.0233223753719173E-5</v>
      </c>
      <c r="H46" s="18">
        <v>1.4671202705432156</v>
      </c>
      <c r="I46" s="18">
        <v>7.2187854668902279E-5</v>
      </c>
      <c r="J46" s="62">
        <v>2.4990811420689494</v>
      </c>
      <c r="K46" s="62">
        <v>0.59299834286884778</v>
      </c>
    </row>
    <row r="47" spans="1:11">
      <c r="B47" s="18"/>
      <c r="C47" s="18"/>
      <c r="D47" s="18"/>
      <c r="E47" s="18"/>
      <c r="F47" s="18"/>
      <c r="G47" s="18"/>
      <c r="H47" s="18"/>
      <c r="I47" s="18"/>
      <c r="J47" s="62"/>
      <c r="K47" s="62"/>
    </row>
    <row r="48" spans="1:11">
      <c r="B48" s="17" t="s">
        <v>198</v>
      </c>
      <c r="C48" s="17" t="s">
        <v>1070</v>
      </c>
      <c r="D48" s="17" t="s">
        <v>199</v>
      </c>
      <c r="E48" s="17" t="s">
        <v>1070</v>
      </c>
      <c r="F48" s="17" t="s">
        <v>200</v>
      </c>
      <c r="G48" s="17" t="s">
        <v>1070</v>
      </c>
      <c r="H48" s="17" t="s">
        <v>201</v>
      </c>
      <c r="I48" s="17" t="s">
        <v>1070</v>
      </c>
      <c r="J48" s="17" t="s">
        <v>202</v>
      </c>
      <c r="K48" s="17" t="s">
        <v>1070</v>
      </c>
    </row>
    <row r="49" spans="1:11">
      <c r="A49" s="1" t="s">
        <v>218</v>
      </c>
      <c r="B49" s="18">
        <f>AVERAGE(B33:B46)</f>
        <v>0.28250417803402006</v>
      </c>
      <c r="C49" s="18">
        <f>2*STDEV(B33:B46)</f>
        <v>4.3629237439123815E-5</v>
      </c>
      <c r="D49" s="18">
        <f>AVERAGE(D33:D46)</f>
        <v>1.9049443288851335E-5</v>
      </c>
      <c r="E49" s="18">
        <f>2*STDEV(D33:D46)</f>
        <v>1.6858892637686396E-6</v>
      </c>
      <c r="F49" s="19">
        <f>AVERAGE(F33:F46)</f>
        <v>7.6375769681324903E-4</v>
      </c>
      <c r="G49" s="19">
        <f>2*STDEV(F33:F46)</f>
        <v>8.695372725173944E-5</v>
      </c>
      <c r="H49" s="19">
        <f>AVERAGE(H33:H46)</f>
        <v>1.4672291476193566</v>
      </c>
      <c r="I49" s="19">
        <f>2*STDEV(H33:H46)</f>
        <v>8.3297852422985373E-5</v>
      </c>
      <c r="J49" s="62">
        <f>AVERAGE(J33:J46)</f>
        <v>2.8663670121600471</v>
      </c>
      <c r="K49" s="62">
        <f>2*STDEV(J33:J46)</f>
        <v>0.69657111549200579</v>
      </c>
    </row>
    <row r="50" spans="1:11">
      <c r="B50" s="17" t="s">
        <v>198</v>
      </c>
      <c r="C50" s="17" t="s">
        <v>1070</v>
      </c>
      <c r="D50" s="17" t="s">
        <v>240</v>
      </c>
      <c r="E50" s="17"/>
      <c r="F50" s="17" t="s">
        <v>241</v>
      </c>
      <c r="G50" s="17"/>
      <c r="H50" s="17" t="s">
        <v>221</v>
      </c>
      <c r="I50" s="17"/>
      <c r="J50" s="62"/>
      <c r="K50" s="62"/>
    </row>
    <row r="51" spans="1:11">
      <c r="A51" s="1" t="s">
        <v>222</v>
      </c>
      <c r="B51" s="1">
        <v>0.28250700000000001</v>
      </c>
      <c r="C51" s="1">
        <v>6.0000000000000002E-6</v>
      </c>
      <c r="D51" s="1">
        <v>4.1999999999999998E-5</v>
      </c>
      <c r="F51" s="1">
        <v>1.1999999999999999E-3</v>
      </c>
      <c r="G51" s="18"/>
      <c r="H51" s="1" t="s">
        <v>242</v>
      </c>
      <c r="I51" s="18"/>
      <c r="J51" s="62"/>
      <c r="K51" s="62"/>
    </row>
    <row r="52" spans="1:11">
      <c r="B52" s="18"/>
      <c r="C52" s="18"/>
      <c r="D52" s="18"/>
      <c r="E52" s="18"/>
      <c r="F52" s="18"/>
      <c r="G52" s="18"/>
      <c r="H52" s="18"/>
      <c r="I52" s="18"/>
      <c r="J52" s="62"/>
      <c r="K52" s="62"/>
    </row>
    <row r="53" spans="1:11">
      <c r="B53" s="18"/>
      <c r="C53" s="18"/>
      <c r="D53" s="18"/>
      <c r="E53" s="18"/>
      <c r="F53" s="18"/>
      <c r="G53" s="18"/>
      <c r="H53" s="18"/>
      <c r="I53" s="18"/>
      <c r="J53" s="62"/>
      <c r="K53" s="62"/>
    </row>
    <row r="54" spans="1:11">
      <c r="A54" s="1" t="s">
        <v>243</v>
      </c>
      <c r="B54" s="18">
        <v>0.28215096023604558</v>
      </c>
      <c r="C54" s="18">
        <v>1.9102727919582156E-5</v>
      </c>
      <c r="D54" s="18" t="s">
        <v>244</v>
      </c>
      <c r="E54" s="18" t="s">
        <v>122</v>
      </c>
      <c r="F54" s="18" t="s">
        <v>244</v>
      </c>
      <c r="G54" s="18" t="s">
        <v>122</v>
      </c>
      <c r="H54" s="18">
        <v>1.4672383909252316</v>
      </c>
      <c r="I54" s="18">
        <v>4.0858380953249964E-5</v>
      </c>
      <c r="J54" s="62">
        <v>3.4741310819179154</v>
      </c>
      <c r="K54" s="62">
        <v>0.47564692237670869</v>
      </c>
    </row>
    <row r="55" spans="1:11">
      <c r="A55" s="1" t="s">
        <v>245</v>
      </c>
      <c r="B55" s="18">
        <v>0.28213050279703578</v>
      </c>
      <c r="C55" s="18">
        <v>1.9582191253572664E-5</v>
      </c>
      <c r="D55" s="18" t="s">
        <v>244</v>
      </c>
      <c r="E55" s="18" t="s">
        <v>122</v>
      </c>
      <c r="F55" s="18" t="s">
        <v>244</v>
      </c>
      <c r="G55" s="18" t="s">
        <v>122</v>
      </c>
      <c r="H55" s="18">
        <v>1.4672458698681052</v>
      </c>
      <c r="I55" s="18">
        <v>4.7716844119616709E-5</v>
      </c>
      <c r="J55" s="62">
        <v>3.7194357767571824</v>
      </c>
      <c r="K55" s="62">
        <v>0.42889552798764946</v>
      </c>
    </row>
    <row r="56" spans="1:11">
      <c r="A56" s="1" t="s">
        <v>246</v>
      </c>
      <c r="B56" s="18">
        <v>0.28215555495398537</v>
      </c>
      <c r="C56" s="18">
        <v>2.2969189182050074E-5</v>
      </c>
      <c r="D56" s="18" t="s">
        <v>244</v>
      </c>
      <c r="E56" s="18" t="s">
        <v>122</v>
      </c>
      <c r="F56" s="18" t="s">
        <v>244</v>
      </c>
      <c r="G56" s="18" t="s">
        <v>122</v>
      </c>
      <c r="H56" s="18">
        <v>1.4672342669751237</v>
      </c>
      <c r="I56" s="18">
        <v>4.1171680160187716E-5</v>
      </c>
      <c r="J56" s="62">
        <v>3.5245835358478588</v>
      </c>
      <c r="K56" s="62">
        <v>0.4009756043572294</v>
      </c>
    </row>
    <row r="57" spans="1:11">
      <c r="A57" s="1" t="s">
        <v>247</v>
      </c>
      <c r="B57" s="18">
        <v>0.28214050668345309</v>
      </c>
      <c r="C57" s="18">
        <v>1.8141938010914762E-5</v>
      </c>
      <c r="D57" s="18" t="s">
        <v>244</v>
      </c>
      <c r="E57" s="18" t="s">
        <v>122</v>
      </c>
      <c r="F57" s="18" t="s">
        <v>244</v>
      </c>
      <c r="G57" s="18" t="s">
        <v>122</v>
      </c>
      <c r="H57" s="18">
        <v>1.4672698392983845</v>
      </c>
      <c r="I57" s="18">
        <v>4.4921306772120401E-5</v>
      </c>
      <c r="J57" s="62">
        <v>3.793164641665268</v>
      </c>
      <c r="K57" s="62">
        <v>0.47656763170243616</v>
      </c>
    </row>
    <row r="58" spans="1:11">
      <c r="A58" s="1" t="s">
        <v>248</v>
      </c>
      <c r="B58" s="18">
        <v>0.28213989738982309</v>
      </c>
      <c r="C58" s="18">
        <v>1.884715491738134E-5</v>
      </c>
      <c r="D58" s="18" t="s">
        <v>244</v>
      </c>
      <c r="E58" s="18" t="s">
        <v>122</v>
      </c>
      <c r="F58" s="18" t="s">
        <v>244</v>
      </c>
      <c r="G58" s="18" t="s">
        <v>122</v>
      </c>
      <c r="H58" s="18">
        <v>1.4672368193137788</v>
      </c>
      <c r="I58" s="18">
        <v>3.9428330421907238E-5</v>
      </c>
      <c r="J58" s="62">
        <v>3.8290499223623016</v>
      </c>
      <c r="K58" s="62">
        <v>0.26825498027430783</v>
      </c>
    </row>
    <row r="59" spans="1:11">
      <c r="A59" s="1" t="s">
        <v>249</v>
      </c>
      <c r="B59" s="18">
        <v>0.28215679497929169</v>
      </c>
      <c r="C59" s="18">
        <v>2.2219923165938213E-5</v>
      </c>
      <c r="D59" s="18" t="s">
        <v>244</v>
      </c>
      <c r="E59" s="18" t="s">
        <v>122</v>
      </c>
      <c r="F59" s="18" t="s">
        <v>244</v>
      </c>
      <c r="G59" s="18" t="s">
        <v>122</v>
      </c>
      <c r="H59" s="18">
        <v>1.4672337025812681</v>
      </c>
      <c r="I59" s="18">
        <v>5.1664268511769472E-5</v>
      </c>
      <c r="J59" s="62">
        <v>3.5615361097030322</v>
      </c>
      <c r="K59" s="62">
        <v>0.32985926131121124</v>
      </c>
    </row>
    <row r="60" spans="1:11">
      <c r="A60" s="1" t="s">
        <v>250</v>
      </c>
      <c r="B60" s="18">
        <v>0.28216027468631033</v>
      </c>
      <c r="C60" s="18">
        <v>1.7902570320882266E-5</v>
      </c>
      <c r="D60" s="18" t="s">
        <v>244</v>
      </c>
      <c r="E60" s="18" t="s">
        <v>122</v>
      </c>
      <c r="F60" s="18" t="s">
        <v>244</v>
      </c>
      <c r="G60" s="18" t="s">
        <v>122</v>
      </c>
      <c r="H60" s="18">
        <v>1.4672216749029419</v>
      </c>
      <c r="I60" s="18">
        <v>5.4183043960148841E-5</v>
      </c>
      <c r="J60" s="62">
        <v>3.2364062998853096</v>
      </c>
      <c r="K60" s="62">
        <v>0.4246964227800869</v>
      </c>
    </row>
    <row r="61" spans="1:11">
      <c r="A61" s="1" t="s">
        <v>251</v>
      </c>
      <c r="B61" s="18">
        <v>0.28215141449197195</v>
      </c>
      <c r="C61" s="18">
        <v>1.8286419521657855E-5</v>
      </c>
      <c r="D61" s="18" t="s">
        <v>244</v>
      </c>
      <c r="E61" s="18" t="s">
        <v>122</v>
      </c>
      <c r="F61" s="18" t="s">
        <v>244</v>
      </c>
      <c r="G61" s="18" t="s">
        <v>122</v>
      </c>
      <c r="H61" s="18">
        <v>1.4672152351842549</v>
      </c>
      <c r="I61" s="18">
        <v>4.4651713088976793E-5</v>
      </c>
      <c r="J61" s="62">
        <v>3.6647530919252032</v>
      </c>
      <c r="K61" s="62">
        <v>0.51059226299749438</v>
      </c>
    </row>
    <row r="62" spans="1:11">
      <c r="A62" s="1" t="s">
        <v>252</v>
      </c>
      <c r="B62" s="18">
        <v>0.2821473078745817</v>
      </c>
      <c r="C62" s="18">
        <v>1.652252849176926E-5</v>
      </c>
      <c r="D62" s="18" t="s">
        <v>244</v>
      </c>
      <c r="E62" s="18" t="s">
        <v>122</v>
      </c>
      <c r="F62" s="18" t="s">
        <v>244</v>
      </c>
      <c r="G62" s="18" t="s">
        <v>122</v>
      </c>
      <c r="H62" s="18">
        <v>1.4672332687170475</v>
      </c>
      <c r="I62" s="18">
        <v>4.9679050136209837E-5</v>
      </c>
      <c r="J62" s="62">
        <v>3.5899755483367533</v>
      </c>
      <c r="K62" s="62">
        <v>0.59170414888071377</v>
      </c>
    </row>
    <row r="63" spans="1:11">
      <c r="A63" s="1" t="s">
        <v>253</v>
      </c>
      <c r="B63" s="18">
        <v>0.28212885268602195</v>
      </c>
      <c r="C63" s="18">
        <v>1.3612136521300337E-5</v>
      </c>
      <c r="D63" s="18" t="s">
        <v>244</v>
      </c>
      <c r="E63" s="18" t="s">
        <v>122</v>
      </c>
      <c r="F63" s="18" t="s">
        <v>244</v>
      </c>
      <c r="G63" s="18" t="s">
        <v>122</v>
      </c>
      <c r="H63" s="18">
        <v>1.467201185580258</v>
      </c>
      <c r="I63" s="18">
        <v>4.9828974709665287E-5</v>
      </c>
      <c r="J63" s="62">
        <v>3.6629418813927304</v>
      </c>
      <c r="K63" s="62">
        <v>0.65702756471658108</v>
      </c>
    </row>
    <row r="64" spans="1:11">
      <c r="A64" s="1" t="s">
        <v>254</v>
      </c>
      <c r="B64" s="18">
        <v>0.28214724684447201</v>
      </c>
      <c r="C64" s="18">
        <v>1.7754701193273502E-5</v>
      </c>
      <c r="D64" s="18" t="s">
        <v>244</v>
      </c>
      <c r="E64" s="18" t="s">
        <v>122</v>
      </c>
      <c r="F64" s="18" t="s">
        <v>244</v>
      </c>
      <c r="G64" s="18" t="s">
        <v>122</v>
      </c>
      <c r="H64" s="18">
        <v>1.4672533296874739</v>
      </c>
      <c r="I64" s="18">
        <v>5.7843264362239661E-5</v>
      </c>
      <c r="J64" s="62">
        <v>3.7620406435667348</v>
      </c>
      <c r="K64" s="62">
        <v>0.74384389948151342</v>
      </c>
    </row>
    <row r="65" spans="1:11">
      <c r="A65" s="1" t="s">
        <v>255</v>
      </c>
      <c r="B65" s="18">
        <v>0.28212497912941514</v>
      </c>
      <c r="C65" s="18">
        <v>2.0069019164926506E-5</v>
      </c>
      <c r="D65" s="18" t="s">
        <v>244</v>
      </c>
      <c r="E65" s="18" t="s">
        <v>122</v>
      </c>
      <c r="F65" s="18" t="s">
        <v>244</v>
      </c>
      <c r="G65" s="18" t="s">
        <v>122</v>
      </c>
      <c r="H65" s="18">
        <v>1.4671466987729265</v>
      </c>
      <c r="I65" s="18">
        <v>5.0971032565033586E-5</v>
      </c>
      <c r="J65" s="62">
        <v>3.7500841015230884</v>
      </c>
      <c r="K65" s="62">
        <v>0.55970395935931549</v>
      </c>
    </row>
    <row r="66" spans="1:11">
      <c r="A66" s="1" t="s">
        <v>256</v>
      </c>
      <c r="B66" s="18">
        <v>0.28213327631722052</v>
      </c>
      <c r="C66" s="18">
        <v>2.2730863184226581E-5</v>
      </c>
      <c r="D66" s="18" t="s">
        <v>244</v>
      </c>
      <c r="E66" s="18" t="s">
        <v>122</v>
      </c>
      <c r="F66" s="18" t="s">
        <v>244</v>
      </c>
      <c r="G66" s="18" t="s">
        <v>122</v>
      </c>
      <c r="H66" s="18">
        <v>1.4671745694494427</v>
      </c>
      <c r="I66" s="18">
        <v>3.5537208778648526E-5</v>
      </c>
      <c r="J66" s="62">
        <v>3.6568757730061647</v>
      </c>
      <c r="K66" s="62">
        <v>0.61142675453791706</v>
      </c>
    </row>
    <row r="67" spans="1:11">
      <c r="A67" s="1" t="s">
        <v>257</v>
      </c>
      <c r="B67" s="18">
        <v>0.28213285553582901</v>
      </c>
      <c r="C67" s="18">
        <v>1.6893155457423446E-5</v>
      </c>
      <c r="D67" s="18" t="s">
        <v>244</v>
      </c>
      <c r="E67" s="18" t="s">
        <v>122</v>
      </c>
      <c r="F67" s="18" t="s">
        <v>244</v>
      </c>
      <c r="G67" s="18" t="s">
        <v>122</v>
      </c>
      <c r="H67" s="18">
        <v>1.4671099640348242</v>
      </c>
      <c r="I67" s="18">
        <v>4.7804571438586112E-5</v>
      </c>
      <c r="J67" s="62">
        <v>3.7379592073253187</v>
      </c>
      <c r="K67" s="62">
        <v>0.60055474964679501</v>
      </c>
    </row>
    <row r="68" spans="1:11">
      <c r="B68" s="18"/>
      <c r="C68" s="18"/>
      <c r="D68" s="18"/>
      <c r="E68" s="18"/>
      <c r="F68" s="18"/>
      <c r="G68" s="18"/>
      <c r="H68" s="18"/>
      <c r="I68" s="18"/>
      <c r="J68" s="62"/>
      <c r="K68" s="62"/>
    </row>
    <row r="69" spans="1:11">
      <c r="B69" s="17" t="s">
        <v>198</v>
      </c>
      <c r="C69" s="17" t="s">
        <v>1070</v>
      </c>
      <c r="D69" s="17" t="s">
        <v>199</v>
      </c>
      <c r="E69" s="17" t="s">
        <v>1070</v>
      </c>
      <c r="F69" s="17" t="s">
        <v>200</v>
      </c>
      <c r="G69" s="17" t="s">
        <v>1070</v>
      </c>
      <c r="H69" s="17" t="s">
        <v>201</v>
      </c>
      <c r="I69" s="17" t="s">
        <v>1070</v>
      </c>
      <c r="J69" s="17" t="s">
        <v>202</v>
      </c>
      <c r="K69" s="17" t="s">
        <v>1070</v>
      </c>
    </row>
    <row r="70" spans="1:11">
      <c r="A70" s="1" t="s">
        <v>218</v>
      </c>
      <c r="B70" s="18">
        <f>AVERAGE(B53:B67)</f>
        <v>0.28214288747181837</v>
      </c>
      <c r="C70" s="18">
        <f>2*STDEV(B53:B67)</f>
        <v>2.2946825939601733E-5</v>
      </c>
      <c r="D70" s="19" t="s">
        <v>258</v>
      </c>
      <c r="E70" s="19" t="s">
        <v>122</v>
      </c>
      <c r="F70" s="19" t="s">
        <v>258</v>
      </c>
      <c r="G70" s="19" t="s">
        <v>122</v>
      </c>
      <c r="H70" s="19">
        <f>AVERAGE(H53:H67)</f>
        <v>1.4672153439493616</v>
      </c>
      <c r="I70" s="19">
        <f>2*STDEV(H53:H67)</f>
        <v>8.7834567784235087E-5</v>
      </c>
      <c r="J70" s="62">
        <f>AVERAGE(J53:J67)</f>
        <v>3.6402098296582039</v>
      </c>
      <c r="K70" s="62">
        <f>2*STDEV(J53:J67)</f>
        <v>0.3117796752730071</v>
      </c>
    </row>
    <row r="71" spans="1:11">
      <c r="B71" s="17" t="s">
        <v>198</v>
      </c>
      <c r="C71" s="17" t="s">
        <v>1070</v>
      </c>
      <c r="D71" s="17" t="s">
        <v>219</v>
      </c>
      <c r="E71" s="17"/>
      <c r="F71" s="17" t="s">
        <v>220</v>
      </c>
      <c r="G71" s="17"/>
      <c r="H71" s="17" t="s">
        <v>221</v>
      </c>
      <c r="I71" s="17"/>
      <c r="J71" s="62"/>
      <c r="K71" s="62"/>
    </row>
    <row r="72" spans="1:11">
      <c r="A72" s="1" t="s">
        <v>222</v>
      </c>
      <c r="B72" s="1">
        <v>0.28213500000000002</v>
      </c>
      <c r="C72" s="1">
        <v>6.9999999999999999E-6</v>
      </c>
      <c r="D72" s="1" t="s">
        <v>259</v>
      </c>
      <c r="F72" s="1" t="s">
        <v>260</v>
      </c>
      <c r="G72" s="18"/>
      <c r="H72" s="1" t="s">
        <v>1092</v>
      </c>
      <c r="I72" s="18"/>
      <c r="J72" s="62"/>
      <c r="K72" s="62"/>
    </row>
    <row r="73" spans="1:11">
      <c r="B73" s="18"/>
      <c r="C73" s="18"/>
      <c r="D73" s="18"/>
      <c r="E73" s="18"/>
      <c r="F73" s="18"/>
      <c r="G73" s="18"/>
      <c r="H73" s="18"/>
      <c r="I73" s="18"/>
      <c r="J73" s="62"/>
      <c r="K73" s="62"/>
    </row>
    <row r="74" spans="1:11">
      <c r="B74" s="18"/>
      <c r="C74" s="18"/>
      <c r="D74" s="18"/>
      <c r="E74" s="18"/>
      <c r="F74" s="18"/>
      <c r="G74" s="18"/>
      <c r="H74" s="18"/>
      <c r="I74" s="18"/>
      <c r="J74" s="62"/>
      <c r="K74" s="62"/>
    </row>
    <row r="75" spans="1:11">
      <c r="A75" s="1" t="s">
        <v>261</v>
      </c>
      <c r="B75" s="18">
        <v>0.28216945138884403</v>
      </c>
      <c r="C75" s="18">
        <v>2.1449957597281283E-5</v>
      </c>
      <c r="D75" s="18">
        <v>1.3710098041211586E-3</v>
      </c>
      <c r="E75" s="18">
        <v>3.2815029020594674E-5</v>
      </c>
      <c r="F75" s="18">
        <v>4.9330393289860705E-2</v>
      </c>
      <c r="G75" s="18">
        <v>4.8152157885714776E-4</v>
      </c>
      <c r="H75" s="18">
        <v>1.4672367364743182</v>
      </c>
      <c r="I75" s="18">
        <v>6.4376568005210637E-5</v>
      </c>
      <c r="J75" s="62">
        <v>2.3744934387922187</v>
      </c>
      <c r="K75" s="62">
        <v>0.84096845062841319</v>
      </c>
    </row>
    <row r="76" spans="1:11">
      <c r="A76" s="1" t="s">
        <v>262</v>
      </c>
      <c r="B76" s="18">
        <v>0.2821174853215131</v>
      </c>
      <c r="C76" s="18">
        <v>3.3411009726279206E-5</v>
      </c>
      <c r="D76" s="18">
        <v>1.1231204778668761E-3</v>
      </c>
      <c r="E76" s="18">
        <v>5.7603917524209784E-6</v>
      </c>
      <c r="F76" s="18">
        <v>3.8801102260588416E-2</v>
      </c>
      <c r="G76" s="18">
        <v>6.4860392961498729E-4</v>
      </c>
      <c r="H76" s="18">
        <v>1.4672316743065443</v>
      </c>
      <c r="I76" s="18">
        <v>6.0909481549842654E-5</v>
      </c>
      <c r="J76" s="62">
        <v>2.2128020259637107</v>
      </c>
      <c r="K76" s="62">
        <v>0.841635897141497</v>
      </c>
    </row>
    <row r="77" spans="1:11">
      <c r="A77" s="1" t="s">
        <v>263</v>
      </c>
      <c r="B77" s="18">
        <v>0.28212105964098594</v>
      </c>
      <c r="C77" s="18">
        <v>2.3798525088032145E-5</v>
      </c>
      <c r="D77" s="18">
        <v>1.120180766788896E-3</v>
      </c>
      <c r="E77" s="18">
        <v>4.8322933373314425E-6</v>
      </c>
      <c r="F77" s="18">
        <v>3.8734935706081046E-2</v>
      </c>
      <c r="G77" s="18">
        <v>5.51544555875947E-4</v>
      </c>
      <c r="H77" s="18">
        <v>1.4672340746056078</v>
      </c>
      <c r="I77" s="18">
        <v>3.841990699964178E-5</v>
      </c>
      <c r="J77" s="62">
        <v>2.2359826259983056</v>
      </c>
      <c r="K77" s="62">
        <v>0.81124500881920725</v>
      </c>
    </row>
    <row r="78" spans="1:11">
      <c r="A78" s="1" t="s">
        <v>264</v>
      </c>
      <c r="B78" s="18">
        <v>0.2821563785786031</v>
      </c>
      <c r="C78" s="18">
        <v>2.5077784139281912E-5</v>
      </c>
      <c r="D78" s="18">
        <v>1.2342026477986337E-3</v>
      </c>
      <c r="E78" s="18">
        <v>3.0317563856541293E-5</v>
      </c>
      <c r="F78" s="18">
        <v>4.1837110697138323E-2</v>
      </c>
      <c r="G78" s="18">
        <v>7.6653921919949688E-4</v>
      </c>
      <c r="H78" s="18">
        <v>1.4672368655326993</v>
      </c>
      <c r="I78" s="18">
        <v>9.0987584710407874E-5</v>
      </c>
      <c r="J78" s="62">
        <v>1.9934757815019606</v>
      </c>
      <c r="K78" s="62">
        <v>0.51585269674694434</v>
      </c>
    </row>
    <row r="79" spans="1:11">
      <c r="A79" s="1" t="s">
        <v>265</v>
      </c>
      <c r="B79" s="18">
        <v>0.28211248907798314</v>
      </c>
      <c r="C79" s="18">
        <v>3.1613716770851254E-5</v>
      </c>
      <c r="D79" s="18">
        <v>1.0724817756680382E-3</v>
      </c>
      <c r="E79" s="18">
        <v>6.9429668030435479E-6</v>
      </c>
      <c r="F79" s="18">
        <v>3.6299078579738568E-2</v>
      </c>
      <c r="G79" s="18">
        <v>5.8062753060157636E-4</v>
      </c>
      <c r="H79" s="18">
        <v>1.467222970215051</v>
      </c>
      <c r="I79" s="18">
        <v>8.7824082121412119E-5</v>
      </c>
      <c r="J79" s="62">
        <v>2.0174081550796226</v>
      </c>
      <c r="K79" s="62">
        <v>0.71576777932197888</v>
      </c>
    </row>
    <row r="80" spans="1:11">
      <c r="A80" s="1" t="s">
        <v>266</v>
      </c>
      <c r="B80" s="18">
        <v>0.28215500491093098</v>
      </c>
      <c r="C80" s="18">
        <v>3.1416186175139309E-5</v>
      </c>
      <c r="D80" s="18">
        <v>1.0787010761544159E-3</v>
      </c>
      <c r="E80" s="18">
        <v>6.3505596952678283E-6</v>
      </c>
      <c r="F80" s="18">
        <v>3.6403778856070379E-2</v>
      </c>
      <c r="G80" s="18">
        <v>4.5297166268908171E-4</v>
      </c>
      <c r="H80" s="18">
        <v>1.4671811946683839</v>
      </c>
      <c r="I80" s="18">
        <v>5.7191667672771673E-5</v>
      </c>
      <c r="J80" s="62">
        <v>1.9548605063470295</v>
      </c>
      <c r="K80" s="62">
        <v>0.66204638976676644</v>
      </c>
    </row>
    <row r="81" spans="1:11">
      <c r="A81" s="1" t="s">
        <v>267</v>
      </c>
      <c r="B81" s="18">
        <v>0.28209224413130402</v>
      </c>
      <c r="C81" s="18">
        <v>3.1540470287415713E-5</v>
      </c>
      <c r="D81" s="18">
        <v>1.139341606763536E-3</v>
      </c>
      <c r="E81" s="18">
        <v>3.0904872447560241E-6</v>
      </c>
      <c r="F81" s="18">
        <v>3.9267604975202097E-2</v>
      </c>
      <c r="G81" s="18">
        <v>6.3259927192570739E-4</v>
      </c>
      <c r="H81" s="18">
        <v>1.4672691391726349</v>
      </c>
      <c r="I81" s="18">
        <v>4.3303349590355391E-5</v>
      </c>
      <c r="J81" s="62">
        <v>2.1723024082715963</v>
      </c>
      <c r="K81" s="62">
        <v>0.68385025126055121</v>
      </c>
    </row>
    <row r="82" spans="1:11">
      <c r="A82" s="1" t="s">
        <v>268</v>
      </c>
      <c r="B82" s="18">
        <v>0.28217461970239738</v>
      </c>
      <c r="C82" s="18">
        <v>2.6365952355369207E-5</v>
      </c>
      <c r="D82" s="18">
        <v>1.0966075587681202E-3</v>
      </c>
      <c r="E82" s="18">
        <v>5.5639535328627776E-6</v>
      </c>
      <c r="F82" s="18">
        <v>3.7181396915313109E-2</v>
      </c>
      <c r="G82" s="18">
        <v>4.4581176812869282E-4</v>
      </c>
      <c r="H82" s="18">
        <v>1.4671874244843053</v>
      </c>
      <c r="I82" s="18">
        <v>6.7899941848187273E-5</v>
      </c>
      <c r="J82" s="62">
        <v>2.0029822604700347</v>
      </c>
      <c r="K82" s="62">
        <v>0.73894716879438971</v>
      </c>
    </row>
    <row r="83" spans="1:11">
      <c r="A83" s="1" t="s">
        <v>269</v>
      </c>
      <c r="B83" s="18">
        <v>0.28216173850316628</v>
      </c>
      <c r="C83" s="18">
        <v>3.5182658464600746E-5</v>
      </c>
      <c r="D83" s="18">
        <v>1.1558467105099851E-3</v>
      </c>
      <c r="E83" s="18">
        <v>3.8700104053934465E-6</v>
      </c>
      <c r="F83" s="18">
        <v>3.9740755086576117E-2</v>
      </c>
      <c r="G83" s="18">
        <v>5.2329133785422339E-4</v>
      </c>
      <c r="H83" s="18">
        <v>1.4672342115542076</v>
      </c>
      <c r="I83" s="18">
        <v>5.0668116253606137E-5</v>
      </c>
      <c r="J83" s="62">
        <v>2.1255595440540551</v>
      </c>
      <c r="K83" s="62">
        <v>0.72092015545731092</v>
      </c>
    </row>
    <row r="84" spans="1:11">
      <c r="A84" s="1" t="s">
        <v>270</v>
      </c>
      <c r="B84" s="18">
        <v>0.28210604305296411</v>
      </c>
      <c r="C84" s="18">
        <v>2.9083281218811824E-5</v>
      </c>
      <c r="D84" s="18">
        <v>1.1121148311509447E-3</v>
      </c>
      <c r="E84" s="18">
        <v>5.2039357768630228E-6</v>
      </c>
      <c r="F84" s="18">
        <v>3.8096038097709325E-2</v>
      </c>
      <c r="G84" s="18">
        <v>5.3568388130311752E-4</v>
      </c>
      <c r="H84" s="18">
        <v>1.4672221928597122</v>
      </c>
      <c r="I84" s="18">
        <v>7.2977662619466637E-5</v>
      </c>
      <c r="J84" s="62">
        <v>1.9910676775271281</v>
      </c>
      <c r="K84" s="62">
        <v>0.73069274358422454</v>
      </c>
    </row>
    <row r="85" spans="1:11">
      <c r="A85" s="1" t="s">
        <v>271</v>
      </c>
      <c r="B85" s="18">
        <v>0.28215322492142575</v>
      </c>
      <c r="C85" s="18">
        <v>2.0172316789654265E-5</v>
      </c>
      <c r="D85" s="18">
        <v>1.163067580567496E-3</v>
      </c>
      <c r="E85" s="18">
        <v>4.5901225410920842E-6</v>
      </c>
      <c r="F85" s="18">
        <v>4.0063034049890291E-2</v>
      </c>
      <c r="G85" s="18">
        <v>5.3359004364327304E-4</v>
      </c>
      <c r="H85" s="18">
        <v>1.4671552717994321</v>
      </c>
      <c r="I85" s="18">
        <v>8.0824498980118601E-5</v>
      </c>
      <c r="J85" s="62">
        <v>2.0354897128843552</v>
      </c>
      <c r="K85" s="62">
        <v>0.80348949288996807</v>
      </c>
    </row>
    <row r="86" spans="1:11">
      <c r="A86" s="1" t="s">
        <v>272</v>
      </c>
      <c r="B86" s="18">
        <v>0.28214292217867032</v>
      </c>
      <c r="C86" s="18">
        <v>3.2235371431731311E-5</v>
      </c>
      <c r="D86" s="18">
        <v>1.1299446600324503E-3</v>
      </c>
      <c r="E86" s="18">
        <v>5.6861232494474896E-6</v>
      </c>
      <c r="F86" s="18">
        <v>3.8337766658441262E-2</v>
      </c>
      <c r="G86" s="18">
        <v>4.0359752716303372E-4</v>
      </c>
      <c r="H86" s="18">
        <v>1.4671602417738001</v>
      </c>
      <c r="I86" s="18">
        <v>6.8869696248064405E-5</v>
      </c>
      <c r="J86" s="62">
        <v>1.8472980509961099</v>
      </c>
      <c r="K86" s="62">
        <v>0.65565974098037427</v>
      </c>
    </row>
    <row r="87" spans="1:11">
      <c r="A87" s="1" t="s">
        <v>273</v>
      </c>
      <c r="B87" s="18">
        <v>0.28215991246889655</v>
      </c>
      <c r="C87" s="18">
        <v>3.0914495995112856E-5</v>
      </c>
      <c r="D87" s="18">
        <v>1.1490318405894895E-3</v>
      </c>
      <c r="E87" s="18">
        <v>3.8320482372222787E-6</v>
      </c>
      <c r="F87" s="18">
        <v>3.9076308475141222E-2</v>
      </c>
      <c r="G87" s="18">
        <v>5.9396112835176102E-4</v>
      </c>
      <c r="H87" s="18">
        <v>1.4671507808034354</v>
      </c>
      <c r="I87" s="18">
        <v>6.5741777309539007E-5</v>
      </c>
      <c r="J87" s="62">
        <v>1.831869423908697</v>
      </c>
      <c r="K87" s="62">
        <v>0.77339206603586297</v>
      </c>
    </row>
    <row r="88" spans="1:11">
      <c r="B88" s="18"/>
      <c r="C88" s="18"/>
      <c r="D88" s="18"/>
      <c r="E88" s="18"/>
      <c r="F88" s="18"/>
      <c r="G88" s="18"/>
      <c r="H88" s="18"/>
      <c r="I88" s="18"/>
      <c r="J88" s="62"/>
      <c r="K88" s="62"/>
    </row>
    <row r="89" spans="1:11">
      <c r="B89" s="17" t="s">
        <v>198</v>
      </c>
      <c r="C89" s="17" t="s">
        <v>1070</v>
      </c>
      <c r="D89" s="17" t="s">
        <v>199</v>
      </c>
      <c r="E89" s="17" t="s">
        <v>1070</v>
      </c>
      <c r="F89" s="17" t="s">
        <v>200</v>
      </c>
      <c r="G89" s="17" t="s">
        <v>1070</v>
      </c>
      <c r="H89" s="17" t="s">
        <v>201</v>
      </c>
      <c r="I89" s="17" t="s">
        <v>1070</v>
      </c>
      <c r="J89" s="17" t="s">
        <v>202</v>
      </c>
      <c r="K89" s="17" t="s">
        <v>1070</v>
      </c>
    </row>
    <row r="90" spans="1:11">
      <c r="A90" s="1" t="s">
        <v>218</v>
      </c>
      <c r="B90" s="18">
        <f>AVERAGE(B73:B87)</f>
        <v>0.28214019799059115</v>
      </c>
      <c r="C90" s="18">
        <f>2*STDEV(B73:B87)</f>
        <v>5.3750988582861736E-5</v>
      </c>
      <c r="D90" s="19">
        <f>AVERAGE(D73:D87)</f>
        <v>1.1496654874446181E-3</v>
      </c>
      <c r="E90" s="19">
        <f>2*STDEV(D73:D87)</f>
        <v>1.5668015358407452E-4</v>
      </c>
      <c r="F90" s="20">
        <f>AVERAGE(F73:F87)</f>
        <v>3.9474561819057764E-2</v>
      </c>
      <c r="G90" s="20">
        <f>2*STDEV(F73:F87)</f>
        <v>6.6408553415362361E-3</v>
      </c>
      <c r="H90" s="19">
        <f>AVERAGE(H73:H87)</f>
        <v>1.4672094444807795</v>
      </c>
      <c r="I90" s="19">
        <f>2*STDEV(H73:H87)</f>
        <v>7.5718449931990817E-5</v>
      </c>
      <c r="J90" s="62">
        <f>AVERAGE(J73:J87)</f>
        <v>2.0611993547534477</v>
      </c>
      <c r="K90" s="62">
        <f>2*STDEV(J73:J87)</f>
        <v>0.31267588247400319</v>
      </c>
    </row>
    <row r="91" spans="1:11">
      <c r="B91" s="17" t="s">
        <v>198</v>
      </c>
      <c r="C91" s="17" t="s">
        <v>1070</v>
      </c>
      <c r="D91" s="17" t="s">
        <v>219</v>
      </c>
      <c r="E91" s="17"/>
      <c r="F91" s="17" t="s">
        <v>220</v>
      </c>
      <c r="G91" s="17"/>
      <c r="H91" s="17" t="s">
        <v>221</v>
      </c>
      <c r="I91" s="17"/>
      <c r="J91" s="62"/>
      <c r="K91" s="62"/>
    </row>
    <row r="92" spans="1:11">
      <c r="A92" s="1" t="s">
        <v>222</v>
      </c>
      <c r="B92" s="1">
        <v>0.28213500000000002</v>
      </c>
      <c r="C92" s="1">
        <v>6.9999999999999999E-6</v>
      </c>
      <c r="D92" s="19" t="s">
        <v>274</v>
      </c>
      <c r="E92" s="19"/>
      <c r="F92" s="20" t="s">
        <v>275</v>
      </c>
      <c r="G92" s="20"/>
      <c r="H92" s="1" t="s">
        <v>1091</v>
      </c>
      <c r="I92" s="18"/>
      <c r="J92" s="62"/>
      <c r="K92" s="62"/>
    </row>
    <row r="93" spans="1:11">
      <c r="B93" s="18"/>
      <c r="C93" s="18"/>
      <c r="D93" s="18"/>
      <c r="E93" s="18"/>
      <c r="F93" s="18"/>
      <c r="G93" s="18"/>
      <c r="H93" s="18"/>
      <c r="I93" s="18"/>
      <c r="J93" s="62"/>
      <c r="K93" s="62"/>
    </row>
    <row r="94" spans="1:11">
      <c r="B94" s="18"/>
      <c r="C94" s="18"/>
      <c r="D94" s="18"/>
      <c r="E94" s="18"/>
      <c r="F94" s="18"/>
      <c r="G94" s="18"/>
      <c r="H94" s="18"/>
      <c r="I94" s="18"/>
      <c r="J94" s="62"/>
      <c r="K94" s="62"/>
    </row>
    <row r="95" spans="1:11">
      <c r="A95" s="1" t="s">
        <v>276</v>
      </c>
      <c r="B95" s="18">
        <v>0.28216157844190692</v>
      </c>
      <c r="C95" s="18">
        <v>2.2514371097351705E-5</v>
      </c>
      <c r="D95" s="18">
        <v>4.3626500916057482E-3</v>
      </c>
      <c r="E95" s="18">
        <v>4.7577295357459602E-6</v>
      </c>
      <c r="F95" s="18">
        <v>0.15769461126617321</v>
      </c>
      <c r="G95" s="18">
        <v>3.1128165137985697E-3</v>
      </c>
      <c r="H95" s="18">
        <v>1.467244106547867</v>
      </c>
      <c r="I95" s="18">
        <v>5.6046666953217174E-5</v>
      </c>
      <c r="J95" s="62">
        <v>3.532948977792012</v>
      </c>
      <c r="K95" s="62">
        <v>0.43557320079805179</v>
      </c>
    </row>
    <row r="96" spans="1:11">
      <c r="A96" s="1" t="s">
        <v>277</v>
      </c>
      <c r="B96" s="18">
        <v>0.28212501888317393</v>
      </c>
      <c r="C96" s="18">
        <v>4.4308508361250505E-5</v>
      </c>
      <c r="D96" s="18">
        <v>2.8240570455358347E-3</v>
      </c>
      <c r="E96" s="18">
        <v>2.3163658039364354E-5</v>
      </c>
      <c r="F96" s="18">
        <v>8.7205495046805595E-2</v>
      </c>
      <c r="G96" s="18">
        <v>1.2246321924828558E-3</v>
      </c>
      <c r="H96" s="18">
        <v>1.4672114540030234</v>
      </c>
      <c r="I96" s="18">
        <v>7.7125348867836506E-5</v>
      </c>
      <c r="J96" s="62">
        <v>2.2669170863984398</v>
      </c>
      <c r="K96" s="62">
        <v>0.10703044829750395</v>
      </c>
    </row>
    <row r="97" spans="1:11">
      <c r="A97" s="1" t="s">
        <v>278</v>
      </c>
      <c r="B97" s="18">
        <v>0.28213318222518163</v>
      </c>
      <c r="C97" s="18">
        <v>3.8758809885369601E-5</v>
      </c>
      <c r="D97" s="18">
        <v>2.5260673185970943E-3</v>
      </c>
      <c r="E97" s="18">
        <v>1.2286513979509628E-5</v>
      </c>
      <c r="F97" s="18">
        <v>7.8297640949721234E-2</v>
      </c>
      <c r="G97" s="18">
        <v>7.6588561820265921E-4</v>
      </c>
      <c r="H97" s="18">
        <v>1.46726421895952</v>
      </c>
      <c r="I97" s="18">
        <v>5.5384746415375482E-5</v>
      </c>
      <c r="J97" s="62">
        <v>2.3749306055683723</v>
      </c>
      <c r="K97" s="62">
        <v>0.25624351373266008</v>
      </c>
    </row>
    <row r="98" spans="1:11">
      <c r="A98" s="1" t="s">
        <v>279</v>
      </c>
      <c r="B98" s="18">
        <v>0.28214692517440115</v>
      </c>
      <c r="C98" s="18">
        <v>2.4305897749580769E-5</v>
      </c>
      <c r="D98" s="18">
        <v>2.3374454789703018E-3</v>
      </c>
      <c r="E98" s="18">
        <v>6.9971171064241419E-6</v>
      </c>
      <c r="F98" s="18">
        <v>7.373805446098472E-2</v>
      </c>
      <c r="G98" s="18">
        <v>7.86396453098289E-4</v>
      </c>
      <c r="H98" s="18">
        <v>1.4672664046630401</v>
      </c>
      <c r="I98" s="18">
        <v>5.7257275035745525E-5</v>
      </c>
      <c r="J98" s="62">
        <v>2.5519241644185646</v>
      </c>
      <c r="K98" s="62">
        <v>0.49333752961803773</v>
      </c>
    </row>
    <row r="99" spans="1:11">
      <c r="A99" s="1" t="s">
        <v>280</v>
      </c>
      <c r="B99" s="18">
        <v>0.28209791567479164</v>
      </c>
      <c r="C99" s="18">
        <v>3.7576139878749013E-5</v>
      </c>
      <c r="D99" s="18">
        <v>2.4415178550447462E-3</v>
      </c>
      <c r="E99" s="18">
        <v>7.394115676756905E-6</v>
      </c>
      <c r="F99" s="18">
        <v>7.5165709772741063E-2</v>
      </c>
      <c r="G99" s="18">
        <v>5.8844231733662367E-4</v>
      </c>
      <c r="H99" s="18">
        <v>1.4672718309038513</v>
      </c>
      <c r="I99" s="18">
        <v>6.841673437720422E-5</v>
      </c>
      <c r="J99" s="62">
        <v>2.2242750759713652</v>
      </c>
      <c r="K99" s="62">
        <v>0.25839989123520407</v>
      </c>
    </row>
    <row r="100" spans="1:11">
      <c r="A100" s="1" t="s">
        <v>281</v>
      </c>
      <c r="B100" s="18">
        <v>0.28213959139567962</v>
      </c>
      <c r="C100" s="18">
        <v>3.0673224466274814E-5</v>
      </c>
      <c r="D100" s="18">
        <v>2.6408951396010225E-3</v>
      </c>
      <c r="E100" s="18">
        <v>1.0055447442255349E-5</v>
      </c>
      <c r="F100" s="18">
        <v>8.2750839895371547E-2</v>
      </c>
      <c r="G100" s="18">
        <v>7.7023693166819083E-4</v>
      </c>
      <c r="H100" s="18">
        <v>1.4672107374013048</v>
      </c>
      <c r="I100" s="18">
        <v>6.2148538387191805E-5</v>
      </c>
      <c r="J100" s="62">
        <v>2.2437722234702457</v>
      </c>
      <c r="K100" s="62">
        <v>0.43924545745619858</v>
      </c>
    </row>
    <row r="101" spans="1:11">
      <c r="A101" s="1" t="s">
        <v>282</v>
      </c>
      <c r="B101" s="18">
        <v>0.2821279810227148</v>
      </c>
      <c r="C101" s="18">
        <v>3.3993657235540484E-5</v>
      </c>
      <c r="D101" s="18">
        <v>2.6112687343506796E-3</v>
      </c>
      <c r="E101" s="18">
        <v>1.2159587858032953E-5</v>
      </c>
      <c r="F101" s="18">
        <v>8.1629818090156861E-2</v>
      </c>
      <c r="G101" s="18">
        <v>7.8057538460372304E-4</v>
      </c>
      <c r="H101" s="18">
        <v>1.4672167690274733</v>
      </c>
      <c r="I101" s="18">
        <v>6.4681916328282823E-5</v>
      </c>
      <c r="J101" s="62">
        <v>2.2538793045639438</v>
      </c>
      <c r="K101" s="62">
        <v>0.458527332734674</v>
      </c>
    </row>
    <row r="102" spans="1:11">
      <c r="A102" s="1" t="s">
        <v>283</v>
      </c>
      <c r="B102" s="18">
        <v>0.28216899535078965</v>
      </c>
      <c r="C102" s="18">
        <v>3.1349095448539705E-5</v>
      </c>
      <c r="D102" s="18">
        <v>2.4639222600006741E-3</v>
      </c>
      <c r="E102" s="18">
        <v>2.1238727920276321E-5</v>
      </c>
      <c r="F102" s="18">
        <v>7.6934141663437053E-2</v>
      </c>
      <c r="G102" s="18">
        <v>3.7301931102731218E-4</v>
      </c>
      <c r="H102" s="18">
        <v>1.4672315905191049</v>
      </c>
      <c r="I102" s="18">
        <v>6.249987885490759E-5</v>
      </c>
      <c r="J102" s="62">
        <v>2.3736742204555639</v>
      </c>
      <c r="K102" s="62">
        <v>0.39515686078843759</v>
      </c>
    </row>
    <row r="103" spans="1:11">
      <c r="A103" s="1" t="s">
        <v>284</v>
      </c>
      <c r="B103" s="18">
        <v>0.28211375401989441</v>
      </c>
      <c r="C103" s="18">
        <v>3.4912438329733201E-5</v>
      </c>
      <c r="D103" s="18">
        <v>2.5912670047733687E-3</v>
      </c>
      <c r="E103" s="18">
        <v>4.6674310941285651E-6</v>
      </c>
      <c r="F103" s="18">
        <v>8.1268769673977809E-2</v>
      </c>
      <c r="G103" s="18">
        <v>7.1836158510048189E-4</v>
      </c>
      <c r="H103" s="18">
        <v>1.467193675602116</v>
      </c>
      <c r="I103" s="18">
        <v>5.2967110353204347E-5</v>
      </c>
      <c r="J103" s="62">
        <v>2.3089700937227855</v>
      </c>
      <c r="K103" s="62">
        <v>0.28303369676164447</v>
      </c>
    </row>
    <row r="104" spans="1:11">
      <c r="A104" s="1" t="s">
        <v>285</v>
      </c>
      <c r="B104" s="18">
        <v>0.28216752968073683</v>
      </c>
      <c r="C104" s="18">
        <v>3.8332319932541436E-5</v>
      </c>
      <c r="D104" s="18">
        <v>2.6379927810510012E-3</v>
      </c>
      <c r="E104" s="18">
        <v>1.803522191400541E-5</v>
      </c>
      <c r="F104" s="18">
        <v>8.2795735688575581E-2</v>
      </c>
      <c r="G104" s="18">
        <v>1.6191371496991317E-3</v>
      </c>
      <c r="H104" s="18">
        <v>1.4671766015469354</v>
      </c>
      <c r="I104" s="18">
        <v>7.0837719144700847E-5</v>
      </c>
      <c r="J104" s="62">
        <v>2.25674127271279</v>
      </c>
      <c r="K104" s="62">
        <v>0.36602537540831459</v>
      </c>
    </row>
    <row r="105" spans="1:11">
      <c r="A105" s="1" t="s">
        <v>286</v>
      </c>
      <c r="B105" s="18">
        <v>0.28215679414681161</v>
      </c>
      <c r="C105" s="18">
        <v>2.6308694105712278E-5</v>
      </c>
      <c r="D105" s="18">
        <v>2.6398029090451331E-3</v>
      </c>
      <c r="E105" s="18">
        <v>8.6940467858068149E-6</v>
      </c>
      <c r="F105" s="18">
        <v>8.3302344249042884E-2</v>
      </c>
      <c r="G105" s="18">
        <v>9.9664649548128308E-4</v>
      </c>
      <c r="H105" s="18">
        <v>1.4671604939262444</v>
      </c>
      <c r="I105" s="18">
        <v>5.7211222752575206E-5</v>
      </c>
      <c r="J105" s="62">
        <v>2.2814463068467599</v>
      </c>
      <c r="K105" s="62">
        <v>0.35690112446858197</v>
      </c>
    </row>
    <row r="106" spans="1:11">
      <c r="A106" s="1" t="s">
        <v>287</v>
      </c>
      <c r="B106" s="18">
        <v>0.282183964322062</v>
      </c>
      <c r="C106" s="18">
        <v>2.9906198094902354E-5</v>
      </c>
      <c r="D106" s="18">
        <v>2.5654341487762636E-3</v>
      </c>
      <c r="E106" s="18">
        <v>4.2045121743015171E-6</v>
      </c>
      <c r="F106" s="18">
        <v>8.0107657804790025E-2</v>
      </c>
      <c r="G106" s="18">
        <v>8.9044507238312544E-4</v>
      </c>
      <c r="H106" s="18">
        <v>1.4671697318638555</v>
      </c>
      <c r="I106" s="18">
        <v>4.5127601118581971E-5</v>
      </c>
      <c r="J106" s="62">
        <v>2.2329286059851059</v>
      </c>
      <c r="K106" s="62">
        <v>0.32648002751651534</v>
      </c>
    </row>
    <row r="107" spans="1:11">
      <c r="A107" s="1" t="s">
        <v>288</v>
      </c>
      <c r="B107" s="18">
        <v>0.2821491988457614</v>
      </c>
      <c r="C107" s="18">
        <v>2.8610720779652674E-5</v>
      </c>
      <c r="D107" s="18">
        <v>2.584615265179824E-3</v>
      </c>
      <c r="E107" s="18">
        <v>3.2138353598959505E-6</v>
      </c>
      <c r="F107" s="18">
        <v>8.066969916974355E-2</v>
      </c>
      <c r="G107" s="18">
        <v>9.5593725638095154E-4</v>
      </c>
      <c r="H107" s="18">
        <v>1.4671428903511712</v>
      </c>
      <c r="I107" s="18">
        <v>5.3734904736002856E-5</v>
      </c>
      <c r="J107" s="62">
        <v>2.2234692290232592</v>
      </c>
      <c r="K107" s="62">
        <v>0.39556407257597248</v>
      </c>
    </row>
    <row r="108" spans="1:11">
      <c r="B108" s="18"/>
      <c r="C108" s="18"/>
      <c r="D108" s="18"/>
      <c r="E108" s="18"/>
      <c r="F108" s="18"/>
      <c r="G108" s="18"/>
      <c r="H108" s="18"/>
      <c r="I108" s="18"/>
      <c r="J108" s="62"/>
      <c r="K108" s="62"/>
    </row>
    <row r="109" spans="1:11">
      <c r="B109" s="17" t="s">
        <v>198</v>
      </c>
      <c r="C109" s="17" t="s">
        <v>1070</v>
      </c>
      <c r="D109" s="17" t="s">
        <v>199</v>
      </c>
      <c r="E109" s="17" t="s">
        <v>1070</v>
      </c>
      <c r="F109" s="17" t="s">
        <v>200</v>
      </c>
      <c r="G109" s="17" t="s">
        <v>1070</v>
      </c>
      <c r="H109" s="17" t="s">
        <v>201</v>
      </c>
      <c r="I109" s="17" t="s">
        <v>1070</v>
      </c>
      <c r="J109" s="17" t="s">
        <v>202</v>
      </c>
      <c r="K109" s="17" t="s">
        <v>1070</v>
      </c>
    </row>
    <row r="110" spans="1:11">
      <c r="A110" s="1" t="s">
        <v>218</v>
      </c>
      <c r="B110" s="18">
        <f>AVERAGE(B93:B107)</f>
        <v>0.28214403301414659</v>
      </c>
      <c r="C110" s="18">
        <f>2*STDEV(B93:B107)</f>
        <v>4.8565274206335996E-5</v>
      </c>
      <c r="D110" s="19">
        <f>AVERAGE(D93:D107)</f>
        <v>2.7097643101947452E-3</v>
      </c>
      <c r="E110" s="19">
        <f>2*STDEV(D93:D107)</f>
        <v>1.020601095501056E-3</v>
      </c>
      <c r="F110" s="20">
        <f>AVERAGE(F93:F107)</f>
        <v>8.6273885979347792E-2</v>
      </c>
      <c r="G110" s="20">
        <f>2*STDEV(F93:F107)</f>
        <v>4.3522274503986505E-2</v>
      </c>
      <c r="H110" s="19">
        <f>AVERAGE(H93:H107)</f>
        <v>1.4672123465627311</v>
      </c>
      <c r="I110" s="19">
        <f>2*STDEV(H93:H107)</f>
        <v>8.4673030114443431E-5</v>
      </c>
      <c r="J110" s="62">
        <f>AVERAGE(J93:J107)</f>
        <v>2.3942982436099389</v>
      </c>
      <c r="K110" s="62">
        <f>2*STDEV(J93:J107)</f>
        <v>0.70801185588835314</v>
      </c>
    </row>
    <row r="111" spans="1:11">
      <c r="B111" s="17" t="s">
        <v>198</v>
      </c>
      <c r="C111" s="17" t="s">
        <v>1070</v>
      </c>
      <c r="D111" s="17" t="s">
        <v>219</v>
      </c>
      <c r="E111" s="17"/>
      <c r="F111" s="17" t="s">
        <v>220</v>
      </c>
      <c r="G111" s="17"/>
      <c r="H111" s="17" t="s">
        <v>221</v>
      </c>
      <c r="I111" s="17"/>
      <c r="J111" s="62"/>
      <c r="K111" s="62"/>
    </row>
    <row r="112" spans="1:11">
      <c r="A112" s="1" t="s">
        <v>222</v>
      </c>
      <c r="B112" s="1">
        <v>0.28213500000000002</v>
      </c>
      <c r="C112" s="1">
        <v>6.9999999999999999E-6</v>
      </c>
      <c r="D112" s="1" t="s">
        <v>289</v>
      </c>
      <c r="F112" s="1" t="s">
        <v>290</v>
      </c>
      <c r="G112" s="18"/>
      <c r="H112" s="1" t="s">
        <v>1091</v>
      </c>
      <c r="I112" s="18"/>
      <c r="J112" s="62"/>
      <c r="K112" s="62"/>
    </row>
    <row r="113" spans="1:11">
      <c r="B113" s="18"/>
      <c r="C113" s="18"/>
      <c r="D113" s="18"/>
      <c r="E113" s="18"/>
      <c r="F113" s="18"/>
      <c r="G113" s="18"/>
      <c r="H113" s="18"/>
      <c r="I113" s="18"/>
      <c r="J113" s="62"/>
      <c r="K113" s="62"/>
    </row>
    <row r="114" spans="1:11">
      <c r="B114" s="18"/>
      <c r="C114" s="18"/>
      <c r="D114" s="18"/>
      <c r="E114" s="18"/>
      <c r="F114" s="18"/>
      <c r="G114" s="18"/>
      <c r="H114" s="18"/>
      <c r="I114" s="18"/>
      <c r="J114" s="62"/>
      <c r="K114" s="62"/>
    </row>
    <row r="115" spans="1:11">
      <c r="A115" s="1" t="s">
        <v>291</v>
      </c>
      <c r="B115" s="18">
        <v>0.28215093786454964</v>
      </c>
      <c r="C115" s="18">
        <v>3.0453827436260108E-5</v>
      </c>
      <c r="D115" s="18">
        <v>7.3737290536759663E-3</v>
      </c>
      <c r="E115" s="18">
        <v>3.132147334783734E-5</v>
      </c>
      <c r="F115" s="18">
        <v>0.27651586830830099</v>
      </c>
      <c r="G115" s="18">
        <v>4.7445883842780635E-3</v>
      </c>
      <c r="H115" s="18">
        <v>1.4672487613179344</v>
      </c>
      <c r="I115" s="18">
        <v>4.6949308186738398E-5</v>
      </c>
      <c r="J115" s="62">
        <v>3.3186099972296472</v>
      </c>
      <c r="K115" s="62">
        <v>0.80539165249001354</v>
      </c>
    </row>
    <row r="116" spans="1:11">
      <c r="A116" s="1" t="s">
        <v>292</v>
      </c>
      <c r="B116" s="18">
        <v>0.28211699050023931</v>
      </c>
      <c r="C116" s="18">
        <v>3.7312074316078476E-5</v>
      </c>
      <c r="D116" s="18">
        <v>5.9311885422381966E-3</v>
      </c>
      <c r="E116" s="18">
        <v>1.1850721747701658E-5</v>
      </c>
      <c r="F116" s="18">
        <v>0.20807318586993589</v>
      </c>
      <c r="G116" s="18">
        <v>2.5187597077597885E-3</v>
      </c>
      <c r="H116" s="18">
        <v>1.467293015206304</v>
      </c>
      <c r="I116" s="18">
        <v>5.7037995185868896E-5</v>
      </c>
      <c r="J116" s="62">
        <v>2.6217650834844637</v>
      </c>
      <c r="K116" s="62">
        <v>0.43535135429761823</v>
      </c>
    </row>
    <row r="117" spans="1:11">
      <c r="A117" s="1" t="s">
        <v>293</v>
      </c>
      <c r="B117" s="18">
        <v>0.28212421653736269</v>
      </c>
      <c r="C117" s="18">
        <v>3.3348693423059918E-5</v>
      </c>
      <c r="D117" s="18">
        <v>7.6269023154521502E-3</v>
      </c>
      <c r="E117" s="18">
        <v>2.0813310924919626E-5</v>
      </c>
      <c r="F117" s="18">
        <v>0.27399113596843011</v>
      </c>
      <c r="G117" s="18">
        <v>3.1300624303697414E-3</v>
      </c>
      <c r="H117" s="18">
        <v>1.4672291261530108</v>
      </c>
      <c r="I117" s="18">
        <v>6.7890807639659539E-5</v>
      </c>
      <c r="J117" s="62">
        <v>2.9152554905934944</v>
      </c>
      <c r="K117" s="62">
        <v>0.72413615011027954</v>
      </c>
    </row>
    <row r="118" spans="1:11">
      <c r="A118" s="1" t="s">
        <v>294</v>
      </c>
      <c r="B118" s="18">
        <v>0.2821294060877072</v>
      </c>
      <c r="C118" s="18">
        <v>2.0117241306578188E-5</v>
      </c>
      <c r="D118" s="18">
        <v>6.4840304723513525E-3</v>
      </c>
      <c r="E118" s="18">
        <v>1.9854719258189768E-5</v>
      </c>
      <c r="F118" s="18">
        <v>0.23245703384764102</v>
      </c>
      <c r="G118" s="18">
        <v>2.5057535789166051E-3</v>
      </c>
      <c r="H118" s="18">
        <v>1.4671950409694481</v>
      </c>
      <c r="I118" s="18">
        <v>4.5892783925410365E-5</v>
      </c>
      <c r="J118" s="62">
        <v>3.2537635600887111</v>
      </c>
      <c r="K118" s="62">
        <v>0.61092844110549005</v>
      </c>
    </row>
    <row r="119" spans="1:11">
      <c r="A119" s="1" t="s">
        <v>295</v>
      </c>
      <c r="B119" s="18">
        <v>0.28212991562232831</v>
      </c>
      <c r="C119" s="18">
        <v>2.2942993830664796E-5</v>
      </c>
      <c r="D119" s="18">
        <v>4.7537277313165847E-3</v>
      </c>
      <c r="E119" s="18">
        <v>7.6339328649941495E-6</v>
      </c>
      <c r="F119" s="18">
        <v>0.1651921684536741</v>
      </c>
      <c r="G119" s="18">
        <v>2.659992260375498E-3</v>
      </c>
      <c r="H119" s="18">
        <v>1.4672110485137089</v>
      </c>
      <c r="I119" s="18">
        <v>4.4734529155991833E-5</v>
      </c>
      <c r="J119" s="62">
        <v>2.4370024369832861</v>
      </c>
      <c r="K119" s="62">
        <v>0.61201972521264592</v>
      </c>
    </row>
    <row r="120" spans="1:11">
      <c r="A120" s="1" t="s">
        <v>296</v>
      </c>
      <c r="B120" s="18">
        <v>0.28211922731338007</v>
      </c>
      <c r="C120" s="18">
        <v>3.3180646678135863E-5</v>
      </c>
      <c r="D120" s="18">
        <v>4.5955486952170051E-3</v>
      </c>
      <c r="E120" s="18">
        <v>2.9423729479725169E-6</v>
      </c>
      <c r="F120" s="18">
        <v>0.15924649684223852</v>
      </c>
      <c r="G120" s="18">
        <v>3.1602879844325584E-3</v>
      </c>
      <c r="H120" s="18">
        <v>1.4672170245211926</v>
      </c>
      <c r="I120" s="18">
        <v>7.1274723239210338E-5</v>
      </c>
      <c r="J120" s="62">
        <v>2.2881020964766354</v>
      </c>
      <c r="K120" s="62">
        <v>0.57320169566651402</v>
      </c>
    </row>
    <row r="121" spans="1:11">
      <c r="A121" s="1" t="s">
        <v>297</v>
      </c>
      <c r="B121" s="18">
        <v>0.28208674766263103</v>
      </c>
      <c r="C121" s="18">
        <v>3.9631632467956866E-5</v>
      </c>
      <c r="D121" s="18">
        <v>5.0805135884103292E-3</v>
      </c>
      <c r="E121" s="18">
        <v>4.275866017569134E-6</v>
      </c>
      <c r="F121" s="18">
        <v>0.17481835901510587</v>
      </c>
      <c r="G121" s="18">
        <v>2.2064551649235318E-3</v>
      </c>
      <c r="H121" s="18">
        <v>1.4672311794944157</v>
      </c>
      <c r="I121" s="18">
        <v>7.3534413084328588E-5</v>
      </c>
      <c r="J121" s="62">
        <v>2.2986200004115838</v>
      </c>
      <c r="K121" s="62">
        <v>0.53683202592907409</v>
      </c>
    </row>
    <row r="122" spans="1:11">
      <c r="A122" s="1" t="s">
        <v>298</v>
      </c>
      <c r="B122" s="18">
        <v>0.28209742190180642</v>
      </c>
      <c r="C122" s="18">
        <v>3.80391983171747E-5</v>
      </c>
      <c r="D122" s="18">
        <v>4.1264458113125999E-3</v>
      </c>
      <c r="E122" s="18">
        <v>4.1707496397687806E-6</v>
      </c>
      <c r="F122" s="18">
        <v>0.1417970862791457</v>
      </c>
      <c r="G122" s="18">
        <v>2.8819554838817279E-3</v>
      </c>
      <c r="H122" s="18">
        <v>1.4672984663182953</v>
      </c>
      <c r="I122" s="18">
        <v>5.4404640595406896E-5</v>
      </c>
      <c r="J122" s="62">
        <v>2.2501008777217639</v>
      </c>
      <c r="K122" s="62">
        <v>0.59803162196141835</v>
      </c>
    </row>
    <row r="123" spans="1:11">
      <c r="A123" s="1" t="s">
        <v>299</v>
      </c>
      <c r="B123" s="18">
        <v>0.28208831174710119</v>
      </c>
      <c r="C123" s="18">
        <v>3.5032434215695327E-5</v>
      </c>
      <c r="D123" s="18">
        <v>5.1860684953453588E-3</v>
      </c>
      <c r="E123" s="18">
        <v>4.3569305647827864E-6</v>
      </c>
      <c r="F123" s="18">
        <v>0.17756149830306281</v>
      </c>
      <c r="G123" s="18">
        <v>2.2612395259869887E-3</v>
      </c>
      <c r="H123" s="18">
        <v>1.4672398811635936</v>
      </c>
      <c r="I123" s="18">
        <v>7.2560032496610244E-5</v>
      </c>
      <c r="J123" s="62">
        <v>2.1723465935954187</v>
      </c>
      <c r="K123" s="62">
        <v>0.48222570944438042</v>
      </c>
    </row>
    <row r="124" spans="1:11">
      <c r="A124" s="1" t="s">
        <v>300</v>
      </c>
      <c r="B124" s="18">
        <v>0.28211979595603875</v>
      </c>
      <c r="C124" s="18">
        <v>2.6118413621578414E-5</v>
      </c>
      <c r="D124" s="18">
        <v>3.9915106020687024E-3</v>
      </c>
      <c r="E124" s="18">
        <v>2.2274833477164024E-6</v>
      </c>
      <c r="F124" s="18">
        <v>0.13733925489088655</v>
      </c>
      <c r="G124" s="18">
        <v>2.1828661910972477E-3</v>
      </c>
      <c r="H124" s="18">
        <v>1.4671855659677349</v>
      </c>
      <c r="I124" s="18">
        <v>5.7887135670219413E-5</v>
      </c>
      <c r="J124" s="62">
        <v>2.2326046184036032</v>
      </c>
      <c r="K124" s="62">
        <v>0.60194358798354519</v>
      </c>
    </row>
    <row r="125" spans="1:11">
      <c r="A125" s="1" t="s">
        <v>301</v>
      </c>
      <c r="B125" s="18">
        <v>0.28213906693052343</v>
      </c>
      <c r="C125" s="18">
        <v>3.0281735806137503E-5</v>
      </c>
      <c r="D125" s="18">
        <v>5.4724544826323142E-3</v>
      </c>
      <c r="E125" s="18">
        <v>1.47283018094048E-5</v>
      </c>
      <c r="F125" s="18">
        <v>0.19538471242131267</v>
      </c>
      <c r="G125" s="18">
        <v>2.4595227235264575E-3</v>
      </c>
      <c r="H125" s="18">
        <v>1.4672556789339304</v>
      </c>
      <c r="I125" s="18">
        <v>6.4768588982439792E-5</v>
      </c>
      <c r="J125" s="62">
        <v>2.8486042257237716</v>
      </c>
      <c r="K125" s="62">
        <v>0.70390715794095726</v>
      </c>
    </row>
    <row r="126" spans="1:11">
      <c r="A126" s="1" t="s">
        <v>302</v>
      </c>
      <c r="B126" s="18">
        <v>0.28214864208671459</v>
      </c>
      <c r="C126" s="18">
        <v>2.0554878962041572E-5</v>
      </c>
      <c r="D126" s="18">
        <v>7.4043014203576943E-3</v>
      </c>
      <c r="E126" s="18">
        <v>2.0535726598436971E-5</v>
      </c>
      <c r="F126" s="18">
        <v>0.27220173442898965</v>
      </c>
      <c r="G126" s="18">
        <v>3.3697139089393429E-3</v>
      </c>
      <c r="H126" s="18">
        <v>1.4672341742670609</v>
      </c>
      <c r="I126" s="18">
        <v>3.8234687374949596E-5</v>
      </c>
      <c r="J126" s="62">
        <v>3.2711884239021845</v>
      </c>
      <c r="K126" s="62">
        <v>0.75701219579247114</v>
      </c>
    </row>
    <row r="127" spans="1:11">
      <c r="B127" s="18"/>
      <c r="C127" s="18"/>
      <c r="D127" s="18"/>
      <c r="E127" s="18"/>
      <c r="F127" s="18"/>
      <c r="G127" s="18"/>
      <c r="H127" s="18"/>
      <c r="I127" s="18"/>
      <c r="J127" s="62"/>
      <c r="K127" s="62"/>
    </row>
    <row r="128" spans="1:11">
      <c r="B128" s="17" t="s">
        <v>198</v>
      </c>
      <c r="C128" s="17" t="s">
        <v>1070</v>
      </c>
      <c r="D128" s="17" t="s">
        <v>199</v>
      </c>
      <c r="E128" s="17" t="s">
        <v>1070</v>
      </c>
      <c r="F128" s="17" t="s">
        <v>200</v>
      </c>
      <c r="G128" s="17" t="s">
        <v>1070</v>
      </c>
      <c r="H128" s="17" t="s">
        <v>201</v>
      </c>
      <c r="I128" s="17" t="s">
        <v>1070</v>
      </c>
      <c r="J128" s="17" t="s">
        <v>202</v>
      </c>
      <c r="K128" s="17" t="s">
        <v>1070</v>
      </c>
    </row>
    <row r="129" spans="1:11">
      <c r="A129" s="1" t="s">
        <v>218</v>
      </c>
      <c r="B129" s="18">
        <f>AVERAGE(B112:B126)</f>
        <v>0.28212197540079864</v>
      </c>
      <c r="C129" s="18">
        <f>2*STDEV(B112:B126)</f>
        <v>4.1429629344491518E-5</v>
      </c>
      <c r="D129" s="19">
        <f>AVERAGE(D112:D126)</f>
        <v>5.6688684341981883E-3</v>
      </c>
      <c r="E129" s="19">
        <f>2*STDEV(D112:D126)</f>
        <v>2.5786116988942274E-3</v>
      </c>
      <c r="F129" s="20">
        <f>AVERAGE(F112:F126)</f>
        <v>0.20121487788572698</v>
      </c>
      <c r="G129" s="20">
        <f>2*STDEV(F112:F126)</f>
        <v>0.10267099187868396</v>
      </c>
      <c r="H129" s="19">
        <f>AVERAGE(H112:H126)</f>
        <v>1.4672365802355527</v>
      </c>
      <c r="I129" s="19">
        <f>2*STDEV(H112:H126)</f>
        <v>6.8732972911002404E-5</v>
      </c>
      <c r="J129" s="62">
        <f>AVERAGE(J112:J126)</f>
        <v>2.6589969503845468</v>
      </c>
      <c r="K129" s="62">
        <f>2*STDEV(J112:J126)</f>
        <v>0.88813834989437657</v>
      </c>
    </row>
    <row r="130" spans="1:11">
      <c r="B130" s="17" t="s">
        <v>198</v>
      </c>
      <c r="C130" s="17" t="s">
        <v>1070</v>
      </c>
      <c r="D130" s="17" t="s">
        <v>219</v>
      </c>
      <c r="E130" s="17"/>
      <c r="F130" s="17" t="s">
        <v>220</v>
      </c>
      <c r="G130" s="17"/>
      <c r="H130" s="17" t="s">
        <v>221</v>
      </c>
      <c r="I130" s="17"/>
      <c r="J130" s="62"/>
      <c r="K130" s="62"/>
    </row>
    <row r="131" spans="1:11">
      <c r="A131" s="1" t="s">
        <v>222</v>
      </c>
      <c r="B131" s="1">
        <v>0.28213500000000002</v>
      </c>
      <c r="C131" s="1">
        <v>6.9999999999999999E-6</v>
      </c>
      <c r="D131" s="1" t="s">
        <v>303</v>
      </c>
      <c r="F131" s="1" t="s">
        <v>304</v>
      </c>
      <c r="G131" s="18">
        <v>8.7024000000000004E-2</v>
      </c>
      <c r="H131" s="1" t="s">
        <v>1091</v>
      </c>
      <c r="I131" s="18"/>
      <c r="J131" s="62"/>
      <c r="K131" s="62"/>
    </row>
    <row r="132" spans="1:11">
      <c r="J132" s="62"/>
    </row>
    <row r="135" spans="1:11" ht="13.8">
      <c r="A135" s="212" t="s">
        <v>1076</v>
      </c>
    </row>
    <row r="136" spans="1:11" ht="13.8">
      <c r="A136" s="212" t="s">
        <v>1074</v>
      </c>
    </row>
    <row r="137" spans="1:11" ht="13.8">
      <c r="A137" s="213" t="s">
        <v>1075</v>
      </c>
    </row>
  </sheetData>
  <pageMargins left="0.7" right="0.7" top="0.75" bottom="0.75" header="0.3" footer="0.3"/>
  <pageSetup paperSize="9" scale="45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D9F7-C695-C740-AB21-47F27153B45D}">
  <sheetPr published="0">
    <pageSetUpPr fitToPage="1"/>
  </sheetPr>
  <dimension ref="A8:AF289"/>
  <sheetViews>
    <sheetView workbookViewId="0">
      <selection activeCell="A287" sqref="A287:XFD289"/>
    </sheetView>
  </sheetViews>
  <sheetFormatPr defaultColWidth="10.77734375" defaultRowHeight="13.2"/>
  <cols>
    <col min="1" max="1" width="21.44140625" style="1" bestFit="1" customWidth="1"/>
    <col min="2" max="2" width="9.77734375" style="1" bestFit="1" customWidth="1"/>
    <col min="3" max="3" width="11.44140625" style="1" bestFit="1" customWidth="1"/>
    <col min="4" max="4" width="5" style="1" bestFit="1" customWidth="1"/>
    <col min="5" max="5" width="11" style="1" bestFit="1" customWidth="1"/>
    <col min="6" max="6" width="5.6640625" style="1" bestFit="1" customWidth="1"/>
    <col min="7" max="7" width="4.77734375" style="1" bestFit="1" customWidth="1"/>
    <col min="8" max="8" width="12" style="1" bestFit="1" customWidth="1"/>
    <col min="9" max="9" width="6.6640625" style="1" bestFit="1" customWidth="1"/>
    <col min="10" max="10" width="10.77734375" style="1"/>
    <col min="11" max="11" width="5.6640625" style="1" bestFit="1" customWidth="1"/>
    <col min="12" max="12" width="12" style="1" bestFit="1" customWidth="1"/>
    <col min="13" max="13" width="6.6640625" style="1" bestFit="1" customWidth="1"/>
    <col min="14" max="14" width="11.6640625" style="1" bestFit="1" customWidth="1"/>
    <col min="15" max="15" width="5.6640625" style="1" bestFit="1" customWidth="1"/>
    <col min="16" max="16" width="11" style="1" bestFit="1" customWidth="1"/>
    <col min="17" max="17" width="5" style="1" bestFit="1" customWidth="1"/>
    <col min="18" max="18" width="11" style="1" bestFit="1" customWidth="1"/>
    <col min="19" max="19" width="5" style="1" bestFit="1" customWidth="1"/>
    <col min="20" max="20" width="12" style="1" bestFit="1" customWidth="1"/>
    <col min="21" max="21" width="5" style="1" bestFit="1" customWidth="1"/>
    <col min="22" max="22" width="5.33203125" style="1" bestFit="1" customWidth="1"/>
    <col min="23" max="23" width="12" style="1" bestFit="1" customWidth="1"/>
    <col min="24" max="24" width="5.109375" style="1" bestFit="1" customWidth="1"/>
    <col min="25" max="25" width="5" style="1" bestFit="1" customWidth="1"/>
    <col min="26" max="26" width="5.109375" style="1" bestFit="1" customWidth="1"/>
    <col min="27" max="27" width="5" style="1" bestFit="1" customWidth="1"/>
    <col min="28" max="28" width="5.109375" style="1" bestFit="1" customWidth="1"/>
    <col min="29" max="29" width="5" style="1" bestFit="1" customWidth="1"/>
    <col min="30" max="30" width="10.6640625" style="1" bestFit="1" customWidth="1"/>
    <col min="31" max="31" width="12.109375" style="1" bestFit="1" customWidth="1"/>
    <col min="32" max="32" width="8.33203125" style="1" bestFit="1" customWidth="1"/>
    <col min="33" max="16384" width="10.77734375" style="1"/>
  </cols>
  <sheetData>
    <row r="8" spans="1:32" ht="15.6">
      <c r="A8" s="201" t="s">
        <v>1093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>
      <c r="A9" s="22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>
      <c r="A10" s="23"/>
      <c r="B10" s="23"/>
      <c r="C10" s="208" t="s">
        <v>305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8" t="s">
        <v>306</v>
      </c>
      <c r="Q10" s="209"/>
      <c r="R10" s="209"/>
      <c r="S10" s="209"/>
      <c r="T10" s="209"/>
      <c r="U10" s="209"/>
      <c r="V10" s="209"/>
      <c r="W10" s="24"/>
      <c r="X10" s="208" t="s">
        <v>307</v>
      </c>
      <c r="Y10" s="209"/>
      <c r="Z10" s="209"/>
      <c r="AA10" s="209"/>
      <c r="AB10" s="209"/>
      <c r="AC10" s="210"/>
      <c r="AD10" s="25"/>
      <c r="AE10" s="25"/>
      <c r="AF10" s="25"/>
    </row>
    <row r="11" spans="1:32">
      <c r="A11" s="26" t="s">
        <v>308</v>
      </c>
      <c r="B11" s="27" t="s">
        <v>309</v>
      </c>
      <c r="C11" s="27" t="s">
        <v>310</v>
      </c>
      <c r="D11" s="28" t="s">
        <v>748</v>
      </c>
      <c r="E11" s="27" t="s">
        <v>153</v>
      </c>
      <c r="F11" s="28" t="s">
        <v>748</v>
      </c>
      <c r="G11" s="29" t="s">
        <v>311</v>
      </c>
      <c r="H11" s="27" t="s">
        <v>312</v>
      </c>
      <c r="I11" s="28" t="s">
        <v>748</v>
      </c>
      <c r="J11" s="27" t="s">
        <v>313</v>
      </c>
      <c r="K11" s="28" t="s">
        <v>748</v>
      </c>
      <c r="L11" s="27" t="s">
        <v>314</v>
      </c>
      <c r="M11" s="28" t="s">
        <v>748</v>
      </c>
      <c r="N11" s="27" t="s">
        <v>315</v>
      </c>
      <c r="O11" s="28" t="s">
        <v>748</v>
      </c>
      <c r="P11" s="27" t="s">
        <v>152</v>
      </c>
      <c r="Q11" s="28" t="s">
        <v>748</v>
      </c>
      <c r="R11" s="27" t="s">
        <v>153</v>
      </c>
      <c r="S11" s="28" t="s">
        <v>748</v>
      </c>
      <c r="T11" s="27" t="s">
        <v>312</v>
      </c>
      <c r="U11" s="28" t="s">
        <v>748</v>
      </c>
      <c r="V11" s="26" t="s">
        <v>160</v>
      </c>
      <c r="W11" s="26" t="s">
        <v>316</v>
      </c>
      <c r="X11" s="26" t="s">
        <v>317</v>
      </c>
      <c r="Y11" s="28" t="s">
        <v>748</v>
      </c>
      <c r="Z11" s="26" t="s">
        <v>22</v>
      </c>
      <c r="AA11" s="28" t="s">
        <v>748</v>
      </c>
      <c r="AB11" s="26" t="s">
        <v>54</v>
      </c>
      <c r="AC11" s="28" t="s">
        <v>748</v>
      </c>
      <c r="AD11" s="26" t="s">
        <v>318</v>
      </c>
      <c r="AE11" s="26" t="s">
        <v>319</v>
      </c>
      <c r="AF11" s="26" t="s">
        <v>320</v>
      </c>
    </row>
    <row r="12" spans="1:32">
      <c r="A12" s="30" t="s">
        <v>321</v>
      </c>
      <c r="B12" s="30"/>
      <c r="C12" s="31"/>
      <c r="D12" s="31"/>
      <c r="E12" s="32"/>
      <c r="F12" s="32"/>
      <c r="G12" s="31"/>
      <c r="H12" s="33"/>
      <c r="I12" s="33"/>
      <c r="J12" s="32"/>
      <c r="K12" s="32"/>
      <c r="L12" s="33"/>
      <c r="M12" s="33"/>
      <c r="N12" s="32"/>
      <c r="O12" s="32"/>
      <c r="P12" s="34"/>
      <c r="Q12" s="34"/>
      <c r="R12" s="34"/>
      <c r="S12" s="34"/>
      <c r="T12" s="34"/>
      <c r="U12" s="34"/>
      <c r="V12" s="35"/>
      <c r="W12" s="34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>
      <c r="A13" s="21" t="s">
        <v>322</v>
      </c>
      <c r="B13" s="34">
        <v>3</v>
      </c>
      <c r="C13" s="31">
        <v>10.40186826307907</v>
      </c>
      <c r="D13" s="31">
        <v>0.47188523597335708</v>
      </c>
      <c r="E13" s="32">
        <v>0.45643876847639075</v>
      </c>
      <c r="F13" s="32">
        <v>1.819701666632479E-2</v>
      </c>
      <c r="G13" s="31">
        <v>0.87880521921622801</v>
      </c>
      <c r="H13" s="33">
        <v>0.16528275741935977</v>
      </c>
      <c r="I13" s="33">
        <v>3.577959560561892E-3</v>
      </c>
      <c r="J13" s="32">
        <v>2.8749738284499449</v>
      </c>
      <c r="K13" s="32">
        <v>8.8737103961684979E-2</v>
      </c>
      <c r="L13" s="33">
        <v>0.82042988484763513</v>
      </c>
      <c r="M13" s="33">
        <v>2.850352956632668E-2</v>
      </c>
      <c r="N13" s="32">
        <v>2.9538781019986993</v>
      </c>
      <c r="O13" s="32">
        <v>0.10262418930690363</v>
      </c>
      <c r="P13" s="34">
        <v>2471.2161493622148</v>
      </c>
      <c r="Q13" s="34">
        <v>41.176982495710945</v>
      </c>
      <c r="R13" s="34">
        <v>2423.8147065440835</v>
      </c>
      <c r="S13" s="34">
        <v>81.050085331038474</v>
      </c>
      <c r="T13" s="34">
        <v>2510.4331349773079</v>
      </c>
      <c r="U13" s="34">
        <v>35.948873649563666</v>
      </c>
      <c r="V13" s="35">
        <v>4.137806415302725E-2</v>
      </c>
      <c r="W13" s="34">
        <v>3132.2272775530437</v>
      </c>
      <c r="X13" s="34">
        <v>88.291928945214977</v>
      </c>
      <c r="Y13" s="34">
        <v>3.327254099051526</v>
      </c>
      <c r="Z13" s="34">
        <v>275.84205269430709</v>
      </c>
      <c r="AA13" s="34">
        <v>5.0360857296950803</v>
      </c>
      <c r="AB13" s="34">
        <v>90.018555767195778</v>
      </c>
      <c r="AC13" s="34">
        <v>2.1179037723471854</v>
      </c>
      <c r="AD13" s="36">
        <v>1.4301180972289577E+18</v>
      </c>
      <c r="AE13" s="36">
        <v>1.4232807210171077E+18</v>
      </c>
      <c r="AF13" s="36">
        <v>6837376211849984</v>
      </c>
    </row>
    <row r="14" spans="1:32">
      <c r="A14" s="21" t="s">
        <v>323</v>
      </c>
      <c r="B14" s="34">
        <v>1</v>
      </c>
      <c r="C14" s="31">
        <v>29.032920574019489</v>
      </c>
      <c r="D14" s="31">
        <v>1.4547720262533648</v>
      </c>
      <c r="E14" s="32">
        <v>0.65893667513117982</v>
      </c>
      <c r="F14" s="32">
        <v>2.7617309043158615E-2</v>
      </c>
      <c r="G14" s="31">
        <v>0.83643744002287246</v>
      </c>
      <c r="H14" s="33">
        <v>0.3195551131764327</v>
      </c>
      <c r="I14" s="33">
        <v>8.7756643739093348E-3</v>
      </c>
      <c r="J14" s="32">
        <v>0.36897375999319287</v>
      </c>
      <c r="K14" s="32">
        <v>2.1022194603894005E-2</v>
      </c>
      <c r="L14" s="33">
        <v>9.811789628490554E-2</v>
      </c>
      <c r="M14" s="33">
        <v>6.1723705406133787E-3</v>
      </c>
      <c r="N14" s="32">
        <v>0.37571428643426175</v>
      </c>
      <c r="O14" s="32">
        <v>2.3635319152589457E-2</v>
      </c>
      <c r="P14" s="34">
        <v>3454.6318043137144</v>
      </c>
      <c r="Q14" s="34">
        <v>48.030284716765436</v>
      </c>
      <c r="R14" s="34">
        <v>3263.0255598657673</v>
      </c>
      <c r="S14" s="34">
        <v>108.22063185849619</v>
      </c>
      <c r="T14" s="34">
        <v>3567.6942609256889</v>
      </c>
      <c r="U14" s="34">
        <v>41.611505577999651</v>
      </c>
      <c r="V14" s="35">
        <v>0.10860930478951991</v>
      </c>
      <c r="W14" s="34">
        <v>7834.1701016529205</v>
      </c>
      <c r="X14" s="34">
        <v>261.25693410306155</v>
      </c>
      <c r="Y14" s="34">
        <v>19.205365200552958</v>
      </c>
      <c r="Z14" s="34">
        <v>100.9237959722272</v>
      </c>
      <c r="AA14" s="34">
        <v>2.404140927722648</v>
      </c>
      <c r="AB14" s="34">
        <v>265.12048028706789</v>
      </c>
      <c r="AC14" s="34">
        <v>14.763806130409582</v>
      </c>
      <c r="AD14" s="36">
        <v>4.2491084999918013E+18</v>
      </c>
      <c r="AE14" s="36">
        <v>2.7331106961972173E+18</v>
      </c>
      <c r="AF14" s="36">
        <v>1.5159978037945841E+18</v>
      </c>
    </row>
    <row r="15" spans="1:32">
      <c r="A15" s="25" t="s">
        <v>324</v>
      </c>
      <c r="B15" s="34">
        <v>1</v>
      </c>
      <c r="C15" s="37">
        <v>12.591778242027919</v>
      </c>
      <c r="D15" s="37">
        <v>0.40858989596614947</v>
      </c>
      <c r="E15" s="38">
        <v>0.51127995390513592</v>
      </c>
      <c r="F15" s="38">
        <v>1.2361535076021545E-2</v>
      </c>
      <c r="G15" s="37">
        <v>0.74509746179903968</v>
      </c>
      <c r="H15" s="39">
        <v>0.17861874205039086</v>
      </c>
      <c r="I15" s="39">
        <v>3.8656675888278113E-3</v>
      </c>
      <c r="J15" s="38">
        <v>8.8009617590933023E-2</v>
      </c>
      <c r="K15" s="38">
        <v>4.9330960891539946E-3</v>
      </c>
      <c r="L15" s="39">
        <v>2.3492842645816834E-2</v>
      </c>
      <c r="M15" s="39">
        <v>1.2485960985133783E-3</v>
      </c>
      <c r="N15" s="38">
        <v>8.521608639250311E-2</v>
      </c>
      <c r="O15" s="38">
        <v>4.5290591098052649E-3</v>
      </c>
      <c r="P15" s="40">
        <v>2649.6066090328886</v>
      </c>
      <c r="Q15" s="40">
        <v>30.074179757831644</v>
      </c>
      <c r="R15" s="40">
        <v>2662.0914963153205</v>
      </c>
      <c r="S15" s="40">
        <v>52.945363134388444</v>
      </c>
      <c r="T15" s="40">
        <v>2640.0872253797534</v>
      </c>
      <c r="U15" s="40">
        <v>35.492470136297015</v>
      </c>
      <c r="V15" s="41">
        <v>-1.017490842598856E-2</v>
      </c>
      <c r="W15" s="40">
        <v>51954.270828131921</v>
      </c>
      <c r="X15" s="40">
        <v>1877.4311228799834</v>
      </c>
      <c r="Y15" s="40">
        <v>245.13432824562301</v>
      </c>
      <c r="Z15" s="40">
        <v>274.00811022156142</v>
      </c>
      <c r="AA15" s="40">
        <v>24.50530577084395</v>
      </c>
      <c r="AB15" s="40">
        <v>2910.9859964839488</v>
      </c>
      <c r="AC15" s="40">
        <v>184.1264162583787</v>
      </c>
      <c r="AD15" s="36">
        <v>3.0230951822006006E+19</v>
      </c>
      <c r="AE15" s="42">
        <v>2.829902970046065E+19</v>
      </c>
      <c r="AF15" s="42">
        <v>1.9319221215453553E+18</v>
      </c>
    </row>
    <row r="16" spans="1:32">
      <c r="A16" s="25" t="s">
        <v>325</v>
      </c>
      <c r="B16" s="34">
        <v>1</v>
      </c>
      <c r="C16" s="37">
        <v>18.534293803842996</v>
      </c>
      <c r="D16" s="37">
        <v>0.58329456017505332</v>
      </c>
      <c r="E16" s="38">
        <v>0.57676523119191769</v>
      </c>
      <c r="F16" s="38">
        <v>1.2567805200300999E-2</v>
      </c>
      <c r="G16" s="37">
        <v>0.69238633070641298</v>
      </c>
      <c r="H16" s="39">
        <v>0.23306426853393367</v>
      </c>
      <c r="I16" s="39">
        <v>5.2922475288706633E-3</v>
      </c>
      <c r="J16" s="38">
        <v>0.22772518691013977</v>
      </c>
      <c r="K16" s="38">
        <v>1.1747225857214529E-2</v>
      </c>
      <c r="L16" s="39">
        <v>5.9639922001410738E-2</v>
      </c>
      <c r="M16" s="39">
        <v>3.0568960328257863E-3</v>
      </c>
      <c r="N16" s="38">
        <v>0.22183193490042735</v>
      </c>
      <c r="O16" s="38">
        <v>1.1370188608481817E-2</v>
      </c>
      <c r="P16" s="40">
        <v>3017.8926512171552</v>
      </c>
      <c r="Q16" s="40">
        <v>29.87551187781628</v>
      </c>
      <c r="R16" s="40">
        <v>2935.5386067998525</v>
      </c>
      <c r="S16" s="40">
        <v>51.587821246006492</v>
      </c>
      <c r="T16" s="40">
        <v>3073.2104757957513</v>
      </c>
      <c r="U16" s="40">
        <v>35.81869890574626</v>
      </c>
      <c r="V16" s="41">
        <v>5.5723680029704292E-2</v>
      </c>
      <c r="W16" s="40">
        <v>74018.267415792128</v>
      </c>
      <c r="X16" s="34">
        <v>2744.0776475021189</v>
      </c>
      <c r="Y16" s="34">
        <v>368.88383579362636</v>
      </c>
      <c r="Z16" s="34">
        <v>855.92829026694528</v>
      </c>
      <c r="AA16" s="34">
        <v>77.578910019705148</v>
      </c>
      <c r="AB16" s="34">
        <v>3490.9646927076515</v>
      </c>
      <c r="AC16" s="34">
        <v>228.86127846860498</v>
      </c>
      <c r="AD16" s="36">
        <v>4.5093908021489426E+19</v>
      </c>
      <c r="AE16" s="36">
        <v>3.5018414398189662E+19</v>
      </c>
      <c r="AF16" s="36">
        <v>1.0075493623299764E+19</v>
      </c>
    </row>
    <row r="17" spans="1:32">
      <c r="A17" s="25" t="s">
        <v>326</v>
      </c>
      <c r="B17" s="34">
        <v>1</v>
      </c>
      <c r="C17" s="37">
        <v>20.912915019132932</v>
      </c>
      <c r="D17" s="37">
        <v>1.2626503975826322</v>
      </c>
      <c r="E17" s="38">
        <v>0.58864642395431521</v>
      </c>
      <c r="F17" s="38">
        <v>2.4090250771374864E-2</v>
      </c>
      <c r="G17" s="37">
        <v>0.67782606285490032</v>
      </c>
      <c r="H17" s="39">
        <v>0.25766699223046297</v>
      </c>
      <c r="I17" s="39">
        <v>1.1437892367827043E-2</v>
      </c>
      <c r="J17" s="38">
        <v>0.20880801515231212</v>
      </c>
      <c r="K17" s="38">
        <v>1.2750920197197174E-2</v>
      </c>
      <c r="L17" s="39">
        <v>5.6981686493781505E-2</v>
      </c>
      <c r="M17" s="39">
        <v>3.0952192416271967E-3</v>
      </c>
      <c r="N17" s="38">
        <v>0.21392807152487528</v>
      </c>
      <c r="O17" s="38">
        <v>1.1620475350097878E-2</v>
      </c>
      <c r="P17" s="40">
        <v>3134.5648473401307</v>
      </c>
      <c r="Q17" s="40">
        <v>56.884113268164128</v>
      </c>
      <c r="R17" s="40">
        <v>2983.9313326450124</v>
      </c>
      <c r="S17" s="40">
        <v>98.502237650188448</v>
      </c>
      <c r="T17" s="40">
        <v>3232.497938722664</v>
      </c>
      <c r="U17" s="40">
        <v>68.318299912381462</v>
      </c>
      <c r="V17" s="41">
        <v>9.5918975641240634E-2</v>
      </c>
      <c r="W17" s="40">
        <v>40172.890948444605</v>
      </c>
      <c r="X17" s="34">
        <v>2456.3174731028512</v>
      </c>
      <c r="Y17" s="34">
        <v>329.38293743314176</v>
      </c>
      <c r="Z17" s="34">
        <v>669.25085389547723</v>
      </c>
      <c r="AA17" s="34">
        <v>58.002100144850345</v>
      </c>
      <c r="AB17" s="34">
        <v>3005.948391964364</v>
      </c>
      <c r="AC17" s="34">
        <v>197.59848564362582</v>
      </c>
      <c r="AD17" s="36">
        <v>4.1195193687571227E+19</v>
      </c>
      <c r="AE17" s="36">
        <v>3.00142173127743E+19</v>
      </c>
      <c r="AF17" s="36">
        <v>1.1180976374796927E+19</v>
      </c>
    </row>
    <row r="18" spans="1:32">
      <c r="A18" s="25" t="s">
        <v>327</v>
      </c>
      <c r="B18" s="34">
        <v>1</v>
      </c>
      <c r="C18" s="37">
        <v>17.42546646100168</v>
      </c>
      <c r="D18" s="37">
        <v>0.92361044085083577</v>
      </c>
      <c r="E18" s="38">
        <v>0.57775760440423307</v>
      </c>
      <c r="F18" s="38">
        <v>2.2557180932795264E-2</v>
      </c>
      <c r="G18" s="37">
        <v>0.73660511714142252</v>
      </c>
      <c r="H18" s="39">
        <v>0.21874466384216154</v>
      </c>
      <c r="I18" s="39">
        <v>7.8414448711771022E-3</v>
      </c>
      <c r="J18" s="38">
        <v>0.14634846088660028</v>
      </c>
      <c r="K18" s="38">
        <v>8.6394619253185468E-3</v>
      </c>
      <c r="L18" s="39">
        <v>4.2051210184119212E-2</v>
      </c>
      <c r="M18" s="39">
        <v>2.4399230436967915E-3</v>
      </c>
      <c r="N18" s="38">
        <v>0.15548622220237709</v>
      </c>
      <c r="O18" s="38">
        <v>9.0217241042021574E-3</v>
      </c>
      <c r="P18" s="40">
        <v>2958.5558760202903</v>
      </c>
      <c r="Q18" s="40">
        <v>49.663358388235338</v>
      </c>
      <c r="R18" s="40">
        <v>2939.5945285948474</v>
      </c>
      <c r="S18" s="40">
        <v>92.829487383709434</v>
      </c>
      <c r="T18" s="40">
        <v>2971.473635075125</v>
      </c>
      <c r="U18" s="40">
        <v>56.616388188841483</v>
      </c>
      <c r="V18" s="41">
        <v>1.3357241204772108E-2</v>
      </c>
      <c r="W18" s="40">
        <v>55294.566140245937</v>
      </c>
      <c r="X18" s="34">
        <v>1302.1878097689673</v>
      </c>
      <c r="Y18" s="34">
        <v>182.92709859872747</v>
      </c>
      <c r="Z18" s="34">
        <v>264.20470006977092</v>
      </c>
      <c r="AA18" s="34">
        <v>23.7361488536121</v>
      </c>
      <c r="AB18" s="34">
        <v>1705.0185018608636</v>
      </c>
      <c r="AC18" s="34">
        <v>125.89295233361017</v>
      </c>
      <c r="AD18" s="36">
        <v>2.0739660432271E+19</v>
      </c>
      <c r="AE18" s="36">
        <v>1.6787903004051137E+19</v>
      </c>
      <c r="AF18" s="36">
        <v>3.951757428219863E+18</v>
      </c>
    </row>
    <row r="19" spans="1:32">
      <c r="A19" s="25" t="s">
        <v>328</v>
      </c>
      <c r="B19" s="34">
        <v>1</v>
      </c>
      <c r="C19" s="37">
        <v>29.037169227125798</v>
      </c>
      <c r="D19" s="37">
        <v>1.5641341166382139</v>
      </c>
      <c r="E19" s="38">
        <v>0.66174821527791605</v>
      </c>
      <c r="F19" s="38">
        <v>2.2655589959633758E-2</v>
      </c>
      <c r="G19" s="37">
        <v>0.63556925996934144</v>
      </c>
      <c r="H19" s="39">
        <v>0.31824399835434763</v>
      </c>
      <c r="I19" s="39">
        <v>1.3234937863960509E-2</v>
      </c>
      <c r="J19" s="38">
        <v>0.44819628748941481</v>
      </c>
      <c r="K19" s="38">
        <v>1.7002550231609102E-2</v>
      </c>
      <c r="L19" s="39">
        <v>0.13112133721173272</v>
      </c>
      <c r="M19" s="39">
        <v>7.7983030389383911E-3</v>
      </c>
      <c r="N19" s="38">
        <v>0.50190346386670859</v>
      </c>
      <c r="O19" s="38">
        <v>2.9850178397778229E-2</v>
      </c>
      <c r="P19" s="40">
        <v>3454.7754368731062</v>
      </c>
      <c r="Q19" s="40">
        <v>51.543662277156272</v>
      </c>
      <c r="R19" s="40">
        <v>3273.9415950841098</v>
      </c>
      <c r="S19" s="40">
        <v>88.492367191614633</v>
      </c>
      <c r="T19" s="40">
        <v>3561.3687592509073</v>
      </c>
      <c r="U19" s="40">
        <v>62.565306372003761</v>
      </c>
      <c r="V19" s="41">
        <v>0.10273548751634198</v>
      </c>
      <c r="W19" s="40">
        <v>13374.933413919183</v>
      </c>
      <c r="X19" s="34">
        <v>258.36649794712537</v>
      </c>
      <c r="Y19" s="34">
        <v>18.610741505816808</v>
      </c>
      <c r="Z19" s="34">
        <v>120.69504180607559</v>
      </c>
      <c r="AA19" s="34">
        <v>3.9625836094221714</v>
      </c>
      <c r="AB19" s="34">
        <v>256.79116216679807</v>
      </c>
      <c r="AC19" s="34">
        <v>10.074746988445792</v>
      </c>
      <c r="AD19" s="36">
        <v>4.1750279113255629E+18</v>
      </c>
      <c r="AE19" s="36">
        <v>2.6942807521744046E+18</v>
      </c>
      <c r="AF19" s="36">
        <v>1.4807471591511583E+18</v>
      </c>
    </row>
    <row r="20" spans="1:32">
      <c r="A20" s="25" t="s">
        <v>329</v>
      </c>
      <c r="B20" s="34">
        <v>1</v>
      </c>
      <c r="C20" s="37">
        <v>29.070942899611126</v>
      </c>
      <c r="D20" s="37">
        <v>0.97351010644301761</v>
      </c>
      <c r="E20" s="38">
        <v>0.69894167132456109</v>
      </c>
      <c r="F20" s="38">
        <v>1.7171699479479677E-2</v>
      </c>
      <c r="G20" s="37">
        <v>0.73365350851510558</v>
      </c>
      <c r="H20" s="39">
        <v>0.30165943216872437</v>
      </c>
      <c r="I20" s="39">
        <v>6.8644049715558967E-3</v>
      </c>
      <c r="J20" s="38">
        <v>0.19745849320747513</v>
      </c>
      <c r="K20" s="38">
        <v>9.9686737734850477E-3</v>
      </c>
      <c r="L20" s="39">
        <v>5.1444481059393726E-2</v>
      </c>
      <c r="M20" s="39">
        <v>2.6130807326439484E-3</v>
      </c>
      <c r="N20" s="38">
        <v>0.19595859757039163</v>
      </c>
      <c r="O20" s="38">
        <v>9.953558188602208E-3</v>
      </c>
      <c r="P20" s="40">
        <v>3455.916488125039</v>
      </c>
      <c r="Q20" s="40">
        <v>32.350908201477978</v>
      </c>
      <c r="R20" s="40">
        <v>3416.6350421924403</v>
      </c>
      <c r="S20" s="40">
        <v>65.487300141595369</v>
      </c>
      <c r="T20" s="40">
        <v>3478.7652860954422</v>
      </c>
      <c r="U20" s="40">
        <v>34.787339224022162</v>
      </c>
      <c r="V20" s="41">
        <v>2.299915411531428E-2</v>
      </c>
      <c r="W20" s="40">
        <v>37596.926642572871</v>
      </c>
      <c r="X20" s="34">
        <v>1342.4350161846614</v>
      </c>
      <c r="Y20" s="34">
        <v>171.7811247070554</v>
      </c>
      <c r="Z20" s="34">
        <v>284.24638803557826</v>
      </c>
      <c r="AA20" s="34">
        <v>24.51660638470614</v>
      </c>
      <c r="AB20" s="34">
        <v>1346.3700123921319</v>
      </c>
      <c r="AC20" s="34">
        <v>84.252803828527675</v>
      </c>
      <c r="AD20" s="36">
        <v>2.0220832241169678E+19</v>
      </c>
      <c r="AE20" s="36">
        <v>1.3411621149442931E+19</v>
      </c>
      <c r="AF20" s="36">
        <v>6.8092110917267476E+18</v>
      </c>
    </row>
    <row r="21" spans="1:32">
      <c r="A21" s="25" t="s">
        <v>330</v>
      </c>
      <c r="B21" s="34">
        <v>1</v>
      </c>
      <c r="C21" s="37">
        <v>20.543317419365664</v>
      </c>
      <c r="D21" s="37">
        <v>1.2259561805876635</v>
      </c>
      <c r="E21" s="38">
        <v>0.59260520935295946</v>
      </c>
      <c r="F21" s="38">
        <v>2.5232317321674899E-2</v>
      </c>
      <c r="G21" s="37">
        <v>0.71348903297692501</v>
      </c>
      <c r="H21" s="39">
        <v>0.25142232431497197</v>
      </c>
      <c r="I21" s="39">
        <v>1.0512826514872819E-2</v>
      </c>
      <c r="J21" s="38">
        <v>0.23423976534157656</v>
      </c>
      <c r="K21" s="38">
        <v>1.4145215456508162E-2</v>
      </c>
      <c r="L21" s="39">
        <v>6.3296170475738614E-2</v>
      </c>
      <c r="M21" s="39">
        <v>3.8125653285619753E-3</v>
      </c>
      <c r="N21" s="38">
        <v>0.23709580867831961</v>
      </c>
      <c r="O21" s="38">
        <v>1.4281168243200524E-2</v>
      </c>
      <c r="P21" s="40">
        <v>3117.2926556437255</v>
      </c>
      <c r="Q21" s="40">
        <v>56.197701202277131</v>
      </c>
      <c r="R21" s="40">
        <v>2999.9753218998326</v>
      </c>
      <c r="S21" s="40">
        <v>102.95098266513348</v>
      </c>
      <c r="T21" s="40">
        <v>3193.7445490319642</v>
      </c>
      <c r="U21" s="40">
        <v>64.638146268329365</v>
      </c>
      <c r="V21" s="41">
        <v>7.5791852250060465E-2</v>
      </c>
      <c r="W21" s="40">
        <v>25936.775094658307</v>
      </c>
      <c r="X21" s="34">
        <v>1311.6614831586728</v>
      </c>
      <c r="Y21" s="34">
        <v>174.91211314963294</v>
      </c>
      <c r="Z21" s="34">
        <v>397.91597599430349</v>
      </c>
      <c r="AA21" s="34">
        <v>33.767775394929778</v>
      </c>
      <c r="AB21" s="34">
        <v>1598.0223903981412</v>
      </c>
      <c r="AC21" s="34">
        <v>105.88505605681428</v>
      </c>
      <c r="AD21" s="36">
        <v>2.1680946855787753E+19</v>
      </c>
      <c r="AE21" s="36">
        <v>1.6042533299298849E+19</v>
      </c>
      <c r="AF21" s="36">
        <v>5.6384135564889047E+18</v>
      </c>
    </row>
    <row r="22" spans="1:32">
      <c r="A22" s="25" t="s">
        <v>331</v>
      </c>
      <c r="B22" s="34">
        <v>1</v>
      </c>
      <c r="C22" s="37">
        <v>21.009558836827814</v>
      </c>
      <c r="D22" s="37">
        <v>1.2242475319594726</v>
      </c>
      <c r="E22" s="38">
        <v>0.56293778027361563</v>
      </c>
      <c r="F22" s="38">
        <v>2.1146042985537621E-2</v>
      </c>
      <c r="G22" s="37">
        <v>0.64463875355907552</v>
      </c>
      <c r="H22" s="39">
        <v>0.270679435469316</v>
      </c>
      <c r="I22" s="39">
        <v>1.2058071594785356E-2</v>
      </c>
      <c r="J22" s="38">
        <v>0.2556516635272762</v>
      </c>
      <c r="K22" s="38">
        <v>1.5812939705818145E-2</v>
      </c>
      <c r="L22" s="39">
        <v>7.1860562962258831E-2</v>
      </c>
      <c r="M22" s="39">
        <v>4.2013858813305894E-3</v>
      </c>
      <c r="N22" s="38">
        <v>0.27101768740830323</v>
      </c>
      <c r="O22" s="38">
        <v>1.5845268093239561E-2</v>
      </c>
      <c r="P22" s="40">
        <v>3139.0332046269268</v>
      </c>
      <c r="Q22" s="40">
        <v>54.964245844876586</v>
      </c>
      <c r="R22" s="40">
        <v>2878.7574069983712</v>
      </c>
      <c r="S22" s="40">
        <v>87.813291638275629</v>
      </c>
      <c r="T22" s="40">
        <v>3309.9653401856226</v>
      </c>
      <c r="U22" s="40">
        <v>68.147950429813591</v>
      </c>
      <c r="V22" s="41">
        <v>0.16112199359329138</v>
      </c>
      <c r="W22" s="40">
        <v>23113.445218864974</v>
      </c>
      <c r="X22" s="34">
        <v>1030.1852391407199</v>
      </c>
      <c r="Y22" s="34">
        <v>138.7231673734735</v>
      </c>
      <c r="Z22" s="34">
        <v>351.02657459522197</v>
      </c>
      <c r="AA22" s="34">
        <v>30.770136853594458</v>
      </c>
      <c r="AB22" s="34">
        <v>1291.910779794347</v>
      </c>
      <c r="AC22" s="34">
        <v>89.789579119380349</v>
      </c>
      <c r="AD22" s="36">
        <v>1.8421344036396937E+19</v>
      </c>
      <c r="AE22" s="36">
        <v>1.3029623057083425E+19</v>
      </c>
      <c r="AF22" s="36">
        <v>5.3917209793135124E+18</v>
      </c>
    </row>
    <row r="23" spans="1:32">
      <c r="A23" s="25" t="s">
        <v>332</v>
      </c>
      <c r="B23" s="34">
        <v>1</v>
      </c>
      <c r="C23" s="37">
        <v>13.217668274043158</v>
      </c>
      <c r="D23" s="37">
        <v>0.54149604944690011</v>
      </c>
      <c r="E23" s="38">
        <v>0.5053143368072931</v>
      </c>
      <c r="F23" s="38">
        <v>1.4824245658056543E-2</v>
      </c>
      <c r="G23" s="37">
        <v>0.71609483052473322</v>
      </c>
      <c r="H23" s="39">
        <v>0.1897107553119724</v>
      </c>
      <c r="I23" s="39">
        <v>5.4248744213374325E-3</v>
      </c>
      <c r="J23" s="38">
        <v>0.25851643776594124</v>
      </c>
      <c r="K23" s="38">
        <v>1.37404758819507E-2</v>
      </c>
      <c r="L23" s="39">
        <v>6.9695400194754939E-2</v>
      </c>
      <c r="M23" s="39">
        <v>3.7976852946526342E-3</v>
      </c>
      <c r="N23" s="38">
        <v>0.25426304844373981</v>
      </c>
      <c r="O23" s="38">
        <v>1.3854731264187646E-2</v>
      </c>
      <c r="P23" s="40">
        <v>2695.3195266560974</v>
      </c>
      <c r="Q23" s="40">
        <v>37.953763611214072</v>
      </c>
      <c r="R23" s="40">
        <v>2636.5946047268544</v>
      </c>
      <c r="S23" s="40">
        <v>63.79856212022591</v>
      </c>
      <c r="T23" s="40">
        <v>2739.6557718397044</v>
      </c>
      <c r="U23" s="40">
        <v>46.281370434248856</v>
      </c>
      <c r="V23" s="41">
        <v>4.5809319067793397E-2</v>
      </c>
      <c r="W23" s="40">
        <v>25930.622385238679</v>
      </c>
      <c r="X23" s="34">
        <v>923.73019868421943</v>
      </c>
      <c r="Y23" s="34">
        <v>119.74781803137844</v>
      </c>
      <c r="Z23" s="34">
        <v>379.49438201804406</v>
      </c>
      <c r="AA23" s="34">
        <v>32.601402839868314</v>
      </c>
      <c r="AB23" s="34">
        <v>1376.1515349877191</v>
      </c>
      <c r="AC23" s="34">
        <v>89.084142230701772</v>
      </c>
      <c r="AD23" s="36">
        <v>1.5517857740685623E+19</v>
      </c>
      <c r="AE23" s="36">
        <v>1.3890674463493943E+19</v>
      </c>
      <c r="AF23" s="36">
        <v>1.62718327719168E+18</v>
      </c>
    </row>
    <row r="24" spans="1:32">
      <c r="A24" s="25" t="s">
        <v>333</v>
      </c>
      <c r="B24" s="34">
        <v>2</v>
      </c>
      <c r="C24" s="37">
        <v>11.509623858731185</v>
      </c>
      <c r="D24" s="37">
        <v>0.33534642266262493</v>
      </c>
      <c r="E24" s="38">
        <v>0.47749794356551228</v>
      </c>
      <c r="F24" s="38">
        <v>9.3998767420066364E-3</v>
      </c>
      <c r="G24" s="37">
        <v>0.67564428303919188</v>
      </c>
      <c r="H24" s="39">
        <v>0.17481888685488561</v>
      </c>
      <c r="I24" s="39">
        <v>3.7551093699327784E-3</v>
      </c>
      <c r="J24" s="38">
        <v>0.17081664760952708</v>
      </c>
      <c r="K24" s="38">
        <v>3.4718927771826258E-3</v>
      </c>
      <c r="L24" s="39">
        <v>4.9679099613387886E-2</v>
      </c>
      <c r="M24" s="39">
        <v>1.0856667922108448E-3</v>
      </c>
      <c r="N24" s="38">
        <v>0.17983161691301469</v>
      </c>
      <c r="O24" s="38">
        <v>3.929966851078521E-3</v>
      </c>
      <c r="P24" s="40">
        <v>2565.3635140164329</v>
      </c>
      <c r="Q24" s="40">
        <v>26.86100436395509</v>
      </c>
      <c r="R24" s="40">
        <v>2516.3582817941333</v>
      </c>
      <c r="S24" s="40">
        <v>41.143255367772582</v>
      </c>
      <c r="T24" s="40">
        <v>2604.3210135489517</v>
      </c>
      <c r="U24" s="40">
        <v>35.350188856526529</v>
      </c>
      <c r="V24" s="41">
        <v>4.0777593128362599E-2</v>
      </c>
      <c r="W24" s="40">
        <v>12768.633828864233</v>
      </c>
      <c r="X24" s="34">
        <v>373.17245870263343</v>
      </c>
      <c r="Y24" s="34">
        <v>33.237744074293587</v>
      </c>
      <c r="Z24" s="34">
        <v>110.45173888532383</v>
      </c>
      <c r="AA24" s="34">
        <v>5.0016995514702689</v>
      </c>
      <c r="AB24" s="34">
        <v>606.8411980740558</v>
      </c>
      <c r="AC24" s="34">
        <v>29.37829551298698</v>
      </c>
      <c r="AD24" s="36">
        <v>6.3126646226611231E+18</v>
      </c>
      <c r="AE24" s="36">
        <v>6.0087214901779589E+18</v>
      </c>
      <c r="AF24" s="36">
        <v>3.0394313248316416E+17</v>
      </c>
    </row>
    <row r="25" spans="1:32">
      <c r="A25" s="25" t="s">
        <v>334</v>
      </c>
      <c r="B25" s="34">
        <v>2</v>
      </c>
      <c r="C25" s="37">
        <v>13.987177042791126</v>
      </c>
      <c r="D25" s="37">
        <v>0.48166302940652422</v>
      </c>
      <c r="E25" s="38">
        <v>0.54752161272144795</v>
      </c>
      <c r="F25" s="38">
        <v>1.2475515277746181E-2</v>
      </c>
      <c r="G25" s="37">
        <v>0.66167387017999801</v>
      </c>
      <c r="H25" s="39">
        <v>0.18527956831911277</v>
      </c>
      <c r="I25" s="39">
        <v>4.783892772942268E-3</v>
      </c>
      <c r="J25" s="38">
        <v>0.24422240956153063</v>
      </c>
      <c r="K25" s="38">
        <v>6.9839951489368635E-3</v>
      </c>
      <c r="L25" s="39">
        <v>6.3074104143456197E-2</v>
      </c>
      <c r="M25" s="39">
        <v>1.6945248479053579E-3</v>
      </c>
      <c r="N25" s="38">
        <v>0.22959056628350336</v>
      </c>
      <c r="O25" s="38">
        <v>6.1680926696510412E-3</v>
      </c>
      <c r="P25" s="40">
        <v>2748.8398961099037</v>
      </c>
      <c r="Q25" s="40">
        <v>32.119318594012839</v>
      </c>
      <c r="R25" s="40">
        <v>2814.85699723772</v>
      </c>
      <c r="S25" s="40">
        <v>52.179082677262784</v>
      </c>
      <c r="T25" s="40">
        <v>2700.7060555679809</v>
      </c>
      <c r="U25" s="40">
        <v>42.00481686344574</v>
      </c>
      <c r="V25" s="41">
        <v>-5.2198108940991084E-2</v>
      </c>
      <c r="W25" s="40">
        <v>41107.88044382332</v>
      </c>
      <c r="X25" s="34">
        <v>886.8107259420741</v>
      </c>
      <c r="Y25" s="34">
        <v>109.81830429016617</v>
      </c>
      <c r="Z25" s="34">
        <v>313.36203535250291</v>
      </c>
      <c r="AA25" s="34">
        <v>17.980170057727229</v>
      </c>
      <c r="AB25" s="34">
        <v>1226.7375476624218</v>
      </c>
      <c r="AC25" s="34">
        <v>86.599495220756154</v>
      </c>
      <c r="AD25" s="36">
        <v>1.3538175261189765E+19</v>
      </c>
      <c r="AE25" s="36">
        <v>1.23314005332439E+19</v>
      </c>
      <c r="AF25" s="36">
        <v>1.2067747279458652E+18</v>
      </c>
    </row>
    <row r="26" spans="1:32">
      <c r="A26" s="25" t="s">
        <v>335</v>
      </c>
      <c r="B26" s="34">
        <v>2</v>
      </c>
      <c r="C26" s="37">
        <v>10.500018594974284</v>
      </c>
      <c r="D26" s="37">
        <v>0.40291640805366041</v>
      </c>
      <c r="E26" s="38">
        <v>0.45592084682504597</v>
      </c>
      <c r="F26" s="38">
        <v>1.1115384261842059E-2</v>
      </c>
      <c r="G26" s="37">
        <v>0.63534577305575712</v>
      </c>
      <c r="H26" s="39">
        <v>0.16703186982817617</v>
      </c>
      <c r="I26" s="39">
        <v>4.9495948449732197E-3</v>
      </c>
      <c r="J26" s="38">
        <v>1.6770709343367169</v>
      </c>
      <c r="K26" s="38">
        <v>4.7683872986704172E-2</v>
      </c>
      <c r="L26" s="39">
        <v>0.48014126080586328</v>
      </c>
      <c r="M26" s="39">
        <v>1.8849997453806319E-2</v>
      </c>
      <c r="N26" s="38">
        <v>1.7304562801344376</v>
      </c>
      <c r="O26" s="38">
        <v>6.7936457741019404E-2</v>
      </c>
      <c r="P26" s="40">
        <v>2479.9194317126289</v>
      </c>
      <c r="Q26" s="40">
        <v>34.966092597691386</v>
      </c>
      <c r="R26" s="40">
        <v>2421.5219007407709</v>
      </c>
      <c r="S26" s="40">
        <v>49.404675810597894</v>
      </c>
      <c r="T26" s="40">
        <v>2528.1191638897712</v>
      </c>
      <c r="U26" s="40">
        <v>48.901032707253307</v>
      </c>
      <c r="V26" s="41">
        <v>5.0552516964530336E-2</v>
      </c>
      <c r="W26" s="40">
        <v>2090.6131964549477</v>
      </c>
      <c r="X26" s="34">
        <v>96.948520946102235</v>
      </c>
      <c r="Y26" s="34">
        <v>5.3188003137336413</v>
      </c>
      <c r="Z26" s="34">
        <v>213.98413089486442</v>
      </c>
      <c r="AA26" s="34">
        <v>5.3566736132415569</v>
      </c>
      <c r="AB26" s="34">
        <v>119.38085751630715</v>
      </c>
      <c r="AC26" s="34">
        <v>2.966235840552264</v>
      </c>
      <c r="AD26" s="36">
        <v>1.596974557470476E+18</v>
      </c>
      <c r="AE26" s="36">
        <v>1.5762352197811948E+18</v>
      </c>
      <c r="AF26" s="36">
        <v>2.073933768928128E+16</v>
      </c>
    </row>
    <row r="27" spans="1:32">
      <c r="A27" s="25" t="s">
        <v>336</v>
      </c>
      <c r="B27" s="34">
        <v>2</v>
      </c>
      <c r="C27" s="37">
        <v>14.879061137446277</v>
      </c>
      <c r="D27" s="37">
        <v>0.37692085809520337</v>
      </c>
      <c r="E27" s="38">
        <v>0.5656636835279597</v>
      </c>
      <c r="F27" s="38">
        <v>1.0500284692063969E-2</v>
      </c>
      <c r="G27" s="37">
        <v>0.73277076474001923</v>
      </c>
      <c r="H27" s="39">
        <v>0.19077258138308439</v>
      </c>
      <c r="I27" s="39">
        <v>3.2885400817601888E-3</v>
      </c>
      <c r="J27" s="38">
        <v>0.33515171008104905</v>
      </c>
      <c r="K27" s="38">
        <v>6.7109685482347149E-3</v>
      </c>
      <c r="L27" s="39">
        <v>8.8017036343625316E-2</v>
      </c>
      <c r="M27" s="39">
        <v>1.7325528049166137E-3</v>
      </c>
      <c r="N27" s="38">
        <v>0.32127435762933615</v>
      </c>
      <c r="O27" s="38">
        <v>6.3240573936775533E-3</v>
      </c>
      <c r="P27" s="40">
        <v>2807.5354944855922</v>
      </c>
      <c r="Q27" s="40">
        <v>23.820512863470867</v>
      </c>
      <c r="R27" s="40">
        <v>2889.9907366811581</v>
      </c>
      <c r="S27" s="40">
        <v>43.379166992512701</v>
      </c>
      <c r="T27" s="40">
        <v>2748.8334845620216</v>
      </c>
      <c r="U27" s="40">
        <v>28.055156401613658</v>
      </c>
      <c r="V27" s="41">
        <v>-6.3771607514037987E-2</v>
      </c>
      <c r="W27" s="40">
        <v>44261.447413532282</v>
      </c>
      <c r="X27" s="34">
        <v>1444.4415701924831</v>
      </c>
      <c r="Y27" s="34">
        <v>70.09672942222933</v>
      </c>
      <c r="Z27" s="34">
        <v>679.77246442010539</v>
      </c>
      <c r="AA27" s="34">
        <v>19.129496768786133</v>
      </c>
      <c r="AB27" s="34">
        <v>1891.1279279388075</v>
      </c>
      <c r="AC27" s="34">
        <v>48.332197342971696</v>
      </c>
      <c r="AD27" s="36">
        <v>2.1771164175880442E+19</v>
      </c>
      <c r="AE27" s="36">
        <v>1.9413253635398459E+19</v>
      </c>
      <c r="AF27" s="36">
        <v>2.3579105404819825E+18</v>
      </c>
    </row>
    <row r="28" spans="1:32">
      <c r="A28" s="25" t="s">
        <v>337</v>
      </c>
      <c r="B28" s="34">
        <v>1</v>
      </c>
      <c r="C28" s="37">
        <v>14.56077396592875</v>
      </c>
      <c r="D28" s="37">
        <v>0.7809127728659726</v>
      </c>
      <c r="E28" s="38">
        <v>0.54436906998446155</v>
      </c>
      <c r="F28" s="38">
        <v>2.135855388709524E-2</v>
      </c>
      <c r="G28" s="37">
        <v>0.731577495061</v>
      </c>
      <c r="H28" s="39">
        <v>0.19399464592917226</v>
      </c>
      <c r="I28" s="39">
        <v>7.0931352183253929E-3</v>
      </c>
      <c r="J28" s="38">
        <v>0.29482252860707608</v>
      </c>
      <c r="K28" s="38">
        <v>1.0771335793953658E-2</v>
      </c>
      <c r="L28" s="39">
        <v>8.594285922066848E-2</v>
      </c>
      <c r="M28" s="39">
        <v>3.2649568406788849E-3</v>
      </c>
      <c r="N28" s="38">
        <v>0.31420210069892157</v>
      </c>
      <c r="O28" s="38">
        <v>1.1936492540917358E-2</v>
      </c>
      <c r="P28" s="40">
        <v>2786.97594380275</v>
      </c>
      <c r="Q28" s="40">
        <v>49.719300846355964</v>
      </c>
      <c r="R28" s="40">
        <v>2801.7112522308375</v>
      </c>
      <c r="S28" s="40">
        <v>89.77585338288641</v>
      </c>
      <c r="T28" s="40">
        <v>2776.3269556113473</v>
      </c>
      <c r="U28" s="40">
        <v>58.718632260292907</v>
      </c>
      <c r="V28" s="41">
        <v>-1.1275066005771883E-2</v>
      </c>
      <c r="W28" s="40">
        <v>27350.792796546408</v>
      </c>
      <c r="X28" s="34">
        <v>950.47298347284709</v>
      </c>
      <c r="Y28" s="34">
        <v>84.171805149460567</v>
      </c>
      <c r="Z28" s="34">
        <v>406.77465455050987</v>
      </c>
      <c r="AA28" s="34">
        <v>19.175290817407394</v>
      </c>
      <c r="AB28" s="34">
        <v>1292.5269329480216</v>
      </c>
      <c r="AC28" s="34">
        <v>59.370617763042681</v>
      </c>
      <c r="AD28" s="36">
        <v>1.4929115987968596E+19</v>
      </c>
      <c r="AE28" s="36">
        <v>1.3149790802831669E+19</v>
      </c>
      <c r="AF28" s="36">
        <v>1.7793251851369267E+18</v>
      </c>
    </row>
    <row r="29" spans="1:32">
      <c r="A29" s="25" t="s">
        <v>338</v>
      </c>
      <c r="B29" s="34">
        <v>1</v>
      </c>
      <c r="C29" s="37">
        <v>14.782736006215023</v>
      </c>
      <c r="D29" s="37">
        <v>0.65512342602281548</v>
      </c>
      <c r="E29" s="38">
        <v>0.5667743992531975</v>
      </c>
      <c r="F29" s="38">
        <v>1.8494911946833986E-2</v>
      </c>
      <c r="G29" s="37">
        <v>0.73633210159760765</v>
      </c>
      <c r="H29" s="39">
        <v>0.18916610480877596</v>
      </c>
      <c r="I29" s="39">
        <v>5.6722668694287231E-3</v>
      </c>
      <c r="J29" s="38">
        <v>0.33488237723420494</v>
      </c>
      <c r="K29" s="38">
        <v>1.0011566193414567E-2</v>
      </c>
      <c r="L29" s="39">
        <v>8.6869535128327124E-2</v>
      </c>
      <c r="M29" s="39">
        <v>2.8925214097069562E-3</v>
      </c>
      <c r="N29" s="38">
        <v>0.31683124723114725</v>
      </c>
      <c r="O29" s="38">
        <v>1.0549626684734159E-2</v>
      </c>
      <c r="P29" s="40">
        <v>2801.3572471063194</v>
      </c>
      <c r="Q29" s="40">
        <v>41.296127822789913</v>
      </c>
      <c r="R29" s="40">
        <v>2894.5623411083338</v>
      </c>
      <c r="S29" s="40">
        <v>76.549085821596151</v>
      </c>
      <c r="T29" s="40">
        <v>2734.9251889437796</v>
      </c>
      <c r="U29" s="40">
        <v>48.514465470960658</v>
      </c>
      <c r="V29" s="41">
        <v>-7.2518806623761867E-2</v>
      </c>
      <c r="W29" s="40">
        <v>37372.943261853339</v>
      </c>
      <c r="X29" s="34">
        <v>1316.4364342871218</v>
      </c>
      <c r="Y29" s="34">
        <v>97.062339755209209</v>
      </c>
      <c r="Z29" s="34">
        <v>617.35320645270031</v>
      </c>
      <c r="AA29" s="34">
        <v>24.691369837199446</v>
      </c>
      <c r="AB29" s="34">
        <v>1723.5023050177419</v>
      </c>
      <c r="AC29" s="34">
        <v>68.944933510278332</v>
      </c>
      <c r="AD29" s="36">
        <v>1.9714279671701537E+19</v>
      </c>
      <c r="AE29" s="36">
        <v>1.7688063357022517E+19</v>
      </c>
      <c r="AF29" s="36">
        <v>2.0262163146790195E+18</v>
      </c>
    </row>
    <row r="30" spans="1:32">
      <c r="A30" s="25" t="s">
        <v>339</v>
      </c>
      <c r="B30" s="34">
        <v>1</v>
      </c>
      <c r="C30" s="37">
        <v>13.881257691347637</v>
      </c>
      <c r="D30" s="37">
        <v>0.7156796089901114</v>
      </c>
      <c r="E30" s="38">
        <v>0.53913001584087561</v>
      </c>
      <c r="F30" s="38">
        <v>2.1836914797015723E-2</v>
      </c>
      <c r="G30" s="37">
        <v>0.78561169669694064</v>
      </c>
      <c r="H30" s="39">
        <v>0.18673857058690815</v>
      </c>
      <c r="I30" s="39">
        <v>5.9568671122764098E-3</v>
      </c>
      <c r="J30" s="38">
        <v>0.35905682896498137</v>
      </c>
      <c r="K30" s="38">
        <v>1.3369304315662342E-2</v>
      </c>
      <c r="L30" s="39">
        <v>9.5926255927707871E-2</v>
      </c>
      <c r="M30" s="39">
        <v>3.3431744789120532E-3</v>
      </c>
      <c r="N30" s="38">
        <v>0.34943361022491615</v>
      </c>
      <c r="O30" s="38">
        <v>1.2178287544740993E-2</v>
      </c>
      <c r="P30" s="40">
        <v>2741.6383693974985</v>
      </c>
      <c r="Q30" s="40">
        <v>47.694593063197317</v>
      </c>
      <c r="R30" s="40">
        <v>2779.8055246850004</v>
      </c>
      <c r="S30" s="40">
        <v>92.115644426360134</v>
      </c>
      <c r="T30" s="40">
        <v>2713.6481266930668</v>
      </c>
      <c r="U30" s="40">
        <v>51.656516313826614</v>
      </c>
      <c r="V30" s="41">
        <v>-3.0023586660303581E-2</v>
      </c>
      <c r="W30" s="40">
        <v>27271.338641834242</v>
      </c>
      <c r="X30" s="34">
        <v>760.00215385130946</v>
      </c>
      <c r="Y30" s="34">
        <v>92.152781162671957</v>
      </c>
      <c r="Z30" s="34">
        <v>393.7848807518555</v>
      </c>
      <c r="AA30" s="34">
        <v>20.776100645050043</v>
      </c>
      <c r="AB30" s="34">
        <v>1045.0538535327082</v>
      </c>
      <c r="AC30" s="34">
        <v>76.393907649948886</v>
      </c>
      <c r="AD30" s="36">
        <v>1.1884293444285913E+19</v>
      </c>
      <c r="AE30" s="36">
        <v>1.0765118410900181E+19</v>
      </c>
      <c r="AF30" s="36">
        <v>1.1191750333857321E+18</v>
      </c>
    </row>
    <row r="31" spans="1:32">
      <c r="A31" s="25" t="s">
        <v>340</v>
      </c>
      <c r="B31" s="34">
        <v>1</v>
      </c>
      <c r="C31" s="37">
        <v>11.204931172794469</v>
      </c>
      <c r="D31" s="37">
        <v>0.60046121219007953</v>
      </c>
      <c r="E31" s="38">
        <v>0.49439388775656751</v>
      </c>
      <c r="F31" s="38">
        <v>1.6488932609071992E-2</v>
      </c>
      <c r="G31" s="37">
        <v>0.62236288406551887</v>
      </c>
      <c r="H31" s="39">
        <v>0.16437464412168404</v>
      </c>
      <c r="I31" s="39">
        <v>6.894804052122702E-3</v>
      </c>
      <c r="J31" s="38">
        <v>1.4105285302962101</v>
      </c>
      <c r="K31" s="38">
        <v>4.0279501842184991E-2</v>
      </c>
      <c r="L31" s="39">
        <v>0.3901863344898428</v>
      </c>
      <c r="M31" s="39">
        <v>1.5698703083977347E-2</v>
      </c>
      <c r="N31" s="38">
        <v>1.4040817532182346</v>
      </c>
      <c r="O31" s="38">
        <v>5.6491631307957091E-2</v>
      </c>
      <c r="P31" s="40">
        <v>2540.3260035192893</v>
      </c>
      <c r="Q31" s="40">
        <v>48.765088818581717</v>
      </c>
      <c r="R31" s="40">
        <v>2589.6580073193873</v>
      </c>
      <c r="S31" s="40">
        <v>71.524153570506101</v>
      </c>
      <c r="T31" s="40">
        <v>2501.1644706264724</v>
      </c>
      <c r="U31" s="40">
        <v>68.922711301550407</v>
      </c>
      <c r="V31" s="41">
        <v>-4.2981797503204966E-2</v>
      </c>
      <c r="W31" s="40">
        <v>2703.2669644727875</v>
      </c>
      <c r="X31" s="34">
        <v>88.623084871642249</v>
      </c>
      <c r="Y31" s="34">
        <v>5.2321216882468047</v>
      </c>
      <c r="Z31" s="34">
        <v>161.69596570448741</v>
      </c>
      <c r="AA31" s="34">
        <v>3.9777571645588163</v>
      </c>
      <c r="AB31" s="34">
        <v>107.29632677448635</v>
      </c>
      <c r="AC31" s="34">
        <v>3.6282533865261115</v>
      </c>
      <c r="AD31" s="36">
        <v>1.3546244764915794E+18</v>
      </c>
      <c r="AE31" s="36">
        <v>1.3538850039243008E+18</v>
      </c>
      <c r="AF31" s="36">
        <v>739472567278592</v>
      </c>
    </row>
    <row r="32" spans="1:32">
      <c r="A32" s="21" t="s">
        <v>341</v>
      </c>
      <c r="B32" s="34">
        <v>2</v>
      </c>
      <c r="C32" s="31">
        <v>14.305930661879209</v>
      </c>
      <c r="D32" s="31">
        <v>0.46865319011917256</v>
      </c>
      <c r="E32" s="32">
        <v>0.52164364528207074</v>
      </c>
      <c r="F32" s="32">
        <v>9.0204343605287292E-3</v>
      </c>
      <c r="G32" s="31">
        <v>0.5278591664638469</v>
      </c>
      <c r="H32" s="33">
        <v>0.19890281056863923</v>
      </c>
      <c r="I32" s="33">
        <v>5.5341869382912051E-3</v>
      </c>
      <c r="J32" s="32">
        <v>0.2049704156180106</v>
      </c>
      <c r="K32" s="32">
        <v>4.0561453355752409E-3</v>
      </c>
      <c r="L32" s="33">
        <v>6.0896531708593923E-2</v>
      </c>
      <c r="M32" s="33">
        <v>2.9571562748845533E-3</v>
      </c>
      <c r="N32" s="32">
        <v>0.2231613722522334</v>
      </c>
      <c r="O32" s="32">
        <v>1.0836792075868075E-2</v>
      </c>
      <c r="P32" s="34">
        <v>2770.2090452867637</v>
      </c>
      <c r="Q32" s="34">
        <v>30.623597102777694</v>
      </c>
      <c r="R32" s="34">
        <v>2706.1472761031209</v>
      </c>
      <c r="S32" s="34">
        <v>38.328617786674023</v>
      </c>
      <c r="T32" s="34">
        <v>2817.2145352488933</v>
      </c>
      <c r="U32" s="34">
        <v>44.736644335714573</v>
      </c>
      <c r="V32" s="35">
        <v>4.8247792321754801E-2</v>
      </c>
      <c r="W32" s="34">
        <v>32083.786336894042</v>
      </c>
      <c r="X32" s="34">
        <v>424.35663464454797</v>
      </c>
      <c r="Y32" s="34">
        <v>17.774708397975107</v>
      </c>
      <c r="Z32" s="34">
        <v>134.32047591390108</v>
      </c>
      <c r="AA32" s="34">
        <v>3.0970648041577742</v>
      </c>
      <c r="AB32" s="34">
        <v>615.00166838426162</v>
      </c>
      <c r="AC32" s="34">
        <v>14.410729796181132</v>
      </c>
      <c r="AD32" s="36">
        <v>7.0938430428190433E+18</v>
      </c>
      <c r="AE32" s="36">
        <v>6.1354148578465075E+18</v>
      </c>
      <c r="AF32" s="36">
        <v>9.5842818497253581E+17</v>
      </c>
    </row>
    <row r="33" spans="1:32">
      <c r="A33" s="21" t="s">
        <v>342</v>
      </c>
      <c r="B33" s="34">
        <v>2</v>
      </c>
      <c r="C33" s="31">
        <v>15.084625661615211</v>
      </c>
      <c r="D33" s="31">
        <v>0.49201720531992721</v>
      </c>
      <c r="E33" s="32">
        <v>0.53619955606543046</v>
      </c>
      <c r="F33" s="32">
        <v>8.8532062050447786E-3</v>
      </c>
      <c r="G33" s="31">
        <v>0.50620726879737699</v>
      </c>
      <c r="H33" s="33">
        <v>0.20403600542911887</v>
      </c>
      <c r="I33" s="33">
        <v>5.7394104078093812E-3</v>
      </c>
      <c r="J33" s="32">
        <v>0.22349331483243753</v>
      </c>
      <c r="K33" s="32">
        <v>6.7921340784791832E-3</v>
      </c>
      <c r="L33" s="33">
        <v>6.5751456160602073E-2</v>
      </c>
      <c r="M33" s="33">
        <v>3.5383694825311591E-3</v>
      </c>
      <c r="N33" s="32">
        <v>0.24153317185663734</v>
      </c>
      <c r="O33" s="32">
        <v>1.2997941858945039E-2</v>
      </c>
      <c r="P33" s="34">
        <v>2820.5959160342804</v>
      </c>
      <c r="Q33" s="34">
        <v>30.594263506397056</v>
      </c>
      <c r="R33" s="34">
        <v>2767.5200361007487</v>
      </c>
      <c r="S33" s="34">
        <v>37.258519809145447</v>
      </c>
      <c r="T33" s="34">
        <v>2858.7565499922821</v>
      </c>
      <c r="U33" s="34">
        <v>45.054259088906747</v>
      </c>
      <c r="V33" s="35">
        <v>3.9234314537292647E-2</v>
      </c>
      <c r="W33" s="34">
        <v>32204.38201962649</v>
      </c>
      <c r="X33" s="34">
        <v>389.27325771818903</v>
      </c>
      <c r="Y33" s="34">
        <v>19.548943616762934</v>
      </c>
      <c r="Z33" s="34">
        <v>126.24593291749827</v>
      </c>
      <c r="AA33" s="34">
        <v>2.8353072922487872</v>
      </c>
      <c r="AB33" s="34">
        <v>545.64697788352316</v>
      </c>
      <c r="AC33" s="34">
        <v>16.920983522749324</v>
      </c>
      <c r="AD33" s="36">
        <v>6.425046644021248E+18</v>
      </c>
      <c r="AE33" s="36">
        <v>5.4580159154547784E+18</v>
      </c>
      <c r="AF33" s="36">
        <v>9.6703072856646963E+17</v>
      </c>
    </row>
    <row r="34" spans="1:32">
      <c r="A34" s="21" t="s">
        <v>343</v>
      </c>
      <c r="B34" s="34">
        <v>2</v>
      </c>
      <c r="C34" s="31">
        <v>14.813212189434022</v>
      </c>
      <c r="D34" s="31">
        <v>0.67922081118150279</v>
      </c>
      <c r="E34" s="32">
        <v>0.53048723111816809</v>
      </c>
      <c r="F34" s="32">
        <v>1.4990102261607165E-2</v>
      </c>
      <c r="G34" s="31">
        <v>0.61626559208026821</v>
      </c>
      <c r="H34" s="33">
        <v>0.2025223854993948</v>
      </c>
      <c r="I34" s="33">
        <v>7.3131841528364556E-3</v>
      </c>
      <c r="J34" s="32">
        <v>0.20440508282715783</v>
      </c>
      <c r="K34" s="32">
        <v>5.5083019178276222E-3</v>
      </c>
      <c r="L34" s="33">
        <v>5.9177991888458466E-2</v>
      </c>
      <c r="M34" s="33">
        <v>3.9981195764598595E-3</v>
      </c>
      <c r="N34" s="32">
        <v>0.21723336682551411</v>
      </c>
      <c r="O34" s="32">
        <v>1.4676486120083486E-2</v>
      </c>
      <c r="P34" s="34">
        <v>2803.3160431755964</v>
      </c>
      <c r="Q34" s="34">
        <v>42.702812174283281</v>
      </c>
      <c r="R34" s="34">
        <v>2743.5045055315468</v>
      </c>
      <c r="S34" s="34">
        <v>63.449562775732041</v>
      </c>
      <c r="T34" s="34">
        <v>2846.6327148456094</v>
      </c>
      <c r="U34" s="34">
        <v>57.642811681040712</v>
      </c>
      <c r="V34" s="35">
        <v>4.4457257361564362E-2</v>
      </c>
      <c r="W34" s="34">
        <v>78516.44241803851</v>
      </c>
      <c r="X34" s="34">
        <v>342.05612487254859</v>
      </c>
      <c r="Y34" s="34">
        <v>15.027407254143096</v>
      </c>
      <c r="Z34" s="34">
        <v>106.00493931683715</v>
      </c>
      <c r="AA34" s="34">
        <v>3.1526408643488097</v>
      </c>
      <c r="AB34" s="34">
        <v>489.12016192858147</v>
      </c>
      <c r="AC34" s="34">
        <v>13.707492580890815</v>
      </c>
      <c r="AD34" s="36">
        <v>5.7124916344759644E+18</v>
      </c>
      <c r="AE34" s="36">
        <v>4.877902914259711E+18</v>
      </c>
      <c r="AF34" s="36">
        <v>8.3458872021625344E+17</v>
      </c>
    </row>
    <row r="35" spans="1:32">
      <c r="A35" s="21" t="s">
        <v>344</v>
      </c>
      <c r="B35" s="34">
        <v>2</v>
      </c>
      <c r="C35" s="31">
        <v>15.113575828611085</v>
      </c>
      <c r="D35" s="31">
        <v>0.5812681510435791</v>
      </c>
      <c r="E35" s="32">
        <v>0.54848978299182993</v>
      </c>
      <c r="F35" s="32">
        <v>1.1634138145409664E-2</v>
      </c>
      <c r="G35" s="31">
        <v>0.55151378987770072</v>
      </c>
      <c r="H35" s="33">
        <v>0.19984689839223041</v>
      </c>
      <c r="I35" s="33">
        <v>6.4114916024919609E-3</v>
      </c>
      <c r="J35" s="32">
        <v>0.18171378396018256</v>
      </c>
      <c r="K35" s="32">
        <v>3.9931114344759835E-3</v>
      </c>
      <c r="L35" s="33">
        <v>5.1690946128801284E-2</v>
      </c>
      <c r="M35" s="33">
        <v>3.4408647466431345E-3</v>
      </c>
      <c r="N35" s="32">
        <v>0.18951139687968194</v>
      </c>
      <c r="O35" s="32">
        <v>1.2615034806783389E-2</v>
      </c>
      <c r="P35" s="34">
        <v>2822.4218265210407</v>
      </c>
      <c r="Q35" s="34">
        <v>35.982933613291607</v>
      </c>
      <c r="R35" s="34">
        <v>2818.8887826334558</v>
      </c>
      <c r="S35" s="34">
        <v>48.616163314870356</v>
      </c>
      <c r="T35" s="34">
        <v>2824.9464466327859</v>
      </c>
      <c r="U35" s="34">
        <v>51.425718542453978</v>
      </c>
      <c r="V35" s="35">
        <v>2.6471568526843514E-3</v>
      </c>
      <c r="W35" s="34">
        <v>71170.884355076079</v>
      </c>
      <c r="X35" s="34">
        <v>232.16911342634523</v>
      </c>
      <c r="Y35" s="34">
        <v>13.682856452234507</v>
      </c>
      <c r="Z35" s="34">
        <v>62.166048490338049</v>
      </c>
      <c r="AA35" s="34">
        <v>2.1328989377446241</v>
      </c>
      <c r="AB35" s="34">
        <v>321.45735459306394</v>
      </c>
      <c r="AC35" s="34">
        <v>9.9505601163864377</v>
      </c>
      <c r="AD35" s="36">
        <v>3.7016371239176494E+18</v>
      </c>
      <c r="AE35" s="36">
        <v>3.1904524719334789E+18</v>
      </c>
      <c r="AF35" s="36">
        <v>5.111846519841705E+17</v>
      </c>
    </row>
    <row r="36" spans="1:32">
      <c r="A36" s="21" t="s">
        <v>345</v>
      </c>
      <c r="B36" s="21">
        <v>2</v>
      </c>
      <c r="C36" s="31">
        <v>12.846081322050557</v>
      </c>
      <c r="D36" s="31">
        <v>0.58273604772002352</v>
      </c>
      <c r="E36" s="32">
        <v>0.4990187800297487</v>
      </c>
      <c r="F36" s="32">
        <v>1.4162628801886807E-2</v>
      </c>
      <c r="G36" s="31">
        <v>0.62564181218629378</v>
      </c>
      <c r="H36" s="33">
        <v>0.18670351834701468</v>
      </c>
      <c r="I36" s="33">
        <v>6.6070838417018928E-3</v>
      </c>
      <c r="J36" s="32">
        <v>0.21053424007988331</v>
      </c>
      <c r="K36" s="32">
        <v>6.959674628715825E-3</v>
      </c>
      <c r="L36" s="33">
        <v>6.1265051873604641E-2</v>
      </c>
      <c r="M36" s="33">
        <v>4.212146032035154E-3</v>
      </c>
      <c r="N36" s="32">
        <v>0.22316815858912048</v>
      </c>
      <c r="O36" s="32">
        <v>1.5343443691471866E-2</v>
      </c>
      <c r="P36" s="34">
        <v>2668.428954219477</v>
      </c>
      <c r="Q36" s="34">
        <v>41.859326300722842</v>
      </c>
      <c r="R36" s="34">
        <v>2609.5777432010432</v>
      </c>
      <c r="S36" s="34">
        <v>61.194828115510937</v>
      </c>
      <c r="T36" s="34">
        <v>2713.3385656351534</v>
      </c>
      <c r="U36" s="34">
        <v>57.195671541112461</v>
      </c>
      <c r="V36" s="35">
        <v>4.6476830328107344E-2</v>
      </c>
      <c r="W36" s="34">
        <v>189110.27491571559</v>
      </c>
      <c r="X36" s="34">
        <v>426.69045978082659</v>
      </c>
      <c r="Y36" s="34">
        <v>43.493657782999847</v>
      </c>
      <c r="Z36" s="34">
        <v>149.69607895268734</v>
      </c>
      <c r="AA36" s="34">
        <v>10.98256613362383</v>
      </c>
      <c r="AB36" s="34">
        <v>662.5308567049683</v>
      </c>
      <c r="AC36" s="34">
        <v>43.499057338704105</v>
      </c>
      <c r="AD36" s="36">
        <v>7.309606299628289E+18</v>
      </c>
      <c r="AE36" s="36">
        <v>6.6198190156794941E+18</v>
      </c>
      <c r="AF36" s="36">
        <v>6.8978728394879488E+17</v>
      </c>
    </row>
    <row r="37" spans="1:32">
      <c r="A37" s="21" t="s">
        <v>346</v>
      </c>
      <c r="B37" s="43">
        <v>1</v>
      </c>
      <c r="C37" s="31">
        <v>19.499330675434777</v>
      </c>
      <c r="D37" s="31">
        <v>0.92112139134653859</v>
      </c>
      <c r="E37" s="32">
        <v>0.59067260817040401</v>
      </c>
      <c r="F37" s="32">
        <v>1.8951814645392973E-2</v>
      </c>
      <c r="G37" s="31">
        <v>0.67921427514087784</v>
      </c>
      <c r="H37" s="33">
        <v>0.23942615885004179</v>
      </c>
      <c r="I37" s="33">
        <v>8.3009794293451792E-3</v>
      </c>
      <c r="J37" s="32">
        <v>0.24982559279315816</v>
      </c>
      <c r="K37" s="32">
        <v>7.0328876319331254E-2</v>
      </c>
      <c r="L37" s="33">
        <v>7.0340764699675956E-2</v>
      </c>
      <c r="M37" s="33">
        <v>4.2808426202380042E-3</v>
      </c>
      <c r="N37" s="32">
        <v>0.26229073144794945</v>
      </c>
      <c r="O37" s="32">
        <v>1.5962654754604271E-2</v>
      </c>
      <c r="P37" s="34">
        <v>3066.8550902498341</v>
      </c>
      <c r="Q37" s="34">
        <v>44.630079764532638</v>
      </c>
      <c r="R37" s="34">
        <v>2992.1479502933357</v>
      </c>
      <c r="S37" s="34">
        <v>77.265977879825115</v>
      </c>
      <c r="T37" s="34">
        <v>3116.1593743406393</v>
      </c>
      <c r="U37" s="34">
        <v>54.139502334626286</v>
      </c>
      <c r="V37" s="35">
        <v>4.9707158253121553E-2</v>
      </c>
      <c r="W37" s="34">
        <v>69014.025663193868</v>
      </c>
      <c r="X37" s="34">
        <v>506.22341338262356</v>
      </c>
      <c r="Y37" s="34">
        <v>258.63758474946792</v>
      </c>
      <c r="Z37" s="34">
        <v>133.40505568921634</v>
      </c>
      <c r="AA37" s="34">
        <v>97.300762000704921</v>
      </c>
      <c r="AB37" s="34">
        <v>626.69792617429755</v>
      </c>
      <c r="AC37" s="34">
        <v>417.86338262261677</v>
      </c>
      <c r="AD37" s="36">
        <v>8.1847226325970954E+18</v>
      </c>
      <c r="AE37" s="36">
        <v>6.2449854936092262E+18</v>
      </c>
      <c r="AF37" s="36">
        <v>1.9397371389878692E+18</v>
      </c>
    </row>
    <row r="38" spans="1:32">
      <c r="A38" s="21" t="s">
        <v>347</v>
      </c>
      <c r="B38" s="43">
        <v>1</v>
      </c>
      <c r="C38" s="31">
        <v>27.849130596426185</v>
      </c>
      <c r="D38" s="31">
        <v>1.1489591694180064</v>
      </c>
      <c r="E38" s="32">
        <v>0.64029868669157364</v>
      </c>
      <c r="F38" s="32">
        <v>1.7764506208222775E-2</v>
      </c>
      <c r="G38" s="31">
        <v>0.67247721704716146</v>
      </c>
      <c r="H38" s="33">
        <v>0.31544798383351447</v>
      </c>
      <c r="I38" s="33">
        <v>9.6321130820537955E-3</v>
      </c>
      <c r="J38" s="32">
        <v>0.16736791989528277</v>
      </c>
      <c r="K38" s="32">
        <v>4.6983572636230007E-2</v>
      </c>
      <c r="L38" s="33">
        <v>4.7159106876771904E-2</v>
      </c>
      <c r="M38" s="33">
        <v>2.5700812054200751E-3</v>
      </c>
      <c r="N38" s="32">
        <v>0.18036951068661886</v>
      </c>
      <c r="O38" s="32">
        <v>9.8297936527466743E-3</v>
      </c>
      <c r="P38" s="34">
        <v>3413.7989106911505</v>
      </c>
      <c r="Q38" s="34">
        <v>39.654615391999414</v>
      </c>
      <c r="R38" s="34">
        <v>3190.1908221409967</v>
      </c>
      <c r="S38" s="34">
        <v>70.195747666254519</v>
      </c>
      <c r="T38" s="34">
        <v>3547.7822561764369</v>
      </c>
      <c r="U38" s="34">
        <v>46.255015372204525</v>
      </c>
      <c r="V38" s="35">
        <v>0.12749119226103289</v>
      </c>
      <c r="W38" s="34">
        <v>25754.662919466646</v>
      </c>
      <c r="X38" s="34">
        <v>172.86741327937011</v>
      </c>
      <c r="Y38" s="34">
        <v>84.416016373695044</v>
      </c>
      <c r="Z38" s="34">
        <v>27.979192484042798</v>
      </c>
      <c r="AA38" s="34">
        <v>20.405208409106947</v>
      </c>
      <c r="AB38" s="34">
        <v>193.65015322967065</v>
      </c>
      <c r="AC38" s="34">
        <v>129.0542038270894</v>
      </c>
      <c r="AD38" s="36">
        <v>2.9446527070619704E+18</v>
      </c>
      <c r="AE38" s="36">
        <v>1.9025540052332861E+18</v>
      </c>
      <c r="AF38" s="36">
        <v>1.0420987018286843E+18</v>
      </c>
    </row>
    <row r="39" spans="1:32">
      <c r="A39" s="21" t="s">
        <v>348</v>
      </c>
      <c r="B39" s="34">
        <v>2</v>
      </c>
      <c r="C39" s="31">
        <v>14.051777336155313</v>
      </c>
      <c r="D39" s="31">
        <v>0.62287069385198313</v>
      </c>
      <c r="E39" s="32">
        <v>0.52671568075083042</v>
      </c>
      <c r="F39" s="32">
        <v>1.4275544526508725E-2</v>
      </c>
      <c r="G39" s="31">
        <v>0.61143429829184126</v>
      </c>
      <c r="H39" s="33">
        <v>0.19348786690089839</v>
      </c>
      <c r="I39" s="33">
        <v>6.7867040050967773E-3</v>
      </c>
      <c r="J39" s="32">
        <v>0.2499001016381445</v>
      </c>
      <c r="K39" s="32">
        <v>6.473885047492212E-3</v>
      </c>
      <c r="L39" s="33">
        <v>7.2613165517946568E-2</v>
      </c>
      <c r="M39" s="33">
        <v>4.9445959844387922E-3</v>
      </c>
      <c r="N39" s="32">
        <v>0.26540370107877403</v>
      </c>
      <c r="O39" s="32">
        <v>1.8072674083943596E-2</v>
      </c>
      <c r="P39" s="34">
        <v>2753.207168246709</v>
      </c>
      <c r="Q39" s="34">
        <v>41.172312934054389</v>
      </c>
      <c r="R39" s="34">
        <v>2727.5991248214259</v>
      </c>
      <c r="S39" s="34">
        <v>60.560731372556688</v>
      </c>
      <c r="T39" s="34">
        <v>2772.037636020199</v>
      </c>
      <c r="U39" s="34">
        <v>56.397597890394991</v>
      </c>
      <c r="V39" s="35">
        <v>1.9656192334809641E-2</v>
      </c>
      <c r="W39" s="34">
        <v>27441.814649983618</v>
      </c>
      <c r="X39" s="34">
        <v>711.40056774942991</v>
      </c>
      <c r="Y39" s="34">
        <v>35.964368764638564</v>
      </c>
      <c r="Z39" s="34">
        <v>269.40132502989155</v>
      </c>
      <c r="AA39" s="34">
        <v>8.2199531126469445</v>
      </c>
      <c r="AB39" s="34">
        <v>1015.5996292973375</v>
      </c>
      <c r="AC39" s="34">
        <v>34.539104522805658</v>
      </c>
      <c r="AD39" s="36">
        <v>1.159340495562547E+19</v>
      </c>
      <c r="AE39" s="36">
        <v>1.0229448958261697E+19</v>
      </c>
      <c r="AF39" s="36">
        <v>1.3639559973637734E+18</v>
      </c>
    </row>
    <row r="40" spans="1:32">
      <c r="A40" s="21" t="s">
        <v>349</v>
      </c>
      <c r="B40" s="34">
        <v>2</v>
      </c>
      <c r="C40" s="31">
        <v>14.797912148460943</v>
      </c>
      <c r="D40" s="31">
        <v>0.46768119474318981</v>
      </c>
      <c r="E40" s="32">
        <v>0.57357183545644497</v>
      </c>
      <c r="F40" s="32">
        <v>7.7719253693757139E-3</v>
      </c>
      <c r="G40" s="31">
        <v>0.42873737158296243</v>
      </c>
      <c r="H40" s="33">
        <v>0.18711618411843028</v>
      </c>
      <c r="I40" s="33">
        <v>5.342627857413588E-3</v>
      </c>
      <c r="J40" s="32">
        <v>0.30862994936951166</v>
      </c>
      <c r="K40" s="32">
        <v>6.3527520962040774E-3</v>
      </c>
      <c r="L40" s="33">
        <v>8.4928904173847353E-2</v>
      </c>
      <c r="M40" s="33">
        <v>5.5431206329350667E-3</v>
      </c>
      <c r="N40" s="32">
        <v>0.30943266909965605</v>
      </c>
      <c r="O40" s="32">
        <v>2.0195981913053471E-2</v>
      </c>
      <c r="P40" s="34">
        <v>2802.3331358063256</v>
      </c>
      <c r="Q40" s="34">
        <v>29.623039260204223</v>
      </c>
      <c r="R40" s="34">
        <v>2922.469555346895</v>
      </c>
      <c r="S40" s="34">
        <v>31.917948135441303</v>
      </c>
      <c r="T40" s="34">
        <v>2716.9787458505748</v>
      </c>
      <c r="U40" s="34">
        <v>46.309194150919211</v>
      </c>
      <c r="V40" s="35">
        <v>-9.4179875695144188E-2</v>
      </c>
      <c r="W40" s="34">
        <v>69820.252054745899</v>
      </c>
      <c r="X40" s="34">
        <v>1356.9804809842594</v>
      </c>
      <c r="Y40" s="34">
        <v>52.537186618581678</v>
      </c>
      <c r="Z40" s="34">
        <v>583.70150619990363</v>
      </c>
      <c r="AA40" s="34">
        <v>17.083395699582027</v>
      </c>
      <c r="AB40" s="34">
        <v>1766.2240569197199</v>
      </c>
      <c r="AC40" s="34">
        <v>35.882145477828821</v>
      </c>
      <c r="AD40" s="36">
        <v>1.9932044707103883E+19</v>
      </c>
      <c r="AE40" s="36">
        <v>1.8026142425835796E+19</v>
      </c>
      <c r="AF40" s="36">
        <v>1.9059022812680868E+18</v>
      </c>
    </row>
    <row r="41" spans="1:32">
      <c r="A41" s="21" t="s">
        <v>350</v>
      </c>
      <c r="B41" s="21">
        <v>3</v>
      </c>
      <c r="C41" s="31">
        <v>11.648140112434293</v>
      </c>
      <c r="D41" s="31">
        <v>0.6619895938814242</v>
      </c>
      <c r="E41" s="32">
        <v>0.48019342109227026</v>
      </c>
      <c r="F41" s="32">
        <v>1.7221101324458879E-2</v>
      </c>
      <c r="G41" s="31">
        <v>0.63103019332907084</v>
      </c>
      <c r="H41" s="33">
        <v>0.175929677095923</v>
      </c>
      <c r="I41" s="33">
        <v>7.7563981994456868E-3</v>
      </c>
      <c r="J41" s="32">
        <v>0.9529580567757957</v>
      </c>
      <c r="K41" s="32">
        <v>8.4790746095352601E-2</v>
      </c>
      <c r="L41" s="33">
        <v>0.2604711745182931</v>
      </c>
      <c r="M41" s="33">
        <v>2.5564302893448555E-2</v>
      </c>
      <c r="N41" s="32">
        <v>0.94344254238570113</v>
      </c>
      <c r="O41" s="32">
        <v>9.2595470346064648E-2</v>
      </c>
      <c r="P41" s="34">
        <v>2576.5448318820227</v>
      </c>
      <c r="Q41" s="34">
        <v>51.799969242021234</v>
      </c>
      <c r="R41" s="34">
        <v>2528.1081009769459</v>
      </c>
      <c r="S41" s="34">
        <v>75.43959704173183</v>
      </c>
      <c r="T41" s="34">
        <v>2614.8688958772755</v>
      </c>
      <c r="U41" s="34">
        <v>71.566978215632844</v>
      </c>
      <c r="V41" s="35">
        <v>4.0092468102456258E-2</v>
      </c>
      <c r="W41" s="34">
        <v>4689.6934470232773</v>
      </c>
      <c r="X41" s="34">
        <v>183.57323243735263</v>
      </c>
      <c r="Y41" s="34">
        <v>20.990315239871016</v>
      </c>
      <c r="Z41" s="34">
        <v>243.86612388688604</v>
      </c>
      <c r="AA41" s="34">
        <v>6.8222142281463443</v>
      </c>
      <c r="AB41" s="34">
        <v>250.98023339158328</v>
      </c>
      <c r="AC41" s="34">
        <v>17.458289688266277</v>
      </c>
      <c r="AD41" s="36">
        <v>3.0498748166614006E+18</v>
      </c>
      <c r="AE41" s="36">
        <v>2.8914413275316367E+18</v>
      </c>
      <c r="AF41" s="36">
        <v>1.5843348912976384E+17</v>
      </c>
    </row>
    <row r="42" spans="1:32">
      <c r="A42" s="21" t="s">
        <v>351</v>
      </c>
      <c r="B42" s="21">
        <v>1</v>
      </c>
      <c r="C42" s="31">
        <v>17.835781895131838</v>
      </c>
      <c r="D42" s="31">
        <v>1.0768833845138597</v>
      </c>
      <c r="E42" s="32">
        <v>0.53837877743765239</v>
      </c>
      <c r="F42" s="32">
        <v>2.2895045517286418E-2</v>
      </c>
      <c r="G42" s="31">
        <v>0.70433140952923556</v>
      </c>
      <c r="H42" s="33">
        <v>0.24027187986367396</v>
      </c>
      <c r="I42" s="33">
        <v>1.0298147048155126E-2</v>
      </c>
      <c r="J42" s="32">
        <v>0.26622413984214111</v>
      </c>
      <c r="K42" s="32">
        <v>1.5101239300895337E-2</v>
      </c>
      <c r="L42" s="33">
        <v>8.0008249920906174E-2</v>
      </c>
      <c r="M42" s="33">
        <v>7.920983147369727E-3</v>
      </c>
      <c r="N42" s="32">
        <v>0.29843724030479846</v>
      </c>
      <c r="O42" s="32">
        <v>2.9545907495023786E-2</v>
      </c>
      <c r="P42" s="34">
        <v>2980.9192802602784</v>
      </c>
      <c r="Q42" s="34">
        <v>56.452883518774343</v>
      </c>
      <c r="R42" s="34">
        <v>2776.6583076869838</v>
      </c>
      <c r="S42" s="34">
        <v>96.660351235900407</v>
      </c>
      <c r="T42" s="34">
        <v>3121.7714776515181</v>
      </c>
      <c r="U42" s="34">
        <v>66.599916740296976</v>
      </c>
      <c r="V42" s="35">
        <v>0.13580274412471216</v>
      </c>
      <c r="W42" s="34">
        <v>10357.994396125734</v>
      </c>
      <c r="X42" s="34">
        <v>353.48852738046071</v>
      </c>
      <c r="Y42" s="34">
        <v>29.614713039908665</v>
      </c>
      <c r="Z42" s="34">
        <v>132.68525913753533</v>
      </c>
      <c r="AA42" s="34">
        <v>5.9885172221648872</v>
      </c>
      <c r="AB42" s="34">
        <v>472.41738468749492</v>
      </c>
      <c r="AC42" s="34">
        <v>17.661923395930529</v>
      </c>
      <c r="AD42" s="36">
        <v>6.2673137292783555E+18</v>
      </c>
      <c r="AE42" s="36">
        <v>4.7734519358774999E+18</v>
      </c>
      <c r="AF42" s="36">
        <v>1.4938617934008556E+18</v>
      </c>
    </row>
    <row r="43" spans="1:32">
      <c r="A43" s="21" t="s">
        <v>352</v>
      </c>
      <c r="B43" s="21">
        <v>1</v>
      </c>
      <c r="C43" s="31">
        <v>18.493088945095547</v>
      </c>
      <c r="D43" s="31">
        <v>0.92352328443174125</v>
      </c>
      <c r="E43" s="32">
        <v>0.54188334677384786</v>
      </c>
      <c r="F43" s="32">
        <v>1.8227098373566123E-2</v>
      </c>
      <c r="G43" s="31">
        <v>0.67355543048469768</v>
      </c>
      <c r="H43" s="33">
        <v>0.24751548783185065</v>
      </c>
      <c r="I43" s="33">
        <v>9.1361988896280326E-3</v>
      </c>
      <c r="J43" s="32">
        <v>0.14659367227466716</v>
      </c>
      <c r="K43" s="32">
        <v>4.2850151722190546E-3</v>
      </c>
      <c r="L43" s="33">
        <v>4.2275052630406165E-2</v>
      </c>
      <c r="M43" s="33">
        <v>2.9497428886724741E-3</v>
      </c>
      <c r="N43" s="32">
        <v>0.15812487175757473</v>
      </c>
      <c r="O43" s="32">
        <v>1.1033167009085559E-2</v>
      </c>
      <c r="P43" s="34">
        <v>3015.74858067576</v>
      </c>
      <c r="Q43" s="34">
        <v>47.000969452995378</v>
      </c>
      <c r="R43" s="34">
        <v>2791.3271341103577</v>
      </c>
      <c r="S43" s="34">
        <v>76.659137141602997</v>
      </c>
      <c r="T43" s="34">
        <v>3168.9440539104062</v>
      </c>
      <c r="U43" s="34">
        <v>57.325459319333731</v>
      </c>
      <c r="V43" s="35">
        <v>0.14650776161231671</v>
      </c>
      <c r="W43" s="34">
        <v>9598.821899772196</v>
      </c>
      <c r="X43" s="34">
        <v>331.11969656131225</v>
      </c>
      <c r="Y43" s="34">
        <v>16.593866573562369</v>
      </c>
      <c r="Z43" s="34">
        <v>70.250429950978244</v>
      </c>
      <c r="AA43" s="34">
        <v>1.9261651409074283</v>
      </c>
      <c r="AB43" s="34">
        <v>453.69065404512253</v>
      </c>
      <c r="AC43" s="34">
        <v>16.88641381708857</v>
      </c>
      <c r="AD43" s="36">
        <v>5.9822545234951721E+18</v>
      </c>
      <c r="AE43" s="36">
        <v>4.4670086441307274E+18</v>
      </c>
      <c r="AF43" s="36">
        <v>1.5152458793644447E+18</v>
      </c>
    </row>
    <row r="44" spans="1:32">
      <c r="A44" s="21" t="s">
        <v>353</v>
      </c>
      <c r="B44" s="21">
        <v>3</v>
      </c>
      <c r="C44" s="31">
        <v>12.797276659999431</v>
      </c>
      <c r="D44" s="31">
        <v>0.7024231978563924</v>
      </c>
      <c r="E44" s="32">
        <v>0.5104325317042645</v>
      </c>
      <c r="F44" s="32">
        <v>1.7082614024340834E-2</v>
      </c>
      <c r="G44" s="31">
        <v>0.60972597314668975</v>
      </c>
      <c r="H44" s="33">
        <v>0.18183519156990136</v>
      </c>
      <c r="I44" s="33">
        <v>7.9107930976040977E-3</v>
      </c>
      <c r="J44" s="32">
        <v>0.31409330873433988</v>
      </c>
      <c r="K44" s="32">
        <v>1.7718667126636202E-2</v>
      </c>
      <c r="L44" s="33">
        <v>0.1029426705510595</v>
      </c>
      <c r="M44" s="33">
        <v>7.8203583165153169E-3</v>
      </c>
      <c r="N44" s="32">
        <v>0.37404307990940922</v>
      </c>
      <c r="O44" s="32">
        <v>2.8415339285895815E-2</v>
      </c>
      <c r="P44" s="34">
        <v>2664.8436099000569</v>
      </c>
      <c r="Q44" s="34">
        <v>50.420592520690207</v>
      </c>
      <c r="R44" s="34">
        <v>2658.4757753205763</v>
      </c>
      <c r="S44" s="34">
        <v>73.322748494777201</v>
      </c>
      <c r="T44" s="34">
        <v>2669.6800414365089</v>
      </c>
      <c r="U44" s="34">
        <v>70.281177407168343</v>
      </c>
      <c r="V44" s="35">
        <v>5.1212481547172617E-3</v>
      </c>
      <c r="W44" s="34">
        <v>6401.7811768506563</v>
      </c>
      <c r="X44" s="34">
        <v>300.39616248739935</v>
      </c>
      <c r="Y44" s="34">
        <v>17.483753845827522</v>
      </c>
      <c r="Z44" s="34">
        <v>145.77796901200935</v>
      </c>
      <c r="AA44" s="34">
        <v>8.5463212280552927</v>
      </c>
      <c r="AB44" s="34">
        <v>438.18897867903905</v>
      </c>
      <c r="AC44" s="34">
        <v>16.363265038347045</v>
      </c>
      <c r="AD44" s="36">
        <v>4.8427376371570176E+18</v>
      </c>
      <c r="AE44" s="36">
        <v>4.4741506825062308E+18</v>
      </c>
      <c r="AF44" s="36">
        <v>3.6858695465078682E+17</v>
      </c>
    </row>
    <row r="45" spans="1:32">
      <c r="A45" s="21" t="s">
        <v>354</v>
      </c>
      <c r="B45" s="34">
        <v>1</v>
      </c>
      <c r="C45" s="31">
        <v>15.228915648089542</v>
      </c>
      <c r="D45" s="31">
        <v>0.72092545449133083</v>
      </c>
      <c r="E45" s="32">
        <v>0.54861485695359136</v>
      </c>
      <c r="F45" s="32">
        <v>1.916225818536451E-2</v>
      </c>
      <c r="G45" s="31">
        <v>0.7378324372708418</v>
      </c>
      <c r="H45" s="33">
        <v>0.20132612840430716</v>
      </c>
      <c r="I45" s="33">
        <v>6.4330206960042388E-3</v>
      </c>
      <c r="J45" s="32">
        <v>0.19438723214478962</v>
      </c>
      <c r="K45" s="32">
        <v>7.5980360468585343E-3</v>
      </c>
      <c r="L45" s="33">
        <v>5.4007601956388325E-2</v>
      </c>
      <c r="M45" s="33">
        <v>2.7417966446381418E-3</v>
      </c>
      <c r="N45" s="32">
        <v>0.19814280273854074</v>
      </c>
      <c r="O45" s="32">
        <v>1.0059088943560611E-2</v>
      </c>
      <c r="P45" s="34">
        <v>2829.6639769675958</v>
      </c>
      <c r="Q45" s="34">
        <v>44.132498946009491</v>
      </c>
      <c r="R45" s="34">
        <v>2819.4094486458021</v>
      </c>
      <c r="S45" s="34">
        <v>80.264289558236129</v>
      </c>
      <c r="T45" s="34">
        <v>2836.977239477048</v>
      </c>
      <c r="U45" s="34">
        <v>51.16825372381436</v>
      </c>
      <c r="V45" s="35">
        <v>7.6442363191004947E-3</v>
      </c>
      <c r="W45" s="34">
        <v>23339.510696912777</v>
      </c>
      <c r="X45" s="34">
        <v>1411.115686254529</v>
      </c>
      <c r="Y45" s="34">
        <v>251.43635057459048</v>
      </c>
      <c r="Z45" s="34">
        <v>397.67800111853012</v>
      </c>
      <c r="AA45" s="34">
        <v>41.590171134129889</v>
      </c>
      <c r="AB45" s="34">
        <v>1929.9631205164835</v>
      </c>
      <c r="AC45" s="34">
        <v>183.60751418659333</v>
      </c>
      <c r="AD45" s="36">
        <v>2.2397820265090314E+19</v>
      </c>
      <c r="AE45" s="36">
        <v>1.9204933314574516E+19</v>
      </c>
      <c r="AF45" s="36">
        <v>3.192886950515798E+18</v>
      </c>
    </row>
    <row r="46" spans="1:32">
      <c r="A46" s="21" t="s">
        <v>355</v>
      </c>
      <c r="B46" s="34">
        <v>1</v>
      </c>
      <c r="C46" s="31">
        <v>25.129194933335018</v>
      </c>
      <c r="D46" s="31">
        <v>1.0580756855258975</v>
      </c>
      <c r="E46" s="32">
        <v>0.65549690899511948</v>
      </c>
      <c r="F46" s="32">
        <v>2.0525961978197109E-2</v>
      </c>
      <c r="G46" s="31">
        <v>0.74369474510357803</v>
      </c>
      <c r="H46" s="33">
        <v>0.27803959832864816</v>
      </c>
      <c r="I46" s="33">
        <v>7.8263415341532482E-3</v>
      </c>
      <c r="J46" s="32">
        <v>0.25031372979646876</v>
      </c>
      <c r="K46" s="32">
        <v>1.0349907219814269E-2</v>
      </c>
      <c r="L46" s="33">
        <v>6.4044144085183066E-2</v>
      </c>
      <c r="M46" s="33">
        <v>2.861244244217913E-3</v>
      </c>
      <c r="N46" s="32">
        <v>0.24213561285533558</v>
      </c>
      <c r="O46" s="32">
        <v>1.0817681124460382E-2</v>
      </c>
      <c r="P46" s="34">
        <v>3313.2489912226674</v>
      </c>
      <c r="Q46" s="34">
        <v>40.306242372191264</v>
      </c>
      <c r="R46" s="34">
        <v>3249.645195106129</v>
      </c>
      <c r="S46" s="34">
        <v>80.426598601834769</v>
      </c>
      <c r="T46" s="34">
        <v>3351.9560955339539</v>
      </c>
      <c r="U46" s="34">
        <v>43.307863241624545</v>
      </c>
      <c r="V46" s="35">
        <v>3.8833879523209047E-2</v>
      </c>
      <c r="W46" s="34">
        <v>64332.469205135851</v>
      </c>
      <c r="X46" s="34">
        <v>2082.4802790735871</v>
      </c>
      <c r="Y46" s="34">
        <v>329.4038365192572</v>
      </c>
      <c r="Z46" s="34">
        <v>599.30608966635896</v>
      </c>
      <c r="AA46" s="34">
        <v>62.518489145469331</v>
      </c>
      <c r="AB46" s="34">
        <v>2239.0353228252916</v>
      </c>
      <c r="AC46" s="34">
        <v>194.40230681507609</v>
      </c>
      <c r="AD46" s="36">
        <v>3.2417715220627313E+19</v>
      </c>
      <c r="AE46" s="36">
        <v>2.2563304374372549E+19</v>
      </c>
      <c r="AF46" s="36">
        <v>9.854410846254764E+18</v>
      </c>
    </row>
    <row r="47" spans="1:32">
      <c r="A47" s="21" t="s">
        <v>356</v>
      </c>
      <c r="B47" s="21">
        <v>1</v>
      </c>
      <c r="C47" s="31">
        <v>33.52946660682175</v>
      </c>
      <c r="D47" s="31">
        <v>1.192513460247639</v>
      </c>
      <c r="E47" s="32">
        <v>0.73775777853785096</v>
      </c>
      <c r="F47" s="32">
        <v>1.9716762618908427E-2</v>
      </c>
      <c r="G47" s="31">
        <v>0.75142417897980929</v>
      </c>
      <c r="H47" s="33">
        <v>0.32961849547250238</v>
      </c>
      <c r="I47" s="33">
        <v>7.7352317457681048E-3</v>
      </c>
      <c r="J47" s="32">
        <v>0.24351653863903489</v>
      </c>
      <c r="K47" s="32">
        <v>1.0198836229411331E-2</v>
      </c>
      <c r="L47" s="33">
        <v>6.0575222438373828E-2</v>
      </c>
      <c r="M47" s="33">
        <v>2.8223886208781539E-3</v>
      </c>
      <c r="N47" s="32">
        <v>0.23261078971670987</v>
      </c>
      <c r="O47" s="32">
        <v>1.0838062487642226E-2</v>
      </c>
      <c r="P47" s="34">
        <v>3596.2969630330917</v>
      </c>
      <c r="Q47" s="34">
        <v>34.475426143541426</v>
      </c>
      <c r="R47" s="34">
        <v>3562.2604299803238</v>
      </c>
      <c r="S47" s="34">
        <v>73.559720859889509</v>
      </c>
      <c r="T47" s="34">
        <v>3615.3079830228849</v>
      </c>
      <c r="U47" s="34">
        <v>35.517568285171819</v>
      </c>
      <c r="V47" s="35">
        <v>1.9091464239972988E-2</v>
      </c>
      <c r="W47" s="34">
        <v>104566.45423344942</v>
      </c>
      <c r="X47" s="34">
        <v>2734.3371463585636</v>
      </c>
      <c r="Y47" s="34">
        <v>424.5915677809403</v>
      </c>
      <c r="Z47" s="34">
        <v>656.30798310245586</v>
      </c>
      <c r="AA47" s="34">
        <v>68.444095473074171</v>
      </c>
      <c r="AB47" s="34">
        <v>2521.7948382341046</v>
      </c>
      <c r="AC47" s="34">
        <v>216.5968199471572</v>
      </c>
      <c r="AD47" s="36">
        <v>4.0190017985643626E+19</v>
      </c>
      <c r="AE47" s="36">
        <v>2.5374437833843306E+19</v>
      </c>
      <c r="AF47" s="36">
        <v>1.481558015180032E+19</v>
      </c>
    </row>
    <row r="48" spans="1:32">
      <c r="A48" s="21" t="s">
        <v>357</v>
      </c>
      <c r="B48" s="21">
        <v>1</v>
      </c>
      <c r="C48" s="31">
        <v>27.318211879885116</v>
      </c>
      <c r="D48" s="31">
        <v>1.4524833388154108</v>
      </c>
      <c r="E48" s="32">
        <v>0.68647849878887079</v>
      </c>
      <c r="F48" s="32">
        <v>2.6587132905853957E-2</v>
      </c>
      <c r="G48" s="31">
        <v>0.72842639950743049</v>
      </c>
      <c r="H48" s="33">
        <v>0.28861842680598626</v>
      </c>
      <c r="I48" s="33">
        <v>1.0513617336260337E-2</v>
      </c>
      <c r="J48" s="32">
        <v>0.2495426534147929</v>
      </c>
      <c r="K48" s="32">
        <v>1.1975208013830809E-2</v>
      </c>
      <c r="L48" s="33">
        <v>6.2827806880292589E-2</v>
      </c>
      <c r="M48" s="33">
        <v>3.459206911942716E-3</v>
      </c>
      <c r="N48" s="32">
        <v>0.23835274421904484</v>
      </c>
      <c r="O48" s="32">
        <v>1.3123352560339989E-2</v>
      </c>
      <c r="P48" s="34">
        <v>3394.9384444306756</v>
      </c>
      <c r="Q48" s="34">
        <v>50.78885185945046</v>
      </c>
      <c r="R48" s="34">
        <v>3369.1708391611974</v>
      </c>
      <c r="S48" s="34">
        <v>102.4365410927453</v>
      </c>
      <c r="T48" s="34">
        <v>3410.181223895127</v>
      </c>
      <c r="U48" s="34">
        <v>55.553468674080705</v>
      </c>
      <c r="V48" s="35">
        <v>1.5436729831973195E-2</v>
      </c>
      <c r="W48" s="34">
        <v>71717.667923906905</v>
      </c>
      <c r="X48" s="34">
        <v>2044.8614724243848</v>
      </c>
      <c r="Y48" s="34">
        <v>447.98896690470224</v>
      </c>
      <c r="Z48" s="34">
        <v>565.48677373614623</v>
      </c>
      <c r="AA48" s="34">
        <v>80.169175763200784</v>
      </c>
      <c r="AB48" s="34">
        <v>2085.4449730817014</v>
      </c>
      <c r="AC48" s="34">
        <v>245.06656778985482</v>
      </c>
      <c r="AD48" s="36">
        <v>3.0887003810398282E+19</v>
      </c>
      <c r="AE48" s="36">
        <v>2.1030485446862803E+19</v>
      </c>
      <c r="AF48" s="36">
        <v>9.8565183635354788E+18</v>
      </c>
    </row>
    <row r="49" spans="1:32">
      <c r="A49" s="21" t="s">
        <v>358</v>
      </c>
      <c r="B49" s="21">
        <v>1</v>
      </c>
      <c r="C49" s="31">
        <v>35.560518586244179</v>
      </c>
      <c r="D49" s="31">
        <v>1.7312370167270943</v>
      </c>
      <c r="E49" s="32">
        <v>0.76582981217806523</v>
      </c>
      <c r="F49" s="32">
        <v>2.8622595123511244E-2</v>
      </c>
      <c r="G49" s="31">
        <v>0.76769426299257526</v>
      </c>
      <c r="H49" s="33">
        <v>0.33677088831999963</v>
      </c>
      <c r="I49" s="33">
        <v>1.0506462869525932E-2</v>
      </c>
      <c r="J49" s="32">
        <v>0.14576663818006333</v>
      </c>
      <c r="K49" s="32">
        <v>6.6407337688642485E-3</v>
      </c>
      <c r="L49" s="33">
        <v>3.9849598763615032E-2</v>
      </c>
      <c r="M49" s="33">
        <v>2.0306076567184811E-3</v>
      </c>
      <c r="N49" s="32">
        <v>0.15332246899223248</v>
      </c>
      <c r="O49" s="32">
        <v>7.8128209352732146E-3</v>
      </c>
      <c r="P49" s="34">
        <v>3654.3320617460813</v>
      </c>
      <c r="Q49" s="34">
        <v>46.977391071224247</v>
      </c>
      <c r="R49" s="34">
        <v>3665.5647280765543</v>
      </c>
      <c r="S49" s="34">
        <v>105.34699342596579</v>
      </c>
      <c r="T49" s="34">
        <v>3648.1808635410948</v>
      </c>
      <c r="U49" s="34">
        <v>46.915086879640057</v>
      </c>
      <c r="V49" s="35">
        <v>-6.2483368139527595E-3</v>
      </c>
      <c r="W49" s="34">
        <v>23111.226150476825</v>
      </c>
      <c r="X49" s="34">
        <v>607.6070214207914</v>
      </c>
      <c r="Y49" s="34">
        <v>94.787836996743891</v>
      </c>
      <c r="Z49" s="34">
        <v>84.871012740208911</v>
      </c>
      <c r="AA49" s="34">
        <v>8.7271386836821581</v>
      </c>
      <c r="AB49" s="34">
        <v>546.75867396523051</v>
      </c>
      <c r="AC49" s="34">
        <v>47.651443030517449</v>
      </c>
      <c r="AD49" s="36">
        <v>8.6401561369250867E+18</v>
      </c>
      <c r="AE49" s="36">
        <v>5.3837803092409651E+18</v>
      </c>
      <c r="AF49" s="36">
        <v>3.2563758276841216E+18</v>
      </c>
    </row>
    <row r="50" spans="1:32">
      <c r="A50" s="21" t="s">
        <v>359</v>
      </c>
      <c r="B50" s="34">
        <v>1</v>
      </c>
      <c r="C50" s="31">
        <v>14.029774374658441</v>
      </c>
      <c r="D50" s="31">
        <v>0.68308420566723438</v>
      </c>
      <c r="E50" s="32">
        <v>0.5323022552826786</v>
      </c>
      <c r="F50" s="32">
        <v>1.9179218797418258E-2</v>
      </c>
      <c r="G50" s="31">
        <v>0.74002953082854284</v>
      </c>
      <c r="H50" s="33">
        <v>0.19115739602127657</v>
      </c>
      <c r="I50" s="33">
        <v>6.2597210622006554E-3</v>
      </c>
      <c r="J50" s="32">
        <v>0.25475769193916648</v>
      </c>
      <c r="K50" s="32">
        <v>1.226960627387969E-2</v>
      </c>
      <c r="L50" s="33">
        <v>7.2930042806008899E-2</v>
      </c>
      <c r="M50" s="33">
        <v>4.0498908273435621E-3</v>
      </c>
      <c r="N50" s="32">
        <v>0.26625567048049525</v>
      </c>
      <c r="O50" s="32">
        <v>1.4785489712043926E-2</v>
      </c>
      <c r="P50" s="34">
        <v>2751.7217769062313</v>
      </c>
      <c r="Q50" s="34">
        <v>45.12992131917872</v>
      </c>
      <c r="R50" s="34">
        <v>2751.1448601406883</v>
      </c>
      <c r="S50" s="34">
        <v>81.196424659613612</v>
      </c>
      <c r="T50" s="34">
        <v>2752.1450517206486</v>
      </c>
      <c r="U50" s="34">
        <v>52.81624825100107</v>
      </c>
      <c r="V50" s="35">
        <v>4.4646855112651096E-4</v>
      </c>
      <c r="W50" s="34">
        <v>42215.999462401567</v>
      </c>
      <c r="X50" s="34">
        <v>1651.6782169889907</v>
      </c>
      <c r="Y50" s="34">
        <v>260.18823768763014</v>
      </c>
      <c r="Z50" s="34">
        <v>631.88672784600692</v>
      </c>
      <c r="AA50" s="34">
        <v>65.322754279293974</v>
      </c>
      <c r="AB50" s="34">
        <v>2330.8025877768605</v>
      </c>
      <c r="AC50" s="34">
        <v>207.14358611794859</v>
      </c>
      <c r="AD50" s="36">
        <v>2.6404474234367341E+19</v>
      </c>
      <c r="AE50" s="36">
        <v>2.3504504193226105E+19</v>
      </c>
      <c r="AF50" s="36">
        <v>2.8999700411412357E+18</v>
      </c>
    </row>
    <row r="51" spans="1:32">
      <c r="A51" s="21" t="s">
        <v>360</v>
      </c>
      <c r="B51" s="34">
        <v>1</v>
      </c>
      <c r="C51" s="31">
        <v>12.111739087753946</v>
      </c>
      <c r="D51" s="31">
        <v>0.56176325972881291</v>
      </c>
      <c r="E51" s="32">
        <v>0.48983175348805452</v>
      </c>
      <c r="F51" s="32">
        <v>1.777243526222106E-2</v>
      </c>
      <c r="G51" s="31">
        <v>0.78226370471349616</v>
      </c>
      <c r="H51" s="33">
        <v>0.17933220851129356</v>
      </c>
      <c r="I51" s="33">
        <v>5.1815121227889128E-3</v>
      </c>
      <c r="J51" s="32">
        <v>0.2873025928536545</v>
      </c>
      <c r="K51" s="32">
        <v>1.2746741261972075E-2</v>
      </c>
      <c r="L51" s="33">
        <v>8.2564263949949937E-2</v>
      </c>
      <c r="M51" s="33">
        <v>4.4587265425941967E-3</v>
      </c>
      <c r="N51" s="32">
        <v>0.29960122123353888</v>
      </c>
      <c r="O51" s="32">
        <v>1.6179395944441479E-2</v>
      </c>
      <c r="P51" s="34">
        <v>2613.0963522425236</v>
      </c>
      <c r="Q51" s="34">
        <v>42.597230291897631</v>
      </c>
      <c r="R51" s="34">
        <v>2569.9480835431978</v>
      </c>
      <c r="S51" s="34">
        <v>77.362638240886682</v>
      </c>
      <c r="T51" s="34">
        <v>2646.7043982796658</v>
      </c>
      <c r="U51" s="34">
        <v>54.300105746851003</v>
      </c>
      <c r="V51" s="35">
        <v>3.5150685020984729E-2</v>
      </c>
      <c r="W51" s="34">
        <v>42957.080496104929</v>
      </c>
      <c r="X51" s="34">
        <v>1224.4378422686134</v>
      </c>
      <c r="Y51" s="34">
        <v>202.55300892255721</v>
      </c>
      <c r="Z51" s="34">
        <v>576.18233921247247</v>
      </c>
      <c r="AA51" s="34">
        <v>61.585574279248576</v>
      </c>
      <c r="AB51" s="34">
        <v>1878.2220895316207</v>
      </c>
      <c r="AC51" s="34">
        <v>170.35054901275049</v>
      </c>
      <c r="AD51" s="36">
        <v>2.0435232124257792E+19</v>
      </c>
      <c r="AE51" s="36">
        <v>1.9077896462126137E+19</v>
      </c>
      <c r="AF51" s="36">
        <v>1.3573356621316547E+18</v>
      </c>
    </row>
    <row r="52" spans="1:32">
      <c r="A52" s="21" t="s">
        <v>361</v>
      </c>
      <c r="B52" s="21">
        <v>1</v>
      </c>
      <c r="C52" s="31">
        <v>17.908816546942308</v>
      </c>
      <c r="D52" s="31">
        <v>0.69528476358565405</v>
      </c>
      <c r="E52" s="32">
        <v>0.56575055019730769</v>
      </c>
      <c r="F52" s="32">
        <v>1.6451562338028927E-2</v>
      </c>
      <c r="G52" s="31">
        <v>0.74900779545641283</v>
      </c>
      <c r="H52" s="33">
        <v>0.22958347650205138</v>
      </c>
      <c r="I52" s="33">
        <v>5.9055784330166632E-3</v>
      </c>
      <c r="J52" s="32">
        <v>0.33087729412272132</v>
      </c>
      <c r="K52" s="32">
        <v>1.2502683203500911E-2</v>
      </c>
      <c r="L52" s="33">
        <v>8.946477033732643E-2</v>
      </c>
      <c r="M52" s="33">
        <v>3.709561721280492E-3</v>
      </c>
      <c r="N52" s="32">
        <v>0.33229942156162645</v>
      </c>
      <c r="O52" s="32">
        <v>1.3778442727576744E-2</v>
      </c>
      <c r="P52" s="34">
        <v>2984.8487559130617</v>
      </c>
      <c r="Q52" s="34">
        <v>36.665987330856296</v>
      </c>
      <c r="R52" s="34">
        <v>2890.3483888393102</v>
      </c>
      <c r="S52" s="34">
        <v>68.091739486541755</v>
      </c>
      <c r="T52" s="34">
        <v>3049.1461210282532</v>
      </c>
      <c r="U52" s="34">
        <v>40.588708038466848</v>
      </c>
      <c r="V52" s="35">
        <v>6.4565029911763605E-2</v>
      </c>
      <c r="W52" s="34">
        <v>11152.54398007817</v>
      </c>
      <c r="X52" s="34">
        <v>1410.290170356767</v>
      </c>
      <c r="Y52" s="34">
        <v>220.1376215637919</v>
      </c>
      <c r="Z52" s="34">
        <v>632.24614488512589</v>
      </c>
      <c r="AA52" s="34">
        <v>65.846379200993198</v>
      </c>
      <c r="AB52" s="34">
        <v>1785.8572137936769</v>
      </c>
      <c r="AC52" s="34">
        <v>156.97114732984789</v>
      </c>
      <c r="AD52" s="36">
        <v>2.3335752417902273E+19</v>
      </c>
      <c r="AE52" s="36">
        <v>1.8312744399051414E+19</v>
      </c>
      <c r="AF52" s="36">
        <v>5.023008018850859E+18</v>
      </c>
    </row>
    <row r="53" spans="1:32">
      <c r="A53" s="21" t="s">
        <v>362</v>
      </c>
      <c r="B53" s="21">
        <v>1</v>
      </c>
      <c r="C53" s="31">
        <v>25.76900877792259</v>
      </c>
      <c r="D53" s="31">
        <v>1.2397832023475326</v>
      </c>
      <c r="E53" s="32">
        <v>0.66251605799112467</v>
      </c>
      <c r="F53" s="32">
        <v>2.3860847140119022E-2</v>
      </c>
      <c r="G53" s="31">
        <v>0.74858550750357389</v>
      </c>
      <c r="H53" s="33">
        <v>0.28209801458780864</v>
      </c>
      <c r="I53" s="33">
        <v>8.9988425990432889E-3</v>
      </c>
      <c r="J53" s="32">
        <v>0.29101142657546508</v>
      </c>
      <c r="K53" s="32">
        <v>1.2184186837679477E-2</v>
      </c>
      <c r="L53" s="33">
        <v>7.8702677308933947E-2</v>
      </c>
      <c r="M53" s="33">
        <v>3.7222368910853829E-3</v>
      </c>
      <c r="N53" s="32">
        <v>0.29795250722998595</v>
      </c>
      <c r="O53" s="32">
        <v>1.4091640235432551E-2</v>
      </c>
      <c r="P53" s="34">
        <v>3337.8126917802697</v>
      </c>
      <c r="Q53" s="34">
        <v>45.970077355237208</v>
      </c>
      <c r="R53" s="34">
        <v>3276.9195967333108</v>
      </c>
      <c r="S53" s="34">
        <v>93.190912935719496</v>
      </c>
      <c r="T53" s="34">
        <v>3374.5813777310582</v>
      </c>
      <c r="U53" s="34">
        <v>48.896666079470833</v>
      </c>
      <c r="V53" s="35">
        <v>3.6893026888560332E-2</v>
      </c>
      <c r="W53" s="34">
        <v>28492.339620501079</v>
      </c>
      <c r="X53" s="34">
        <v>1751.6074956722591</v>
      </c>
      <c r="Y53" s="34">
        <v>281.76487136174347</v>
      </c>
      <c r="Z53" s="34">
        <v>572.79244699864864</v>
      </c>
      <c r="AA53" s="34">
        <v>60.723479165424031</v>
      </c>
      <c r="AB53" s="34">
        <v>1841.6137806526513</v>
      </c>
      <c r="AC53" s="34">
        <v>163.84961143119779</v>
      </c>
      <c r="AD53" s="36">
        <v>2.711966255776376E+19</v>
      </c>
      <c r="AE53" s="36">
        <v>1.8722125138882732E+19</v>
      </c>
      <c r="AF53" s="36">
        <v>8.3975374188810281E+18</v>
      </c>
    </row>
    <row r="54" spans="1:32">
      <c r="A54" s="21" t="s">
        <v>363</v>
      </c>
      <c r="B54" s="21">
        <v>1</v>
      </c>
      <c r="C54" s="31">
        <v>24.149292364765781</v>
      </c>
      <c r="D54" s="31">
        <v>0.85539805935426882</v>
      </c>
      <c r="E54" s="32">
        <v>0.61942406551423823</v>
      </c>
      <c r="F54" s="32">
        <v>1.7032767960594782E-2</v>
      </c>
      <c r="G54" s="31">
        <v>0.77630664639019076</v>
      </c>
      <c r="H54" s="33">
        <v>0.28275810361608006</v>
      </c>
      <c r="I54" s="33">
        <v>6.3134162280288732E-3</v>
      </c>
      <c r="J54" s="32">
        <v>0.28326847936229127</v>
      </c>
      <c r="K54" s="32">
        <v>2.5181873032999694E-2</v>
      </c>
      <c r="L54" s="33">
        <v>6.9748288241936157E-2</v>
      </c>
      <c r="M54" s="33">
        <v>5.0030354659009431E-3</v>
      </c>
      <c r="N54" s="32">
        <v>0.26410967246293743</v>
      </c>
      <c r="O54" s="32">
        <v>1.8944551780771816E-2</v>
      </c>
      <c r="P54" s="34">
        <v>3274.4374874956366</v>
      </c>
      <c r="Q54" s="34">
        <v>33.961682610354728</v>
      </c>
      <c r="R54" s="34">
        <v>3107.6265651516173</v>
      </c>
      <c r="S54" s="34">
        <v>68.161137450890536</v>
      </c>
      <c r="T54" s="34">
        <v>3378.2268968411881</v>
      </c>
      <c r="U54" s="34">
        <v>34.394669961476211</v>
      </c>
      <c r="V54" s="35">
        <v>0.10078444163857359</v>
      </c>
      <c r="W54" s="34">
        <v>33374.377296215134</v>
      </c>
      <c r="X54" s="34">
        <v>867.89877843886734</v>
      </c>
      <c r="Y54" s="34">
        <v>165.38079020735452</v>
      </c>
      <c r="Z54" s="34">
        <v>265.17753104663404</v>
      </c>
      <c r="AA54" s="34">
        <v>27.611426270353164</v>
      </c>
      <c r="AB54" s="34">
        <v>985.83665173249778</v>
      </c>
      <c r="AC54" s="34">
        <v>112.61158290939312</v>
      </c>
      <c r="AD54" s="36">
        <v>1.4420078840876712E+19</v>
      </c>
      <c r="AE54" s="36">
        <v>9.9371934862683628E+18</v>
      </c>
      <c r="AF54" s="36">
        <v>4.4828853546083492E+18</v>
      </c>
    </row>
    <row r="55" spans="1:32">
      <c r="A55" s="21" t="s">
        <v>364</v>
      </c>
      <c r="B55" s="34">
        <v>1</v>
      </c>
      <c r="C55" s="31">
        <v>31.488785964798204</v>
      </c>
      <c r="D55" s="31">
        <v>2.2335154803618158</v>
      </c>
      <c r="E55" s="32">
        <v>0.69490043525379452</v>
      </c>
      <c r="F55" s="32">
        <v>3.7421632099296616E-2</v>
      </c>
      <c r="G55" s="31">
        <v>0.75921904033539611</v>
      </c>
      <c r="H55" s="33">
        <v>0.32864880577417344</v>
      </c>
      <c r="I55" s="33">
        <v>1.5171766055894898E-2</v>
      </c>
      <c r="J55" s="32">
        <v>0.16091247717025323</v>
      </c>
      <c r="K55" s="32">
        <v>7.716977024555545E-3</v>
      </c>
      <c r="L55" s="33">
        <v>4.1499260189846593E-2</v>
      </c>
      <c r="M55" s="33">
        <v>2.0590884931425981E-3</v>
      </c>
      <c r="N55" s="32">
        <v>0.15931580421728919</v>
      </c>
      <c r="O55" s="32">
        <v>7.904847887380901E-3</v>
      </c>
      <c r="P55" s="34">
        <v>3534.4417754543524</v>
      </c>
      <c r="Q55" s="34">
        <v>67.509966900567633</v>
      </c>
      <c r="R55" s="34">
        <v>3401.2828289694676</v>
      </c>
      <c r="S55" s="34">
        <v>143.92486247557068</v>
      </c>
      <c r="T55" s="34">
        <v>3610.7905558716702</v>
      </c>
      <c r="U55" s="34">
        <v>69.044639491593898</v>
      </c>
      <c r="V55" s="35">
        <v>7.4563525361201033E-2</v>
      </c>
      <c r="W55" s="34">
        <v>15677.857156755632</v>
      </c>
      <c r="X55" s="34">
        <v>523.10811489583364</v>
      </c>
      <c r="Y55" s="34">
        <v>88.206411676526969</v>
      </c>
      <c r="Z55" s="34">
        <v>89.442914091148296</v>
      </c>
      <c r="AA55" s="34">
        <v>9.6477469353639584</v>
      </c>
      <c r="AB55" s="34">
        <v>522.67614677510005</v>
      </c>
      <c r="AC55" s="34">
        <v>54.148924435929082</v>
      </c>
      <c r="AD55" s="36">
        <v>8.1745026747931238E+18</v>
      </c>
      <c r="AE55" s="36">
        <v>5.163684104557015E+18</v>
      </c>
      <c r="AF55" s="36">
        <v>3.0108185702361088E+18</v>
      </c>
    </row>
    <row r="56" spans="1:32">
      <c r="A56" s="21" t="s">
        <v>365</v>
      </c>
      <c r="B56" s="34">
        <v>1</v>
      </c>
      <c r="C56" s="31">
        <v>23.454432259328609</v>
      </c>
      <c r="D56" s="31">
        <v>0.99483276151307831</v>
      </c>
      <c r="E56" s="32">
        <v>0.63917330723646881</v>
      </c>
      <c r="F56" s="32">
        <v>2.0072849780283997E-2</v>
      </c>
      <c r="G56" s="31">
        <v>0.7403980230652617</v>
      </c>
      <c r="H56" s="33">
        <v>0.26613685483499366</v>
      </c>
      <c r="I56" s="33">
        <v>7.5876704907899247E-3</v>
      </c>
      <c r="J56" s="32">
        <v>0.19289041878064983</v>
      </c>
      <c r="K56" s="32">
        <v>9.25193661449486E-3</v>
      </c>
      <c r="L56" s="33">
        <v>5.0166381156874183E-2</v>
      </c>
      <c r="M56" s="33">
        <v>2.1778969426692343E-3</v>
      </c>
      <c r="N56" s="32">
        <v>0.18890450078028878</v>
      </c>
      <c r="O56" s="32">
        <v>8.2010008539249342E-3</v>
      </c>
      <c r="P56" s="34">
        <v>3245.9881992100995</v>
      </c>
      <c r="Q56" s="34">
        <v>40.488790424130457</v>
      </c>
      <c r="R56" s="34">
        <v>3185.7665353180928</v>
      </c>
      <c r="S56" s="34">
        <v>79.428280053911692</v>
      </c>
      <c r="T56" s="34">
        <v>3283.4058507047203</v>
      </c>
      <c r="U56" s="34">
        <v>44.085351252706914</v>
      </c>
      <c r="V56" s="35">
        <v>3.7664516043666718E-2</v>
      </c>
      <c r="W56" s="34">
        <v>35674.2655513196</v>
      </c>
      <c r="X56" s="34">
        <v>1793.1255239468635</v>
      </c>
      <c r="Y56" s="34">
        <v>355.1271835682702</v>
      </c>
      <c r="Z56" s="34">
        <v>432.76882376039646</v>
      </c>
      <c r="AA56" s="34">
        <v>60.747922215742179</v>
      </c>
      <c r="AB56" s="34">
        <v>2035.4000234457114</v>
      </c>
      <c r="AC56" s="34">
        <v>221.73360736077345</v>
      </c>
      <c r="AD56" s="36">
        <v>2.8396821486001476E+19</v>
      </c>
      <c r="AE56" s="36">
        <v>2.0281530366587666E+19</v>
      </c>
      <c r="AF56" s="36">
        <v>8.1152911194138092E+18</v>
      </c>
    </row>
    <row r="57" spans="1:32">
      <c r="A57" s="21" t="s">
        <v>366</v>
      </c>
      <c r="B57" s="21">
        <v>1</v>
      </c>
      <c r="C57" s="31">
        <v>33.457073382566676</v>
      </c>
      <c r="D57" s="31">
        <v>1.002906767872392</v>
      </c>
      <c r="E57" s="32">
        <v>0.73108635951321299</v>
      </c>
      <c r="F57" s="32">
        <v>1.6454914634581781E-2</v>
      </c>
      <c r="G57" s="31">
        <v>0.75085199574438777</v>
      </c>
      <c r="H57" s="33">
        <v>0.33190820849646085</v>
      </c>
      <c r="I57" s="33">
        <v>6.5711900885494631E-3</v>
      </c>
      <c r="J57" s="32">
        <v>0.21479596111609761</v>
      </c>
      <c r="K57" s="32">
        <v>8.1489200752609021E-3</v>
      </c>
      <c r="L57" s="33">
        <v>5.4190631305723096E-2</v>
      </c>
      <c r="M57" s="33">
        <v>1.5882974401226755E-3</v>
      </c>
      <c r="N57" s="32">
        <v>0.20822473036970029</v>
      </c>
      <c r="O57" s="32">
        <v>6.1029517141185539E-3</v>
      </c>
      <c r="P57" s="34">
        <v>3594.1659131189335</v>
      </c>
      <c r="Q57" s="34">
        <v>29.131787924487526</v>
      </c>
      <c r="R57" s="34">
        <v>3537.4643990668806</v>
      </c>
      <c r="S57" s="34">
        <v>61.569755534363743</v>
      </c>
      <c r="T57" s="34">
        <v>3625.9168167431067</v>
      </c>
      <c r="U57" s="34">
        <v>30.002314501715318</v>
      </c>
      <c r="V57" s="35">
        <v>3.1677048185771439E-2</v>
      </c>
      <c r="W57" s="34">
        <v>71285.805543641283</v>
      </c>
      <c r="X57" s="34">
        <v>2952.7013336007076</v>
      </c>
      <c r="Y57" s="34">
        <v>476.05066372072696</v>
      </c>
      <c r="Z57" s="34">
        <v>641.61132962260331</v>
      </c>
      <c r="AA57" s="34">
        <v>70.494201678532235</v>
      </c>
      <c r="AB57" s="34">
        <v>2756.2197699297544</v>
      </c>
      <c r="AC57" s="34">
        <v>245.35367615772904</v>
      </c>
      <c r="AD57" s="36">
        <v>4.3862202225160757E+19</v>
      </c>
      <c r="AE57" s="36">
        <v>2.7578017593388892E+19</v>
      </c>
      <c r="AF57" s="36">
        <v>1.6284184631771865E+19</v>
      </c>
    </row>
    <row r="58" spans="1:32">
      <c r="A58" s="21" t="s">
        <v>367</v>
      </c>
      <c r="B58" s="21">
        <v>1</v>
      </c>
      <c r="C58" s="31">
        <v>22.307862340123069</v>
      </c>
      <c r="D58" s="31">
        <v>1.0599740530663981</v>
      </c>
      <c r="E58" s="32">
        <v>0.63074564852554948</v>
      </c>
      <c r="F58" s="32">
        <v>2.1188851127233111E-2</v>
      </c>
      <c r="G58" s="31">
        <v>0.70699422782821009</v>
      </c>
      <c r="H58" s="33">
        <v>0.25650888806626826</v>
      </c>
      <c r="I58" s="33">
        <v>8.6197329464309178E-3</v>
      </c>
      <c r="J58" s="32">
        <v>0.13057833544918435</v>
      </c>
      <c r="K58" s="32">
        <v>7.5911455640885368E-3</v>
      </c>
      <c r="L58" s="33">
        <v>3.6253130801084485E-2</v>
      </c>
      <c r="M58" s="33">
        <v>1.6901369376494896E-3</v>
      </c>
      <c r="N58" s="32">
        <v>0.13604954315953838</v>
      </c>
      <c r="O58" s="32">
        <v>6.3426896701952069E-3</v>
      </c>
      <c r="P58" s="34">
        <v>3197.228758838417</v>
      </c>
      <c r="Q58" s="34">
        <v>45.157474727979206</v>
      </c>
      <c r="R58" s="34">
        <v>3152.5373943727118</v>
      </c>
      <c r="S58" s="34">
        <v>84.309449292865281</v>
      </c>
      <c r="T58" s="34">
        <v>3225.3912879537816</v>
      </c>
      <c r="U58" s="34">
        <v>52.050682368184425</v>
      </c>
      <c r="V58" s="35">
        <v>2.8545993509105472E-2</v>
      </c>
      <c r="W58" s="34">
        <v>51530.808008423213</v>
      </c>
      <c r="X58" s="34">
        <v>1512.5775806101019</v>
      </c>
      <c r="Y58" s="34">
        <v>357.25957829834579</v>
      </c>
      <c r="Z58" s="34">
        <v>257.63576753994266</v>
      </c>
      <c r="AA58" s="34">
        <v>42.158098114976134</v>
      </c>
      <c r="AB58" s="34">
        <v>1765.3934847428905</v>
      </c>
      <c r="AC58" s="34">
        <v>221.83790681614423</v>
      </c>
      <c r="AD58" s="36">
        <v>2.3761776074917536E+19</v>
      </c>
      <c r="AE58" s="36">
        <v>1.7349716466855188E+19</v>
      </c>
      <c r="AF58" s="36">
        <v>6.4120596080623473E+18</v>
      </c>
    </row>
    <row r="59" spans="1:32">
      <c r="A59" s="21" t="s">
        <v>368</v>
      </c>
      <c r="B59" s="21">
        <v>2</v>
      </c>
      <c r="C59" s="31">
        <v>14.64727945530297</v>
      </c>
      <c r="D59" s="31">
        <v>0.34819660645191852</v>
      </c>
      <c r="E59" s="32">
        <v>0.53525311865891501</v>
      </c>
      <c r="F59" s="32">
        <v>1.004002466927547E-2</v>
      </c>
      <c r="G59" s="31">
        <v>0.78905632767488443</v>
      </c>
      <c r="H59" s="33">
        <v>0.19847073882992691</v>
      </c>
      <c r="I59" s="33">
        <v>2.8984066094347723E-3</v>
      </c>
      <c r="J59" s="32">
        <v>0.26496450494225116</v>
      </c>
      <c r="K59" s="32">
        <v>1.0726376076564985E-2</v>
      </c>
      <c r="L59" s="33">
        <v>6.5862409731061097E-2</v>
      </c>
      <c r="M59" s="33">
        <v>2.8666971374523742E-3</v>
      </c>
      <c r="N59" s="32">
        <v>0.24130970018845138</v>
      </c>
      <c r="O59" s="32">
        <v>1.0503135697500684E-2</v>
      </c>
      <c r="P59" s="34">
        <v>2792.6050313783348</v>
      </c>
      <c r="Q59" s="34">
        <v>22.347434600479573</v>
      </c>
      <c r="R59" s="34">
        <v>2763.5472399296409</v>
      </c>
      <c r="S59" s="34">
        <v>42.295771364161013</v>
      </c>
      <c r="T59" s="34">
        <v>2813.6618893491177</v>
      </c>
      <c r="U59" s="34">
        <v>23.663696393461123</v>
      </c>
      <c r="V59" s="35">
        <v>2.1894852376186158E-2</v>
      </c>
      <c r="W59" s="34">
        <v>14917.122237900341</v>
      </c>
      <c r="X59" s="34">
        <v>529.84903886601967</v>
      </c>
      <c r="Y59" s="34">
        <v>96.766106489256558</v>
      </c>
      <c r="Z59" s="34">
        <v>204.41172379802649</v>
      </c>
      <c r="AA59" s="34">
        <v>22.832784365714783</v>
      </c>
      <c r="AB59" s="34">
        <v>738.53631892127885</v>
      </c>
      <c r="AC59" s="34">
        <v>76.441364054912981</v>
      </c>
      <c r="AD59" s="36">
        <v>8.6058404159796378E+18</v>
      </c>
      <c r="AE59" s="36">
        <v>7.4562149384041175E+18</v>
      </c>
      <c r="AF59" s="36">
        <v>1.1496254775755203E+18</v>
      </c>
    </row>
    <row r="60" spans="1:32">
      <c r="A60" s="21" t="s">
        <v>369</v>
      </c>
      <c r="B60" s="21">
        <v>3</v>
      </c>
      <c r="C60" s="31">
        <v>11.374410933776369</v>
      </c>
      <c r="D60" s="31">
        <v>0.33797132216366732</v>
      </c>
      <c r="E60" s="32">
        <v>0.48974163345669425</v>
      </c>
      <c r="F60" s="32">
        <v>1.1405774001414083E-2</v>
      </c>
      <c r="G60" s="31">
        <v>0.78380278138500414</v>
      </c>
      <c r="H60" s="33">
        <v>0.16844596576057497</v>
      </c>
      <c r="I60" s="33">
        <v>3.1082076152426077E-3</v>
      </c>
      <c r="J60" s="32">
        <v>0.2957776699281377</v>
      </c>
      <c r="K60" s="32">
        <v>1.1134193617770067E-2</v>
      </c>
      <c r="L60" s="33">
        <v>8.5654814963739764E-2</v>
      </c>
      <c r="M60" s="33">
        <v>3.6487822608053605E-3</v>
      </c>
      <c r="N60" s="32">
        <v>0.30895539132996408</v>
      </c>
      <c r="O60" s="32">
        <v>1.3161092598731029E-2</v>
      </c>
      <c r="P60" s="34">
        <v>2554.3287871358839</v>
      </c>
      <c r="Q60" s="34">
        <v>27.360301824030103</v>
      </c>
      <c r="R60" s="34">
        <v>2569.5581276851035</v>
      </c>
      <c r="S60" s="34">
        <v>49.545003717917922</v>
      </c>
      <c r="T60" s="34">
        <v>2542.2605789861259</v>
      </c>
      <c r="U60" s="34">
        <v>30.60303025719486</v>
      </c>
      <c r="V60" s="35">
        <v>-1.302113031579033E-2</v>
      </c>
      <c r="W60" s="34">
        <v>22623.02801480726</v>
      </c>
      <c r="X60" s="34">
        <v>895.22741858800464</v>
      </c>
      <c r="Y60" s="34">
        <v>140.61624598670488</v>
      </c>
      <c r="Z60" s="34">
        <v>439.44451989294072</v>
      </c>
      <c r="AA60" s="34">
        <v>46.496076352657823</v>
      </c>
      <c r="AB60" s="34">
        <v>1380.4366680930211</v>
      </c>
      <c r="AC60" s="34">
        <v>119.86079588886042</v>
      </c>
      <c r="AD60" s="36">
        <v>1.4340113912829284E+19</v>
      </c>
      <c r="AE60" s="36">
        <v>1.4054417194097326E+19</v>
      </c>
      <c r="AF60" s="36">
        <v>2.8569671873195827E+17</v>
      </c>
    </row>
    <row r="61" spans="1:32">
      <c r="A61" s="21" t="s">
        <v>370</v>
      </c>
      <c r="B61" s="34">
        <v>2</v>
      </c>
      <c r="C61" s="31">
        <v>15.186983254594537</v>
      </c>
      <c r="D61" s="31">
        <v>0.43625182255110012</v>
      </c>
      <c r="E61" s="32">
        <v>0.56857920345098667</v>
      </c>
      <c r="F61" s="32">
        <v>1.3824773087113341E-2</v>
      </c>
      <c r="G61" s="31">
        <v>0.84644998327641474</v>
      </c>
      <c r="H61" s="33">
        <v>0.19372214475819394</v>
      </c>
      <c r="I61" s="33">
        <v>2.9630482045521541E-3</v>
      </c>
      <c r="J61" s="32">
        <v>0.22145004098759122</v>
      </c>
      <c r="K61" s="32">
        <v>6.5872726182698528E-3</v>
      </c>
      <c r="L61" s="33">
        <v>5.4822875294383559E-2</v>
      </c>
      <c r="M61" s="33">
        <v>2.1961298725668332E-3</v>
      </c>
      <c r="N61" s="32">
        <v>0.20040254495792886</v>
      </c>
      <c r="O61" s="32">
        <v>8.0278535767643946E-3</v>
      </c>
      <c r="P61" s="34">
        <v>2827.0370274195384</v>
      </c>
      <c r="Q61" s="34">
        <v>27.003100654045738</v>
      </c>
      <c r="R61" s="34">
        <v>2901.9838432008319</v>
      </c>
      <c r="S61" s="34">
        <v>57.06773964220762</v>
      </c>
      <c r="T61" s="34">
        <v>2774.0221405442603</v>
      </c>
      <c r="U61" s="34">
        <v>24.863646016650364</v>
      </c>
      <c r="V61" s="35">
        <v>-5.7330369065942355E-2</v>
      </c>
      <c r="W61" s="34">
        <v>99104.140115238726</v>
      </c>
      <c r="X61" s="34">
        <v>2087.3351370907108</v>
      </c>
      <c r="Y61" s="34">
        <v>312.74801043118555</v>
      </c>
      <c r="Z61" s="34">
        <v>659.3804167826836</v>
      </c>
      <c r="AA61" s="34">
        <v>65.671232755750893</v>
      </c>
      <c r="AB61" s="34">
        <v>2782.0298308849274</v>
      </c>
      <c r="AC61" s="34">
        <v>236.72504092607903</v>
      </c>
      <c r="AD61" s="36">
        <v>3.1605585810628616E+19</v>
      </c>
      <c r="AE61" s="36">
        <v>2.7860378864866431E+19</v>
      </c>
      <c r="AF61" s="36">
        <v>3.7452069457621852E+18</v>
      </c>
    </row>
    <row r="62" spans="1:32">
      <c r="A62" s="21" t="s">
        <v>371</v>
      </c>
      <c r="B62" s="34">
        <v>1</v>
      </c>
      <c r="C62" s="31">
        <v>20.261616183014151</v>
      </c>
      <c r="D62" s="31">
        <v>0.98409822982087602</v>
      </c>
      <c r="E62" s="32">
        <v>0.57591124260891113</v>
      </c>
      <c r="F62" s="32">
        <v>2.1865164170824632E-2</v>
      </c>
      <c r="G62" s="31">
        <v>0.78168687416189053</v>
      </c>
      <c r="H62" s="33">
        <v>0.25516273751519547</v>
      </c>
      <c r="I62" s="33">
        <v>7.7292478434181373E-3</v>
      </c>
      <c r="J62" s="32">
        <v>0.27969705068111916</v>
      </c>
      <c r="K62" s="32">
        <v>1.6565871575186027E-2</v>
      </c>
      <c r="L62" s="33">
        <v>7.5349590612674086E-2</v>
      </c>
      <c r="M62" s="33">
        <v>4.2766945172426343E-3</v>
      </c>
      <c r="N62" s="32">
        <v>0.28263183366388872</v>
      </c>
      <c r="O62" s="32">
        <v>1.6041626817084154E-2</v>
      </c>
      <c r="P62" s="34">
        <v>3103.9278975698039</v>
      </c>
      <c r="Q62" s="34">
        <v>45.942010945537731</v>
      </c>
      <c r="R62" s="34">
        <v>2932.0462318014993</v>
      </c>
      <c r="S62" s="34">
        <v>90.067807882603162</v>
      </c>
      <c r="T62" s="34">
        <v>3217.0852085915662</v>
      </c>
      <c r="U62" s="34">
        <v>47.035319943306604</v>
      </c>
      <c r="V62" s="35">
        <v>0.11008940532579681</v>
      </c>
      <c r="W62" s="34">
        <v>84283.113436672749</v>
      </c>
      <c r="X62" s="34">
        <v>2232.0842551893647</v>
      </c>
      <c r="Y62" s="34">
        <v>289.58153745731909</v>
      </c>
      <c r="Z62" s="34">
        <v>821.06708723431916</v>
      </c>
      <c r="AA62" s="34">
        <v>69.453538886160587</v>
      </c>
      <c r="AB62" s="34">
        <v>2752.8124876845154</v>
      </c>
      <c r="AC62" s="34">
        <v>176.97227564337251</v>
      </c>
      <c r="AD62" s="36">
        <v>3.805781854524656E+19</v>
      </c>
      <c r="AE62" s="36">
        <v>2.7913478142734557E+19</v>
      </c>
      <c r="AF62" s="36">
        <v>1.0144340402512003E+19</v>
      </c>
    </row>
    <row r="63" spans="1:32">
      <c r="A63" s="21" t="s">
        <v>372</v>
      </c>
      <c r="B63" s="34">
        <v>1</v>
      </c>
      <c r="C63" s="31">
        <v>23.845845065628406</v>
      </c>
      <c r="D63" s="31">
        <v>1.1034158308257775</v>
      </c>
      <c r="E63" s="32">
        <v>0.62942160649549217</v>
      </c>
      <c r="F63" s="32">
        <v>1.9726145069754637E-2</v>
      </c>
      <c r="G63" s="31">
        <v>0.67728909471348975</v>
      </c>
      <c r="H63" s="33">
        <v>0.27477030514488821</v>
      </c>
      <c r="I63" s="33">
        <v>9.3542090456851645E-3</v>
      </c>
      <c r="J63" s="32">
        <v>0.3610465953486332</v>
      </c>
      <c r="K63" s="32">
        <v>1.9915060185056566E-2</v>
      </c>
      <c r="L63" s="33">
        <v>9.3524641416742382E-2</v>
      </c>
      <c r="M63" s="33">
        <v>5.1794347524149933E-3</v>
      </c>
      <c r="N63" s="32">
        <v>0.35320986924059183</v>
      </c>
      <c r="O63" s="32">
        <v>1.9560914042843693E-2</v>
      </c>
      <c r="P63" s="34">
        <v>3262.1115276282976</v>
      </c>
      <c r="Q63" s="34">
        <v>44.121022886069113</v>
      </c>
      <c r="R63" s="34">
        <v>3147.3012680504221</v>
      </c>
      <c r="S63" s="34">
        <v>78.517985468819148</v>
      </c>
      <c r="T63" s="34">
        <v>3333.4598224816123</v>
      </c>
      <c r="U63" s="34">
        <v>52.283326709970879</v>
      </c>
      <c r="V63" s="35">
        <v>7.0500411647188455E-2</v>
      </c>
      <c r="W63" s="34">
        <v>63406.190362190886</v>
      </c>
      <c r="X63" s="34">
        <v>2867.3899429733274</v>
      </c>
      <c r="Y63" s="34">
        <v>372.83121058681064</v>
      </c>
      <c r="Z63" s="34">
        <v>1209.984175842153</v>
      </c>
      <c r="AA63" s="34">
        <v>102.39455847882026</v>
      </c>
      <c r="AB63" s="34">
        <v>3147.2104339113375</v>
      </c>
      <c r="AC63" s="34">
        <v>199.21610058566483</v>
      </c>
      <c r="AD63" s="36">
        <v>4.6272679794515837E+19</v>
      </c>
      <c r="AE63" s="36">
        <v>3.246885989794841E+19</v>
      </c>
      <c r="AF63" s="36">
        <v>1.3803819896567427E+19</v>
      </c>
    </row>
    <row r="64" spans="1:32">
      <c r="A64" s="21" t="s">
        <v>373</v>
      </c>
      <c r="B64" s="34">
        <v>1</v>
      </c>
      <c r="C64" s="31">
        <v>29.39421669326671</v>
      </c>
      <c r="D64" s="31">
        <v>1.2408102843219917</v>
      </c>
      <c r="E64" s="32">
        <v>0.70058287997345792</v>
      </c>
      <c r="F64" s="32">
        <v>2.0476112815360988E-2</v>
      </c>
      <c r="G64" s="31">
        <v>0.69237997763531223</v>
      </c>
      <c r="H64" s="33">
        <v>0.30429940024488406</v>
      </c>
      <c r="I64" s="33">
        <v>9.2683159117944933E-3</v>
      </c>
      <c r="J64" s="32">
        <v>0.30304330904338289</v>
      </c>
      <c r="K64" s="32">
        <v>1.6059862992357857E-2</v>
      </c>
      <c r="L64" s="33">
        <v>7.7353302040684191E-2</v>
      </c>
      <c r="M64" s="33">
        <v>3.9484271961632818E-3</v>
      </c>
      <c r="N64" s="32">
        <v>0.29488335111796948</v>
      </c>
      <c r="O64" s="32">
        <v>1.5052045776114076E-2</v>
      </c>
      <c r="P64" s="34">
        <v>3466.7739756928631</v>
      </c>
      <c r="Q64" s="34">
        <v>40.628121454026768</v>
      </c>
      <c r="R64" s="34">
        <v>3422.8593899636453</v>
      </c>
      <c r="S64" s="34">
        <v>78.09005377894259</v>
      </c>
      <c r="T64" s="34">
        <v>3492.2472528020103</v>
      </c>
      <c r="U64" s="34">
        <v>46.322985019110092</v>
      </c>
      <c r="V64" s="35">
        <v>2.5596572515320992E-2</v>
      </c>
      <c r="W64" s="34">
        <v>31491.856174623663</v>
      </c>
      <c r="X64" s="34">
        <v>2484.3524906153443</v>
      </c>
      <c r="Y64" s="34">
        <v>328.65453545847078</v>
      </c>
      <c r="Z64" s="34">
        <v>784.66725592418788</v>
      </c>
      <c r="AA64" s="34">
        <v>68.333544771186595</v>
      </c>
      <c r="AB64" s="34">
        <v>2424.9736759464577</v>
      </c>
      <c r="AC64" s="34">
        <v>155.34095283421303</v>
      </c>
      <c r="AD64" s="36">
        <v>3.740328742392021E+19</v>
      </c>
      <c r="AE64" s="36">
        <v>2.4715046974357094E+19</v>
      </c>
      <c r="AF64" s="36">
        <v>1.2688240449563116E+19</v>
      </c>
    </row>
    <row r="65" spans="1:32">
      <c r="A65" s="21" t="s">
        <v>374</v>
      </c>
      <c r="B65" s="34">
        <v>1</v>
      </c>
      <c r="C65" s="31">
        <v>20.553653914907208</v>
      </c>
      <c r="D65" s="31">
        <v>0.97297495131314671</v>
      </c>
      <c r="E65" s="32">
        <v>0.5857150708639719</v>
      </c>
      <c r="F65" s="32">
        <v>1.9190343495101122E-2</v>
      </c>
      <c r="G65" s="31">
        <v>0.69212371359434521</v>
      </c>
      <c r="H65" s="33">
        <v>0.25450795767877787</v>
      </c>
      <c r="I65" s="33">
        <v>8.6959725815980715E-3</v>
      </c>
      <c r="J65" s="32">
        <v>0.28033003124079914</v>
      </c>
      <c r="K65" s="32">
        <v>1.6549409785713277E-2</v>
      </c>
      <c r="L65" s="33">
        <v>7.6471466376224692E-2</v>
      </c>
      <c r="M65" s="33">
        <v>4.1051280210382063E-3</v>
      </c>
      <c r="N65" s="32">
        <v>0.28677173251457444</v>
      </c>
      <c r="O65" s="32">
        <v>1.539443050556253E-2</v>
      </c>
      <c r="P65" s="34">
        <v>3117.7797201533308</v>
      </c>
      <c r="Q65" s="34">
        <v>44.831961407890049</v>
      </c>
      <c r="R65" s="34">
        <v>2972.0254917150328</v>
      </c>
      <c r="S65" s="34">
        <v>78.490494830382829</v>
      </c>
      <c r="T65" s="34">
        <v>3213.0272159639717</v>
      </c>
      <c r="U65" s="34">
        <v>52.958880384170243</v>
      </c>
      <c r="V65" s="35">
        <v>9.3488353956072245E-2</v>
      </c>
      <c r="W65" s="34">
        <v>60566.083359139353</v>
      </c>
      <c r="X65" s="34">
        <v>2696.5261568306246</v>
      </c>
      <c r="Y65" s="34">
        <v>394.53530054473185</v>
      </c>
      <c r="Z65" s="34">
        <v>970.71345062991691</v>
      </c>
      <c r="AA65" s="34">
        <v>88.885216321446507</v>
      </c>
      <c r="AB65" s="34">
        <v>3272.456152910705</v>
      </c>
      <c r="AC65" s="34">
        <v>231.89258768885722</v>
      </c>
      <c r="AD65" s="36">
        <v>4.51555648061691E+19</v>
      </c>
      <c r="AE65" s="36">
        <v>3.317169864060894E+19</v>
      </c>
      <c r="AF65" s="36">
        <v>1.198386616556016E+19</v>
      </c>
    </row>
    <row r="66" spans="1:32">
      <c r="A66" s="21" t="s">
        <v>375</v>
      </c>
      <c r="B66" s="34">
        <v>1</v>
      </c>
      <c r="C66" s="31">
        <v>26.947014385647801</v>
      </c>
      <c r="D66" s="31">
        <v>1.5251048624269858</v>
      </c>
      <c r="E66" s="32">
        <v>0.65705489254864302</v>
      </c>
      <c r="F66" s="32">
        <v>2.6424737175156268E-2</v>
      </c>
      <c r="G66" s="31">
        <v>0.71059143984343431</v>
      </c>
      <c r="H66" s="33">
        <v>0.29744572125387891</v>
      </c>
      <c r="I66" s="33">
        <v>1.1844742151527516E-2</v>
      </c>
      <c r="J66" s="32">
        <v>0.31790277132350803</v>
      </c>
      <c r="K66" s="32">
        <v>1.8991930708858219E-2</v>
      </c>
      <c r="L66" s="33">
        <v>8.5380422348008536E-2</v>
      </c>
      <c r="M66" s="33">
        <v>4.6744467069729607E-3</v>
      </c>
      <c r="N66" s="32">
        <v>0.3248067513733256</v>
      </c>
      <c r="O66" s="32">
        <v>1.7782669698811118E-2</v>
      </c>
      <c r="P66" s="34">
        <v>3381.5407159077558</v>
      </c>
      <c r="Q66" s="34">
        <v>53.951700412234459</v>
      </c>
      <c r="R66" s="34">
        <v>3255.7090447406072</v>
      </c>
      <c r="S66" s="34">
        <v>103.6282163930769</v>
      </c>
      <c r="T66" s="34">
        <v>3456.9720786905273</v>
      </c>
      <c r="U66" s="34">
        <v>60.41215926268751</v>
      </c>
      <c r="V66" s="35">
        <v>7.4056426245894702E-2</v>
      </c>
      <c r="W66" s="34">
        <v>27491.693191858205</v>
      </c>
      <c r="X66" s="34">
        <v>2275.1470741054682</v>
      </c>
      <c r="Y66" s="34">
        <v>310.477244593808</v>
      </c>
      <c r="Z66" s="34">
        <v>799.86682107486513</v>
      </c>
      <c r="AA66" s="34">
        <v>68.951029667018773</v>
      </c>
      <c r="AB66" s="34">
        <v>2359.4841690332382</v>
      </c>
      <c r="AC66" s="34">
        <v>160.42164644840921</v>
      </c>
      <c r="AD66" s="36">
        <v>3.6027160126990615E+19</v>
      </c>
      <c r="AE66" s="36">
        <v>2.4122194750955442E+19</v>
      </c>
      <c r="AF66" s="36">
        <v>1.1904965376035172E+19</v>
      </c>
    </row>
    <row r="67" spans="1:32">
      <c r="A67" s="21" t="s">
        <v>376</v>
      </c>
      <c r="B67" s="34">
        <v>2</v>
      </c>
      <c r="C67" s="31">
        <v>14.841363673840309</v>
      </c>
      <c r="D67" s="31">
        <v>0.50371885003273009</v>
      </c>
      <c r="E67" s="32">
        <v>0.52764358462168959</v>
      </c>
      <c r="F67" s="32">
        <v>1.4413572348742361E-2</v>
      </c>
      <c r="G67" s="31">
        <v>0.8048530130978353</v>
      </c>
      <c r="H67" s="33">
        <v>0.20400079990823675</v>
      </c>
      <c r="I67" s="33">
        <v>4.1091132493899013E-3</v>
      </c>
      <c r="J67" s="32">
        <v>0.20195055912196874</v>
      </c>
      <c r="K67" s="32">
        <v>1.0712312650951863E-2</v>
      </c>
      <c r="L67" s="33">
        <v>5.5146151222129111E-2</v>
      </c>
      <c r="M67" s="33">
        <v>2.6990388882763817E-3</v>
      </c>
      <c r="N67" s="32">
        <v>0.2025720618484694</v>
      </c>
      <c r="O67" s="32">
        <v>9.9145608621902682E-3</v>
      </c>
      <c r="P67" s="34">
        <v>2805.1220726008282</v>
      </c>
      <c r="Q67" s="34">
        <v>31.784145644702676</v>
      </c>
      <c r="R67" s="34">
        <v>2731.5159219870884</v>
      </c>
      <c r="S67" s="34">
        <v>61.111749700647835</v>
      </c>
      <c r="T67" s="34">
        <v>2858.4757309917818</v>
      </c>
      <c r="U67" s="34">
        <v>32.407461447856349</v>
      </c>
      <c r="V67" s="35">
        <v>5.4449964901791548E-2</v>
      </c>
      <c r="W67" s="34">
        <v>28244.599867231598</v>
      </c>
      <c r="X67" s="34">
        <v>607.33618911775227</v>
      </c>
      <c r="Y67" s="34">
        <v>78.631048804481694</v>
      </c>
      <c r="Z67" s="34">
        <v>186.98504961286022</v>
      </c>
      <c r="AA67" s="34">
        <v>16.079456900158029</v>
      </c>
      <c r="AB67" s="34">
        <v>869.05460858869048</v>
      </c>
      <c r="AC67" s="34">
        <v>54.703516104813062</v>
      </c>
      <c r="AD67" s="36">
        <v>1.0198639406461807E+19</v>
      </c>
      <c r="AE67" s="36">
        <v>8.6641259908896123E+18</v>
      </c>
      <c r="AF67" s="36">
        <v>1.5345134155721943E+18</v>
      </c>
    </row>
    <row r="68" spans="1:32">
      <c r="A68" s="21" t="s">
        <v>377</v>
      </c>
      <c r="B68" s="34">
        <v>2</v>
      </c>
      <c r="C68" s="31">
        <v>15.033043932892896</v>
      </c>
      <c r="D68" s="31">
        <v>0.41702262612885138</v>
      </c>
      <c r="E68" s="32">
        <v>0.54581123551595434</v>
      </c>
      <c r="F68" s="32">
        <v>1.1753778954965511E-2</v>
      </c>
      <c r="G68" s="31">
        <v>0.77628707517609552</v>
      </c>
      <c r="H68" s="33">
        <v>0.19975753975997276</v>
      </c>
      <c r="I68" s="33">
        <v>3.4931560595496394E-3</v>
      </c>
      <c r="J68" s="32">
        <v>0.22333795487980418</v>
      </c>
      <c r="K68" s="32">
        <v>1.1289951372440122E-2</v>
      </c>
      <c r="L68" s="33">
        <v>5.8786411046392574E-2</v>
      </c>
      <c r="M68" s="33">
        <v>2.8623241372541185E-3</v>
      </c>
      <c r="N68" s="32">
        <v>0.21551596270833379</v>
      </c>
      <c r="O68" s="32">
        <v>1.0493522755400065E-2</v>
      </c>
      <c r="P68" s="34">
        <v>2817.334455355825</v>
      </c>
      <c r="Q68" s="34">
        <v>26.072686182820689</v>
      </c>
      <c r="R68" s="34">
        <v>2807.7282454746132</v>
      </c>
      <c r="S68" s="34">
        <v>49.203458181210998</v>
      </c>
      <c r="T68" s="34">
        <v>2824.2164120802895</v>
      </c>
      <c r="U68" s="34">
        <v>28.262848055954692</v>
      </c>
      <c r="V68" s="35">
        <v>7.200871464691283E-3</v>
      </c>
      <c r="W68" s="34">
        <v>20128.408742508003</v>
      </c>
      <c r="X68" s="34">
        <v>806.51024019568308</v>
      </c>
      <c r="Y68" s="34">
        <v>108.4303094941199</v>
      </c>
      <c r="Z68" s="34">
        <v>264.8007736827326</v>
      </c>
      <c r="AA68" s="34">
        <v>23.262534037200609</v>
      </c>
      <c r="AB68" s="34">
        <v>1111.2524683488937</v>
      </c>
      <c r="AC68" s="34">
        <v>73.218871795790079</v>
      </c>
      <c r="AD68" s="36">
        <v>1.2908715243381543E+19</v>
      </c>
      <c r="AE68" s="36">
        <v>1.1131442129264265E+19</v>
      </c>
      <c r="AF68" s="36">
        <v>1.7772731141172777E+18</v>
      </c>
    </row>
    <row r="69" spans="1:32">
      <c r="A69" s="21" t="s">
        <v>378</v>
      </c>
      <c r="B69" s="34">
        <v>1</v>
      </c>
      <c r="C69" s="31">
        <v>27.415979702491416</v>
      </c>
      <c r="D69" s="31">
        <v>1.0402942254577219</v>
      </c>
      <c r="E69" s="32">
        <v>0.68586406671228983</v>
      </c>
      <c r="F69" s="32">
        <v>1.8373649910354461E-2</v>
      </c>
      <c r="G69" s="31">
        <v>0.70600043559867987</v>
      </c>
      <c r="H69" s="33">
        <v>0.2899108337645892</v>
      </c>
      <c r="I69" s="33">
        <v>7.7907590916511558E-3</v>
      </c>
      <c r="J69" s="32">
        <v>0.34974070538829988</v>
      </c>
      <c r="K69" s="32">
        <v>2.9152593444144743E-2</v>
      </c>
      <c r="L69" s="33">
        <v>8.3838339625248948E-2</v>
      </c>
      <c r="M69" s="33">
        <v>6.0342787072491261E-3</v>
      </c>
      <c r="N69" s="32">
        <v>0.31819168348155585</v>
      </c>
      <c r="O69" s="32">
        <v>2.2901900360133766E-2</v>
      </c>
      <c r="P69" s="34">
        <v>3398.4379880295678</v>
      </c>
      <c r="Q69" s="34">
        <v>36.508373356641641</v>
      </c>
      <c r="R69" s="34">
        <v>3366.8217992168197</v>
      </c>
      <c r="S69" s="34">
        <v>70.642899969043725</v>
      </c>
      <c r="T69" s="34">
        <v>3417.1308289676704</v>
      </c>
      <c r="U69" s="34">
        <v>41.174385837753107</v>
      </c>
      <c r="V69" s="35">
        <v>1.8894000883656448E-2</v>
      </c>
      <c r="W69" s="34">
        <v>42822.265210571502</v>
      </c>
      <c r="X69" s="34">
        <v>2384.0582747494432</v>
      </c>
      <c r="Y69" s="34">
        <v>345.91230457513069</v>
      </c>
      <c r="Z69" s="34">
        <v>879.4477939404444</v>
      </c>
      <c r="AA69" s="34">
        <v>90.920998839751746</v>
      </c>
      <c r="AB69" s="34">
        <v>2381.95739915787</v>
      </c>
      <c r="AC69" s="34">
        <v>166.83823608166796</v>
      </c>
      <c r="AD69" s="36">
        <v>3.6040634092518506E+19</v>
      </c>
      <c r="AE69" s="36">
        <v>2.44994901071722E+19</v>
      </c>
      <c r="AF69" s="36">
        <v>1.1541143985346306E+19</v>
      </c>
    </row>
    <row r="70" spans="1:32">
      <c r="A70" s="21" t="s">
        <v>379</v>
      </c>
      <c r="B70" s="34">
        <v>1</v>
      </c>
      <c r="C70" s="31">
        <v>22.429558386813476</v>
      </c>
      <c r="D70" s="31">
        <v>0.78302397568732629</v>
      </c>
      <c r="E70" s="32">
        <v>0.60646497064304872</v>
      </c>
      <c r="F70" s="32">
        <v>1.4735059332738382E-2</v>
      </c>
      <c r="G70" s="31">
        <v>0.69597210093582018</v>
      </c>
      <c r="H70" s="33">
        <v>0.26823393887435942</v>
      </c>
      <c r="I70" s="33">
        <v>6.7240995618709195E-3</v>
      </c>
      <c r="J70" s="32">
        <v>0.44429978975629369</v>
      </c>
      <c r="K70" s="32">
        <v>2.3073259095345352E-2</v>
      </c>
      <c r="L70" s="33">
        <v>0.10597338395041821</v>
      </c>
      <c r="M70" s="33">
        <v>5.3769503656986312E-3</v>
      </c>
      <c r="N70" s="32">
        <v>0.39933798985300067</v>
      </c>
      <c r="O70" s="32">
        <v>2.0261885301143812E-2</v>
      </c>
      <c r="P70" s="34">
        <v>3202.5165295710285</v>
      </c>
      <c r="Q70" s="34">
        <v>33.379729127658265</v>
      </c>
      <c r="R70" s="34">
        <v>3055.8330028674745</v>
      </c>
      <c r="S70" s="34">
        <v>59.401613150661468</v>
      </c>
      <c r="T70" s="34">
        <v>3295.7297015621934</v>
      </c>
      <c r="U70" s="34">
        <v>38.798886129352468</v>
      </c>
      <c r="V70" s="35">
        <v>9.1267019330685484E-2</v>
      </c>
      <c r="W70" s="34">
        <v>475966.68403739121</v>
      </c>
      <c r="X70" s="34">
        <v>3845.6990453544486</v>
      </c>
      <c r="Y70" s="34">
        <v>503.0848773004314</v>
      </c>
      <c r="Z70" s="34">
        <v>2059.1086395958905</v>
      </c>
      <c r="AA70" s="34">
        <v>177.32432341831054</v>
      </c>
      <c r="AB70" s="34">
        <v>4340.9190407003016</v>
      </c>
      <c r="AC70" s="34">
        <v>298.62385325245953</v>
      </c>
      <c r="AD70" s="36">
        <v>6.3984803750941983E+19</v>
      </c>
      <c r="AE70" s="36">
        <v>4.5583984776464916E+19</v>
      </c>
      <c r="AF70" s="36">
        <v>1.8400818974477066E+19</v>
      </c>
    </row>
    <row r="71" spans="1:32">
      <c r="A71" s="21" t="s">
        <v>380</v>
      </c>
      <c r="B71" s="34">
        <v>1</v>
      </c>
      <c r="C71" s="31">
        <v>26.141753339179726</v>
      </c>
      <c r="D71" s="31">
        <v>0.88479413450184619</v>
      </c>
      <c r="E71" s="32">
        <v>0.65823611609184751</v>
      </c>
      <c r="F71" s="32">
        <v>1.5650424266373614E-2</v>
      </c>
      <c r="G71" s="31">
        <v>0.70248472526870553</v>
      </c>
      <c r="H71" s="33">
        <v>0.28803928906854015</v>
      </c>
      <c r="I71" s="33">
        <v>6.938338735573325E-3</v>
      </c>
      <c r="J71" s="32">
        <v>0.27523256764535509</v>
      </c>
      <c r="K71" s="32">
        <v>1.6015240166772467E-2</v>
      </c>
      <c r="L71" s="33">
        <v>6.5394827423671587E-2</v>
      </c>
      <c r="M71" s="33">
        <v>3.3757821642764205E-3</v>
      </c>
      <c r="N71" s="32">
        <v>0.24804567547914361</v>
      </c>
      <c r="O71" s="32">
        <v>1.2804501520945786E-2</v>
      </c>
      <c r="P71" s="34">
        <v>3351.8538415261178</v>
      </c>
      <c r="Q71" s="34">
        <v>32.572401099199396</v>
      </c>
      <c r="R71" s="34">
        <v>3260.3027027353528</v>
      </c>
      <c r="S71" s="34">
        <v>61.130154152081012</v>
      </c>
      <c r="T71" s="34">
        <v>3407.0557780995682</v>
      </c>
      <c r="U71" s="34">
        <v>36.991144718751002</v>
      </c>
      <c r="V71" s="35">
        <v>5.4827386868376626E-2</v>
      </c>
      <c r="W71" s="34">
        <v>142905.38730597854</v>
      </c>
      <c r="X71" s="34">
        <v>3017.1557724317395</v>
      </c>
      <c r="Y71" s="34">
        <v>428.777112651013</v>
      </c>
      <c r="Z71" s="34">
        <v>947.71954425818376</v>
      </c>
      <c r="AA71" s="34">
        <v>95.985477012348682</v>
      </c>
      <c r="AB71" s="34">
        <v>3187.2081563289389</v>
      </c>
      <c r="AC71" s="34">
        <v>213.32980671812993</v>
      </c>
      <c r="AD71" s="36">
        <v>4.7388208258984174E+19</v>
      </c>
      <c r="AE71" s="36">
        <v>3.2312272554604712E+19</v>
      </c>
      <c r="AF71" s="36">
        <v>1.5075935704379462E+19</v>
      </c>
    </row>
    <row r="72" spans="1:32">
      <c r="A72" s="21" t="s">
        <v>381</v>
      </c>
      <c r="B72" s="34">
        <v>1</v>
      </c>
      <c r="C72" s="31">
        <v>18.65096714182809</v>
      </c>
      <c r="D72" s="31">
        <v>0.50900943623704531</v>
      </c>
      <c r="E72" s="32">
        <v>0.59004364463259629</v>
      </c>
      <c r="F72" s="32">
        <v>1.240536910568424E-2</v>
      </c>
      <c r="G72" s="31">
        <v>0.77037304241516869</v>
      </c>
      <c r="H72" s="33">
        <v>0.22925348446087093</v>
      </c>
      <c r="I72" s="33">
        <v>3.9891856830092491E-3</v>
      </c>
      <c r="J72" s="32">
        <v>0.34866186122288739</v>
      </c>
      <c r="K72" s="32">
        <v>1.7409160486737098E-2</v>
      </c>
      <c r="L72" s="33">
        <v>7.9798520655297744E-2</v>
      </c>
      <c r="M72" s="33">
        <v>3.783741670310843E-3</v>
      </c>
      <c r="N72" s="32">
        <v>0.29635623924801369</v>
      </c>
      <c r="O72" s="32">
        <v>1.4052083202683717E-2</v>
      </c>
      <c r="P72" s="34">
        <v>3023.9392349268692</v>
      </c>
      <c r="Q72" s="34">
        <v>25.966112486613383</v>
      </c>
      <c r="R72" s="34">
        <v>2989.5984870902425</v>
      </c>
      <c r="S72" s="34">
        <v>50.491531780481338</v>
      </c>
      <c r="T72" s="34">
        <v>3046.8432927741442</v>
      </c>
      <c r="U72" s="34">
        <v>27.589569121190834</v>
      </c>
      <c r="V72" s="35">
        <v>2.3472375172491455E-2</v>
      </c>
      <c r="W72" s="34">
        <v>348339.52006807021</v>
      </c>
      <c r="X72" s="34">
        <v>2137.6415535169322</v>
      </c>
      <c r="Y72" s="34">
        <v>269.87713006140768</v>
      </c>
      <c r="Z72" s="34">
        <v>974.0619981434387</v>
      </c>
      <c r="AA72" s="34">
        <v>82.245170004662697</v>
      </c>
      <c r="AB72" s="34">
        <v>2609.206757541288</v>
      </c>
      <c r="AC72" s="34">
        <v>158.46317680584949</v>
      </c>
      <c r="AD72" s="36">
        <v>3.4189876694344761E+19</v>
      </c>
      <c r="AE72" s="36">
        <v>2.685881072713644E+19</v>
      </c>
      <c r="AF72" s="36">
        <v>7.331065967208321E+18</v>
      </c>
    </row>
    <row r="73" spans="1:32">
      <c r="A73" s="21" t="s">
        <v>382</v>
      </c>
      <c r="B73" s="34">
        <v>1</v>
      </c>
      <c r="C73" s="31">
        <v>16.096699460742382</v>
      </c>
      <c r="D73" s="31">
        <v>0.5192669413490304</v>
      </c>
      <c r="E73" s="32">
        <v>0.55646331294042539</v>
      </c>
      <c r="F73" s="32">
        <v>1.3646635269316823E-2</v>
      </c>
      <c r="G73" s="31">
        <v>0.76021285362170998</v>
      </c>
      <c r="H73" s="33">
        <v>0.20979687924453405</v>
      </c>
      <c r="I73" s="33">
        <v>4.3969184058437957E-3</v>
      </c>
      <c r="J73" s="32">
        <v>0.17114825604871303</v>
      </c>
      <c r="K73" s="32">
        <v>9.564844866258821E-3</v>
      </c>
      <c r="L73" s="33">
        <v>4.4480883126270417E-2</v>
      </c>
      <c r="M73" s="33">
        <v>2.4137480324817268E-3</v>
      </c>
      <c r="N73" s="32">
        <v>0.16382636352082144</v>
      </c>
      <c r="O73" s="32">
        <v>8.8900115021204387E-3</v>
      </c>
      <c r="P73" s="34">
        <v>2882.5561566607539</v>
      </c>
      <c r="Q73" s="34">
        <v>30.380506526817499</v>
      </c>
      <c r="R73" s="34">
        <v>2851.9976818304026</v>
      </c>
      <c r="S73" s="34">
        <v>56.769592898747923</v>
      </c>
      <c r="T73" s="34">
        <v>2903.9766417940273</v>
      </c>
      <c r="U73" s="34">
        <v>33.569575207211074</v>
      </c>
      <c r="V73" s="35">
        <v>2.214313493644704E-2</v>
      </c>
      <c r="W73" s="34">
        <v>164941.55745103638</v>
      </c>
      <c r="X73" s="34">
        <v>1841.3334237216636</v>
      </c>
      <c r="Y73" s="34">
        <v>236.89822127308653</v>
      </c>
      <c r="Z73" s="34">
        <v>454.4014876043401</v>
      </c>
      <c r="AA73" s="34">
        <v>38.413568930403883</v>
      </c>
      <c r="AB73" s="34">
        <v>2503.4556558791469</v>
      </c>
      <c r="AC73" s="34">
        <v>163.39065337604634</v>
      </c>
      <c r="AD73" s="36">
        <v>2.9754857189129236E+19</v>
      </c>
      <c r="AE73" s="36">
        <v>2.4785737385559863E+19</v>
      </c>
      <c r="AF73" s="36">
        <v>4.9691198035693732E+18</v>
      </c>
    </row>
    <row r="74" spans="1:32">
      <c r="A74" s="21" t="s">
        <v>383</v>
      </c>
      <c r="B74" s="34">
        <v>2</v>
      </c>
      <c r="C74" s="31">
        <v>11.041213356816741</v>
      </c>
      <c r="D74" s="31">
        <v>0.42974140451285342</v>
      </c>
      <c r="E74" s="32">
        <v>0.46881561588180404</v>
      </c>
      <c r="F74" s="32">
        <v>1.3810080530440649E-2</v>
      </c>
      <c r="G74" s="31">
        <v>0.75683942145020444</v>
      </c>
      <c r="H74" s="33">
        <v>0.17081006506975355</v>
      </c>
      <c r="I74" s="33">
        <v>4.3452670554748711E-3</v>
      </c>
      <c r="J74" s="32">
        <v>0.27320095018575136</v>
      </c>
      <c r="K74" s="32">
        <v>1.4557697378923781E-2</v>
      </c>
      <c r="L74" s="33">
        <v>7.8824842861639391E-2</v>
      </c>
      <c r="M74" s="33">
        <v>4.3507022970388351E-3</v>
      </c>
      <c r="N74" s="32">
        <v>0.28470097802772776</v>
      </c>
      <c r="O74" s="32">
        <v>1.5713944412786576E-2</v>
      </c>
      <c r="P74" s="34">
        <v>2526.6134050335049</v>
      </c>
      <c r="Q74" s="34">
        <v>35.60654868795109</v>
      </c>
      <c r="R74" s="34">
        <v>2478.365012444031</v>
      </c>
      <c r="S74" s="34">
        <v>60.897131822484013</v>
      </c>
      <c r="T74" s="34">
        <v>2565.5962848795075</v>
      </c>
      <c r="U74" s="34">
        <v>41.927749614299501</v>
      </c>
      <c r="V74" s="35">
        <v>4.0936279806246256E-2</v>
      </c>
      <c r="W74" s="34">
        <v>41072.973123842807</v>
      </c>
      <c r="X74" s="34">
        <v>977.54918581612014</v>
      </c>
      <c r="Y74" s="34">
        <v>139.06892163830742</v>
      </c>
      <c r="Z74" s="34">
        <v>459.37910869517026</v>
      </c>
      <c r="AA74" s="34">
        <v>41.654667834971228</v>
      </c>
      <c r="AB74" s="34">
        <v>1578.4076979662877</v>
      </c>
      <c r="AC74" s="34">
        <v>113.71825390514729</v>
      </c>
      <c r="AD74" s="36">
        <v>1.6487127815699628E+19</v>
      </c>
      <c r="AE74" s="36">
        <v>1.5981649211010062E+19</v>
      </c>
      <c r="AF74" s="36">
        <v>5.054786046895657E+17</v>
      </c>
    </row>
    <row r="75" spans="1:32">
      <c r="A75" s="21" t="s">
        <v>384</v>
      </c>
      <c r="B75" s="21">
        <v>2</v>
      </c>
      <c r="C75" s="31">
        <v>13.680615545123082</v>
      </c>
      <c r="D75" s="31">
        <v>0.50681866742641901</v>
      </c>
      <c r="E75" s="32">
        <v>0.51734673873391135</v>
      </c>
      <c r="F75" s="32">
        <v>1.393206876368301E-2</v>
      </c>
      <c r="G75" s="31">
        <v>0.72692052131637885</v>
      </c>
      <c r="H75" s="33">
        <v>0.19178853776007601</v>
      </c>
      <c r="I75" s="33">
        <v>4.8792190946704414E-3</v>
      </c>
      <c r="J75" s="32">
        <v>0.20528393192773098</v>
      </c>
      <c r="K75" s="32">
        <v>1.084371253237741E-2</v>
      </c>
      <c r="L75" s="33">
        <v>5.7883811890876199E-2</v>
      </c>
      <c r="M75" s="33">
        <v>3.1293171711485501E-3</v>
      </c>
      <c r="N75" s="32">
        <v>0.21139045585502267</v>
      </c>
      <c r="O75" s="32">
        <v>1.1428200073815639E-2</v>
      </c>
      <c r="P75" s="34">
        <v>2727.8549557536585</v>
      </c>
      <c r="Q75" s="34">
        <v>34.462543771550827</v>
      </c>
      <c r="R75" s="34">
        <v>2687.9177628306315</v>
      </c>
      <c r="S75" s="34">
        <v>59.463499649617198</v>
      </c>
      <c r="T75" s="34">
        <v>2757.5598346990114</v>
      </c>
      <c r="U75" s="34">
        <v>41.180902789375523</v>
      </c>
      <c r="V75" s="35">
        <v>3.0873445081193163E-2</v>
      </c>
      <c r="W75" s="34">
        <v>33003.04843240972</v>
      </c>
      <c r="X75" s="34">
        <v>1045.2665371688588</v>
      </c>
      <c r="Y75" s="34">
        <v>137.27804950514744</v>
      </c>
      <c r="Z75" s="34">
        <v>336.85610485680132</v>
      </c>
      <c r="AA75" s="34">
        <v>29.415349634867248</v>
      </c>
      <c r="AB75" s="34">
        <v>1536.0083523024941</v>
      </c>
      <c r="AC75" s="34">
        <v>98.337470986754198</v>
      </c>
      <c r="AD75" s="36">
        <v>1.7261409503899482E+19</v>
      </c>
      <c r="AE75" s="36">
        <v>1.5326447103935451E+19</v>
      </c>
      <c r="AF75" s="36">
        <v>1.934962399964031E+18</v>
      </c>
    </row>
    <row r="76" spans="1:32">
      <c r="A76" s="21" t="s">
        <v>385</v>
      </c>
      <c r="B76" s="21">
        <v>2</v>
      </c>
      <c r="C76" s="31">
        <v>13.376790358051139</v>
      </c>
      <c r="D76" s="31">
        <v>0.59449734163238255</v>
      </c>
      <c r="E76" s="32">
        <v>0.51370898826176137</v>
      </c>
      <c r="F76" s="32">
        <v>1.6341903824281096E-2</v>
      </c>
      <c r="G76" s="31">
        <v>0.71579307024430694</v>
      </c>
      <c r="H76" s="33">
        <v>0.1888571717345226</v>
      </c>
      <c r="I76" s="33">
        <v>5.8611287822029302E-3</v>
      </c>
      <c r="J76" s="32">
        <v>0.17690048564199856</v>
      </c>
      <c r="K76" s="32">
        <v>9.2655845282727783E-3</v>
      </c>
      <c r="L76" s="33">
        <v>4.9327379952332363E-2</v>
      </c>
      <c r="M76" s="33">
        <v>2.7038292278874715E-3</v>
      </c>
      <c r="N76" s="32">
        <v>0.1798792654684368</v>
      </c>
      <c r="O76" s="32">
        <v>9.859895577962725E-3</v>
      </c>
      <c r="P76" s="34">
        <v>2706.6204250141245</v>
      </c>
      <c r="Q76" s="34">
        <v>41.142395126076281</v>
      </c>
      <c r="R76" s="34">
        <v>2672.4443043356214</v>
      </c>
      <c r="S76" s="34">
        <v>69.973466219950197</v>
      </c>
      <c r="T76" s="34">
        <v>2732.2349578995954</v>
      </c>
      <c r="U76" s="34">
        <v>50.194646692684728</v>
      </c>
      <c r="V76" s="35">
        <v>2.6723429514826091E-2</v>
      </c>
      <c r="W76" s="34">
        <v>27649.31095918328</v>
      </c>
      <c r="X76" s="34">
        <v>599.47010205274773</v>
      </c>
      <c r="Y76" s="34">
        <v>77.307830972337953</v>
      </c>
      <c r="Z76" s="34">
        <v>169.04818398464607</v>
      </c>
      <c r="AA76" s="34">
        <v>14.207914294410426</v>
      </c>
      <c r="AB76" s="34">
        <v>897.41120140988426</v>
      </c>
      <c r="AC76" s="34">
        <v>57.580797662880784</v>
      </c>
      <c r="AD76" s="36">
        <v>9.9092479057729761E+18</v>
      </c>
      <c r="AE76" s="36">
        <v>8.897546172406015E+18</v>
      </c>
      <c r="AF76" s="36">
        <v>1.0117017333669612E+18</v>
      </c>
    </row>
    <row r="77" spans="1:32">
      <c r="A77" s="21" t="s">
        <v>386</v>
      </c>
      <c r="B77" s="21">
        <v>2</v>
      </c>
      <c r="C77" s="31">
        <v>16.057453135877417</v>
      </c>
      <c r="D77" s="31">
        <v>0.98626305806667358</v>
      </c>
      <c r="E77" s="32">
        <v>0.54861348835151114</v>
      </c>
      <c r="F77" s="32">
        <v>2.7017274986863141E-2</v>
      </c>
      <c r="G77" s="31">
        <v>0.80178690500402372</v>
      </c>
      <c r="H77" s="33">
        <v>0.21227991613259825</v>
      </c>
      <c r="I77" s="33">
        <v>7.7918914740188741E-3</v>
      </c>
      <c r="J77" s="32">
        <v>0.18910743215105552</v>
      </c>
      <c r="K77" s="32">
        <v>1.1510921049661055E-2</v>
      </c>
      <c r="L77" s="33">
        <v>5.3539064777776271E-2</v>
      </c>
      <c r="M77" s="33">
        <v>3.0734174899373881E-3</v>
      </c>
      <c r="N77" s="32">
        <v>0.19740656571362425</v>
      </c>
      <c r="O77" s="32">
        <v>1.1332151471285501E-2</v>
      </c>
      <c r="P77" s="34">
        <v>2880.2226148990403</v>
      </c>
      <c r="Q77" s="34">
        <v>57.074933831150247</v>
      </c>
      <c r="R77" s="34">
        <v>2819.403751567721</v>
      </c>
      <c r="S77" s="34">
        <v>113.45742300694752</v>
      </c>
      <c r="T77" s="34">
        <v>2923.0316780626858</v>
      </c>
      <c r="U77" s="34">
        <v>58.184845370538369</v>
      </c>
      <c r="V77" s="35">
        <v>4.3742672659145887E-2</v>
      </c>
      <c r="W77" s="34">
        <v>29349.58784713878</v>
      </c>
      <c r="X77" s="34">
        <v>713.08368893893896</v>
      </c>
      <c r="Y77" s="34">
        <v>99.930692994252453</v>
      </c>
      <c r="Z77" s="34">
        <v>196.73065927090801</v>
      </c>
      <c r="AA77" s="34">
        <v>17.424584544126873</v>
      </c>
      <c r="AB77" s="34">
        <v>982.21682912056451</v>
      </c>
      <c r="AC77" s="34">
        <v>73.834968800607854</v>
      </c>
      <c r="AD77" s="36">
        <v>1.1813844298973776E+19</v>
      </c>
      <c r="AE77" s="36">
        <v>9.7623698341232558E+18</v>
      </c>
      <c r="AF77" s="36">
        <v>2.0514744648505201E+18</v>
      </c>
    </row>
    <row r="78" spans="1:32">
      <c r="A78" s="21" t="s">
        <v>387</v>
      </c>
      <c r="B78" s="34">
        <v>2</v>
      </c>
      <c r="C78" s="31">
        <v>13.996689333734585</v>
      </c>
      <c r="D78" s="31">
        <v>0.65061608843027174</v>
      </c>
      <c r="E78" s="32">
        <v>0.52316972767476955</v>
      </c>
      <c r="F78" s="32">
        <v>1.8003255808174683E-2</v>
      </c>
      <c r="G78" s="31">
        <v>0.74030208240529194</v>
      </c>
      <c r="H78" s="33">
        <v>0.19403561084678397</v>
      </c>
      <c r="I78" s="33">
        <v>6.0635570880014557E-3</v>
      </c>
      <c r="J78" s="32">
        <v>0.19077497705596219</v>
      </c>
      <c r="K78" s="32">
        <v>1.1297376185801155E-2</v>
      </c>
      <c r="L78" s="33">
        <v>5.0378340842725515E-2</v>
      </c>
      <c r="M78" s="33">
        <v>2.981011448668702E-3</v>
      </c>
      <c r="N78" s="32">
        <v>0.18418397325173369</v>
      </c>
      <c r="O78" s="32">
        <v>1.0898622775981913E-2</v>
      </c>
      <c r="P78" s="34">
        <v>2749.4841505382274</v>
      </c>
      <c r="Q78" s="34">
        <v>43.122565879970807</v>
      </c>
      <c r="R78" s="34">
        <v>2712.6092550805629</v>
      </c>
      <c r="S78" s="34">
        <v>76.647903785368442</v>
      </c>
      <c r="T78" s="34">
        <v>2776.6731150365936</v>
      </c>
      <c r="U78" s="34">
        <v>50.332283457935318</v>
      </c>
      <c r="V78" s="35">
        <v>2.8256098119544437E-2</v>
      </c>
      <c r="W78" s="34">
        <v>13979.215818831261</v>
      </c>
      <c r="X78" s="34">
        <v>375.7505836986345</v>
      </c>
      <c r="Y78" s="34">
        <v>48.983672239616808</v>
      </c>
      <c r="Z78" s="34">
        <v>111.33023733614912</v>
      </c>
      <c r="AA78" s="34">
        <v>9.444700673910976</v>
      </c>
      <c r="AB78" s="34">
        <v>548.42232368274847</v>
      </c>
      <c r="AC78" s="34">
        <v>36.718390761560002</v>
      </c>
      <c r="AD78" s="36">
        <v>6.1949377616468081E+18</v>
      </c>
      <c r="AE78" s="36">
        <v>5.4538800165758413E+18</v>
      </c>
      <c r="AF78" s="36">
        <v>7.4105774507096678E+17</v>
      </c>
    </row>
    <row r="79" spans="1:32">
      <c r="A79" s="21" t="s">
        <v>388</v>
      </c>
      <c r="B79" s="34">
        <v>2</v>
      </c>
      <c r="C79" s="31">
        <v>15.285806493130211</v>
      </c>
      <c r="D79" s="31">
        <v>0.61719089338021982</v>
      </c>
      <c r="E79" s="32">
        <v>0.54669101175953361</v>
      </c>
      <c r="F79" s="32">
        <v>1.6662545596222815E-2</v>
      </c>
      <c r="G79" s="31">
        <v>0.75486321983693594</v>
      </c>
      <c r="H79" s="33">
        <v>0.20278935274874524</v>
      </c>
      <c r="I79" s="33">
        <v>5.3703448666163195E-3</v>
      </c>
      <c r="J79" s="32">
        <v>0.22381954443958943</v>
      </c>
      <c r="K79" s="32">
        <v>1.2464200003090261E-2</v>
      </c>
      <c r="L79" s="33">
        <v>6.1229357824913865E-2</v>
      </c>
      <c r="M79" s="33">
        <v>3.1765596335569636E-3</v>
      </c>
      <c r="N79" s="32">
        <v>0.22479156317424026</v>
      </c>
      <c r="O79" s="32">
        <v>1.1662114889157197E-2</v>
      </c>
      <c r="P79" s="34">
        <v>2833.2172017891321</v>
      </c>
      <c r="Q79" s="34">
        <v>37.76920868060688</v>
      </c>
      <c r="R79" s="34">
        <v>2811.3960857885154</v>
      </c>
      <c r="S79" s="34">
        <v>69.824188500752456</v>
      </c>
      <c r="T79" s="34">
        <v>2848.7785986204672</v>
      </c>
      <c r="U79" s="34">
        <v>42.492732082840121</v>
      </c>
      <c r="V79" s="35">
        <v>1.6187657888905416E-2</v>
      </c>
      <c r="W79" s="34">
        <v>19660.664557905624</v>
      </c>
      <c r="X79" s="34">
        <v>534.64141367961417</v>
      </c>
      <c r="Y79" s="34">
        <v>68.033481330712078</v>
      </c>
      <c r="Z79" s="34">
        <v>175.15145509209796</v>
      </c>
      <c r="AA79" s="34">
        <v>14.840119061607469</v>
      </c>
      <c r="AB79" s="34">
        <v>736.92971940965174</v>
      </c>
      <c r="AC79" s="34">
        <v>46.709206537504841</v>
      </c>
      <c r="AD79" s="36">
        <v>8.6510738172210473E+18</v>
      </c>
      <c r="AE79" s="36">
        <v>7.3809160295104655E+18</v>
      </c>
      <c r="AF79" s="36">
        <v>1.2701577877105818E+18</v>
      </c>
    </row>
    <row r="80" spans="1:32">
      <c r="A80" s="21" t="s">
        <v>389</v>
      </c>
      <c r="B80" s="21">
        <v>2</v>
      </c>
      <c r="C80" s="31">
        <v>14.498901655321887</v>
      </c>
      <c r="D80" s="31">
        <v>0.61058333473363902</v>
      </c>
      <c r="E80" s="32">
        <v>0.5238310367118667</v>
      </c>
      <c r="F80" s="32">
        <v>1.7217981588178499E-2</v>
      </c>
      <c r="G80" s="31">
        <v>0.78051484961551632</v>
      </c>
      <c r="H80" s="33">
        <v>0.20074401349086912</v>
      </c>
      <c r="I80" s="33">
        <v>5.2847909977877076E-3</v>
      </c>
      <c r="J80" s="32">
        <v>0.24379558059913914</v>
      </c>
      <c r="K80" s="32">
        <v>1.3297168270529267E-2</v>
      </c>
      <c r="L80" s="33">
        <v>7.0254468429570532E-2</v>
      </c>
      <c r="M80" s="33">
        <v>3.5766699792035487E-3</v>
      </c>
      <c r="N80" s="32">
        <v>0.257678739770275</v>
      </c>
      <c r="O80" s="32">
        <v>1.3118479627232163E-2</v>
      </c>
      <c r="P80" s="34">
        <v>2782.930558427649</v>
      </c>
      <c r="Q80" s="34">
        <v>39.233454710074966</v>
      </c>
      <c r="R80" s="34">
        <v>2715.4074637795993</v>
      </c>
      <c r="S80" s="34">
        <v>73.25357716921043</v>
      </c>
      <c r="T80" s="34">
        <v>2832.2549446240755</v>
      </c>
      <c r="U80" s="34">
        <v>42.307504610450451</v>
      </c>
      <c r="V80" s="35">
        <v>5.0521233123831055E-2</v>
      </c>
      <c r="W80" s="34">
        <v>20278.480274218655</v>
      </c>
      <c r="X80" s="34">
        <v>668.98088752179308</v>
      </c>
      <c r="Y80" s="34">
        <v>94.692039922626378</v>
      </c>
      <c r="Z80" s="34">
        <v>248.15310707078208</v>
      </c>
      <c r="AA80" s="34">
        <v>22.733886535709988</v>
      </c>
      <c r="AB80" s="34">
        <v>957.25358249994349</v>
      </c>
      <c r="AC80" s="34">
        <v>69.307021367031552</v>
      </c>
      <c r="AD80" s="36">
        <v>1.120569962827732E+19</v>
      </c>
      <c r="AE80" s="36">
        <v>9.6299364189684777E+18</v>
      </c>
      <c r="AF80" s="36">
        <v>1.575763209308842E+18</v>
      </c>
    </row>
    <row r="81" spans="1:32">
      <c r="A81" s="21" t="s">
        <v>390</v>
      </c>
      <c r="B81" s="21">
        <v>2</v>
      </c>
      <c r="C81" s="31">
        <v>14.704607440190191</v>
      </c>
      <c r="D81" s="31">
        <v>0.51697837577740502</v>
      </c>
      <c r="E81" s="32">
        <v>0.5367057353728002</v>
      </c>
      <c r="F81" s="32">
        <v>1.3988657049050368E-2</v>
      </c>
      <c r="G81" s="31">
        <v>0.74134582112538028</v>
      </c>
      <c r="H81" s="33">
        <v>0.19870826157065613</v>
      </c>
      <c r="I81" s="33">
        <v>4.6885346551630942E-3</v>
      </c>
      <c r="J81" s="32">
        <v>0.24039178948517326</v>
      </c>
      <c r="K81" s="32">
        <v>1.97453220033082E-2</v>
      </c>
      <c r="L81" s="33">
        <v>7.2078391957569571E-2</v>
      </c>
      <c r="M81" s="33">
        <v>5.1220985026004433E-3</v>
      </c>
      <c r="N81" s="32">
        <v>0.26411396836304873</v>
      </c>
      <c r="O81" s="32">
        <v>1.8768700648380123E-2</v>
      </c>
      <c r="P81" s="34">
        <v>2796.3183599828681</v>
      </c>
      <c r="Q81" s="34">
        <v>32.886912982593458</v>
      </c>
      <c r="R81" s="34">
        <v>2769.6437862236853</v>
      </c>
      <c r="S81" s="34">
        <v>58.950534857818127</v>
      </c>
      <c r="T81" s="34">
        <v>2815.6159818862279</v>
      </c>
      <c r="U81" s="34">
        <v>38.033216907559108</v>
      </c>
      <c r="V81" s="35">
        <v>2.0080358934407849E-2</v>
      </c>
      <c r="W81" s="34">
        <v>9483.0446059561491</v>
      </c>
      <c r="X81" s="34">
        <v>261.27541700475973</v>
      </c>
      <c r="Y81" s="34">
        <v>35.983823291812875</v>
      </c>
      <c r="Z81" s="34">
        <v>88.919358074740401</v>
      </c>
      <c r="AA81" s="34">
        <v>7.858056744947489</v>
      </c>
      <c r="AB81" s="34">
        <v>363.78394087208756</v>
      </c>
      <c r="AC81" s="34">
        <v>25.641801168299089</v>
      </c>
      <c r="AD81" s="36">
        <v>4.215236104347094E+18</v>
      </c>
      <c r="AE81" s="36">
        <v>3.6486107715202621E+18</v>
      </c>
      <c r="AF81" s="36">
        <v>5.6662533282683187E+17</v>
      </c>
    </row>
    <row r="82" spans="1:32">
      <c r="A82" s="44" t="s">
        <v>391</v>
      </c>
      <c r="B82" s="21"/>
      <c r="C82" s="31"/>
      <c r="D82" s="31"/>
      <c r="E82" s="32"/>
      <c r="F82" s="32"/>
      <c r="G82" s="31"/>
      <c r="H82" s="33"/>
      <c r="I82" s="33"/>
      <c r="J82" s="32"/>
      <c r="K82" s="32"/>
      <c r="L82" s="33"/>
      <c r="M82" s="33"/>
      <c r="N82" s="32"/>
      <c r="O82" s="32"/>
      <c r="P82" s="34"/>
      <c r="Q82" s="34"/>
      <c r="R82" s="34"/>
      <c r="S82" s="34"/>
      <c r="T82" s="34"/>
      <c r="U82" s="34"/>
      <c r="V82" s="35"/>
      <c r="W82" s="34"/>
      <c r="X82" s="21"/>
      <c r="Y82" s="21"/>
      <c r="Z82" s="21"/>
      <c r="AA82" s="21"/>
      <c r="AB82" s="21"/>
      <c r="AC82" s="21"/>
      <c r="AD82" s="36"/>
      <c r="AE82" s="36"/>
      <c r="AF82" s="36"/>
    </row>
    <row r="83" spans="1:32">
      <c r="A83" s="21" t="s">
        <v>392</v>
      </c>
      <c r="B83" s="45" t="s">
        <v>393</v>
      </c>
      <c r="C83" s="31">
        <v>15.353458751831111</v>
      </c>
      <c r="D83" s="31">
        <v>0.5899584619288547</v>
      </c>
      <c r="E83" s="32">
        <v>0.55250420519445775</v>
      </c>
      <c r="F83" s="32">
        <v>1.6372315455914718E-2</v>
      </c>
      <c r="G83" s="31">
        <v>0.77118630372038544</v>
      </c>
      <c r="H83" s="33">
        <v>0.20154376347057421</v>
      </c>
      <c r="I83" s="33">
        <v>4.9301224171122834E-3</v>
      </c>
      <c r="J83" s="32">
        <v>0.22319598071723873</v>
      </c>
      <c r="K83" s="32">
        <v>6.6213301483645419E-3</v>
      </c>
      <c r="L83" s="33">
        <v>6.3137779988792081E-2</v>
      </c>
      <c r="M83" s="33">
        <v>2.0555752313457911E-3</v>
      </c>
      <c r="N83" s="32">
        <v>0.23166318539545994</v>
      </c>
      <c r="O83" s="32">
        <v>7.5422529268230282E-3</v>
      </c>
      <c r="P83" s="34">
        <v>2837.4264298374292</v>
      </c>
      <c r="Q83" s="34">
        <v>35.985149005379299</v>
      </c>
      <c r="R83" s="34">
        <v>2835.5793294549853</v>
      </c>
      <c r="S83" s="34">
        <v>68.343250457865722</v>
      </c>
      <c r="T83" s="34">
        <v>2838.7387442964946</v>
      </c>
      <c r="U83" s="34">
        <v>39.329980004559729</v>
      </c>
      <c r="V83" s="35">
        <v>1.37560658239122E-3</v>
      </c>
      <c r="W83" s="34">
        <v>26382.839948948273</v>
      </c>
      <c r="X83" s="34">
        <v>692.51290564125895</v>
      </c>
      <c r="Y83" s="34">
        <v>36.813253860702162</v>
      </c>
      <c r="Z83" s="34">
        <v>223.87546710887935</v>
      </c>
      <c r="AA83" s="34">
        <v>4.7542050553306963</v>
      </c>
      <c r="AB83" s="34">
        <v>941.47667667781332</v>
      </c>
      <c r="AC83" s="34">
        <v>28.619019550394505</v>
      </c>
      <c r="AD83" s="36">
        <v>1.1004643551109208E+19</v>
      </c>
      <c r="AE83" s="36">
        <v>9.4298317118169354E+18</v>
      </c>
      <c r="AF83" s="36">
        <v>1.5748118392922726E+18</v>
      </c>
    </row>
    <row r="84" spans="1:32">
      <c r="A84" s="21" t="s">
        <v>394</v>
      </c>
      <c r="B84" s="45" t="s">
        <v>393</v>
      </c>
      <c r="C84" s="31">
        <v>15.16679894606081</v>
      </c>
      <c r="D84" s="31">
        <v>0.820749723262857</v>
      </c>
      <c r="E84" s="32">
        <v>0.56404083429731444</v>
      </c>
      <c r="F84" s="32">
        <v>2.4320924806835637E-2</v>
      </c>
      <c r="G84" s="31">
        <v>0.79680623443895615</v>
      </c>
      <c r="H84" s="33">
        <v>0.1950213276546747</v>
      </c>
      <c r="I84" s="33">
        <v>6.3768284861447392E-3</v>
      </c>
      <c r="J84" s="32">
        <v>0.25168092468601611</v>
      </c>
      <c r="K84" s="32">
        <v>1.054614951138237E-2</v>
      </c>
      <c r="L84" s="33">
        <v>7.3310860525564986E-2</v>
      </c>
      <c r="M84" s="33">
        <v>3.1096723457511395E-3</v>
      </c>
      <c r="N84" s="32">
        <v>0.26815432763253677</v>
      </c>
      <c r="O84" s="32">
        <v>1.1374468817503543E-2</v>
      </c>
      <c r="P84" s="34">
        <v>2825.7701086179814</v>
      </c>
      <c r="Q84" s="34">
        <v>50.282736466218012</v>
      </c>
      <c r="R84" s="34">
        <v>2883.3054031783354</v>
      </c>
      <c r="S84" s="34">
        <v>101.02967115780783</v>
      </c>
      <c r="T84" s="34">
        <v>2784.9773224910346</v>
      </c>
      <c r="U84" s="34">
        <v>52.58313993081174</v>
      </c>
      <c r="V84" s="35">
        <v>-4.3813909793289252E-2</v>
      </c>
      <c r="W84" s="34">
        <v>19963.007962136224</v>
      </c>
      <c r="X84" s="34">
        <v>833.5092910851389</v>
      </c>
      <c r="Y84" s="34">
        <v>90.091064083416569</v>
      </c>
      <c r="Z84" s="34">
        <v>304.97664686866773</v>
      </c>
      <c r="AA84" s="34">
        <v>21.796611993902683</v>
      </c>
      <c r="AB84" s="34">
        <v>1118.5400984575419</v>
      </c>
      <c r="AC84" s="34">
        <v>64.454610409285365</v>
      </c>
      <c r="AD84" s="36">
        <v>1.2860543366199245E+19</v>
      </c>
      <c r="AE84" s="36">
        <v>1.1283252149184168E+19</v>
      </c>
      <c r="AF84" s="36">
        <v>1.5772912170150769E+18</v>
      </c>
    </row>
    <row r="85" spans="1:32">
      <c r="A85" s="21" t="s">
        <v>395</v>
      </c>
      <c r="B85" s="45" t="s">
        <v>393</v>
      </c>
      <c r="C85" s="31">
        <v>12.913824563049364</v>
      </c>
      <c r="D85" s="31">
        <v>0.67975977322316439</v>
      </c>
      <c r="E85" s="32">
        <v>0.51750234031000686</v>
      </c>
      <c r="F85" s="32">
        <v>2.1256420192936835E-2</v>
      </c>
      <c r="G85" s="31">
        <v>0.78032807089970013</v>
      </c>
      <c r="H85" s="33">
        <v>0.18098446121505407</v>
      </c>
      <c r="I85" s="33">
        <v>5.9577073893852467E-3</v>
      </c>
      <c r="J85" s="32">
        <v>0.15392687483940903</v>
      </c>
      <c r="K85" s="32">
        <v>4.8727507694664588E-3</v>
      </c>
      <c r="L85" s="33">
        <v>4.3543696276642972E-2</v>
      </c>
      <c r="M85" s="33">
        <v>1.4378777015496519E-3</v>
      </c>
      <c r="N85" s="32">
        <v>0.158145606121364</v>
      </c>
      <c r="O85" s="32">
        <v>5.2222034435312412E-3</v>
      </c>
      <c r="P85" s="34">
        <v>2673.3846969162596</v>
      </c>
      <c r="Q85" s="34">
        <v>48.432841911617288</v>
      </c>
      <c r="R85" s="34">
        <v>2688.5787988041875</v>
      </c>
      <c r="S85" s="34">
        <v>90.936567393853181</v>
      </c>
      <c r="T85" s="34">
        <v>2661.9121996154854</v>
      </c>
      <c r="U85" s="34">
        <v>53.532662286238974</v>
      </c>
      <c r="V85" s="35">
        <v>-1.2253433092400234E-2</v>
      </c>
      <c r="W85" s="34">
        <v>11789.540854697485</v>
      </c>
      <c r="X85" s="34">
        <v>296.36722575993684</v>
      </c>
      <c r="Y85" s="34">
        <v>17.752576929327589</v>
      </c>
      <c r="Z85" s="34">
        <v>73.376903570864258</v>
      </c>
      <c r="AA85" s="34">
        <v>1.9843128964573897</v>
      </c>
      <c r="AB85" s="34">
        <v>448.50601043520692</v>
      </c>
      <c r="AC85" s="34">
        <v>16.291206928681639</v>
      </c>
      <c r="AD85" s="36">
        <v>4.7730513412203141E+18</v>
      </c>
      <c r="AE85" s="36">
        <v>4.4240169234704722E+18</v>
      </c>
      <c r="AF85" s="36">
        <v>3.4903441774984192E+17</v>
      </c>
    </row>
    <row r="86" spans="1:32">
      <c r="A86" s="21" t="s">
        <v>396</v>
      </c>
      <c r="B86" s="45" t="s">
        <v>393</v>
      </c>
      <c r="C86" s="31">
        <v>16.924671892210817</v>
      </c>
      <c r="D86" s="31">
        <v>0.81883790071423601</v>
      </c>
      <c r="E86" s="32">
        <v>0.56455203833527945</v>
      </c>
      <c r="F86" s="32">
        <v>2.0286048084124878E-2</v>
      </c>
      <c r="G86" s="31">
        <v>0.74270405082319524</v>
      </c>
      <c r="H86" s="33">
        <v>0.2174277659455687</v>
      </c>
      <c r="I86" s="33">
        <v>7.0440264237584573E-3</v>
      </c>
      <c r="J86" s="32">
        <v>0.13871389080240118</v>
      </c>
      <c r="K86" s="32">
        <v>4.8293970296743897E-3</v>
      </c>
      <c r="L86" s="33">
        <v>4.1353086738055961E-2</v>
      </c>
      <c r="M86" s="33">
        <v>1.6628131240044839E-3</v>
      </c>
      <c r="N86" s="32">
        <v>0.15281835421349893</v>
      </c>
      <c r="O86" s="32">
        <v>6.1448463710720757E-3</v>
      </c>
      <c r="P86" s="34">
        <v>2930.5763129806387</v>
      </c>
      <c r="Q86" s="34">
        <v>45.356619057028638</v>
      </c>
      <c r="R86" s="34">
        <v>2885.4120582298401</v>
      </c>
      <c r="S86" s="34">
        <v>84.131089695175646</v>
      </c>
      <c r="T86" s="34">
        <v>2961.7392296155817</v>
      </c>
      <c r="U86" s="34">
        <v>51.30695209778105</v>
      </c>
      <c r="V86" s="35">
        <v>3.195338564881367E-2</v>
      </c>
      <c r="W86" s="34">
        <v>11119.3359923971</v>
      </c>
      <c r="X86" s="34">
        <v>294.82235658177427</v>
      </c>
      <c r="Y86" s="34">
        <v>15.512987408998498</v>
      </c>
      <c r="Z86" s="34">
        <v>58.377459082525597</v>
      </c>
      <c r="AA86" s="34">
        <v>1.1979522191246466</v>
      </c>
      <c r="AB86" s="34">
        <v>396.6273436355321</v>
      </c>
      <c r="AC86" s="34">
        <v>12.350539529602129</v>
      </c>
      <c r="AD86" s="36">
        <v>4.7972906315220654E+18</v>
      </c>
      <c r="AE86" s="36">
        <v>3.8989400961483597E+18</v>
      </c>
      <c r="AF86" s="36">
        <v>8.9835053537370573E+17</v>
      </c>
    </row>
    <row r="87" spans="1:32">
      <c r="A87" s="21" t="s">
        <v>397</v>
      </c>
      <c r="B87" s="45" t="s">
        <v>393</v>
      </c>
      <c r="C87" s="31">
        <v>12.911364406537077</v>
      </c>
      <c r="D87" s="31">
        <v>0.56487044346088999</v>
      </c>
      <c r="E87" s="32">
        <v>0.50449950694985213</v>
      </c>
      <c r="F87" s="32">
        <v>1.8012017062401242E-2</v>
      </c>
      <c r="G87" s="31">
        <v>0.81606526162403348</v>
      </c>
      <c r="H87" s="33">
        <v>0.18561373839225118</v>
      </c>
      <c r="I87" s="33">
        <v>4.6933661341607485E-3</v>
      </c>
      <c r="J87" s="32">
        <v>0.28906309835517174</v>
      </c>
      <c r="K87" s="32">
        <v>8.281013241859092E-3</v>
      </c>
      <c r="L87" s="33">
        <v>8.3628199977726525E-2</v>
      </c>
      <c r="M87" s="33">
        <v>2.840453771150761E-3</v>
      </c>
      <c r="N87" s="32">
        <v>0.30445997533816227</v>
      </c>
      <c r="O87" s="32">
        <v>1.0341063006785774E-2</v>
      </c>
      <c r="P87" s="34">
        <v>2673.2051472829994</v>
      </c>
      <c r="Q87" s="34">
        <v>40.414519644972643</v>
      </c>
      <c r="R87" s="34">
        <v>2633.1042022302108</v>
      </c>
      <c r="S87" s="34">
        <v>77.642815585808279</v>
      </c>
      <c r="T87" s="34">
        <v>2703.680669043074</v>
      </c>
      <c r="U87" s="34">
        <v>41.136806310692009</v>
      </c>
      <c r="V87" s="35">
        <v>3.1785151419091995E-2</v>
      </c>
      <c r="W87" s="34">
        <v>19948.668007344753</v>
      </c>
      <c r="X87" s="34">
        <v>599.85018204258199</v>
      </c>
      <c r="Y87" s="34">
        <v>25.24133048777712</v>
      </c>
      <c r="Z87" s="34">
        <v>275.22143858121797</v>
      </c>
      <c r="AA87" s="34">
        <v>5.0228095920024289</v>
      </c>
      <c r="AB87" s="34">
        <v>896.14601257571496</v>
      </c>
      <c r="AC87" s="34">
        <v>26.269328765901228</v>
      </c>
      <c r="AD87" s="36">
        <v>1.000626813201868E+19</v>
      </c>
      <c r="AE87" s="36">
        <v>9.103171136917077E+18</v>
      </c>
      <c r="AF87" s="36">
        <v>9.0309699510160282E+17</v>
      </c>
    </row>
    <row r="88" spans="1:32">
      <c r="A88" s="21" t="s">
        <v>398</v>
      </c>
      <c r="B88" s="45" t="s">
        <v>393</v>
      </c>
      <c r="C88" s="31">
        <v>12.36957596001006</v>
      </c>
      <c r="D88" s="31">
        <v>0.45138004223442424</v>
      </c>
      <c r="E88" s="32">
        <v>0.49168247892608979</v>
      </c>
      <c r="F88" s="32">
        <v>1.3313672819468556E-2</v>
      </c>
      <c r="G88" s="31">
        <v>0.74203707801777408</v>
      </c>
      <c r="H88" s="33">
        <v>0.18246047647495883</v>
      </c>
      <c r="I88" s="33">
        <v>4.4633781865062458E-3</v>
      </c>
      <c r="J88" s="32">
        <v>0.31028416444555634</v>
      </c>
      <c r="K88" s="32">
        <v>7.3779244922755347E-3</v>
      </c>
      <c r="L88" s="33">
        <v>8.8908017061360908E-2</v>
      </c>
      <c r="M88" s="33">
        <v>2.539767168676153E-3</v>
      </c>
      <c r="N88" s="32">
        <v>0.32315384622416399</v>
      </c>
      <c r="O88" s="32">
        <v>9.2312882032349643E-3</v>
      </c>
      <c r="P88" s="34">
        <v>2632.8696500279716</v>
      </c>
      <c r="Q88" s="34">
        <v>33.715100155276559</v>
      </c>
      <c r="R88" s="34">
        <v>2577.9510936335464</v>
      </c>
      <c r="S88" s="34">
        <v>57.794304481981754</v>
      </c>
      <c r="T88" s="34">
        <v>2675.362638192978</v>
      </c>
      <c r="U88" s="34">
        <v>39.920697130045028</v>
      </c>
      <c r="V88" s="35">
        <v>4.4152755193825555E-2</v>
      </c>
      <c r="W88" s="34">
        <v>19273.565082121386</v>
      </c>
      <c r="X88" s="34">
        <v>676.08626445553614</v>
      </c>
      <c r="Y88" s="34">
        <v>28.634158774488093</v>
      </c>
      <c r="Z88" s="34">
        <v>340.35353822983461</v>
      </c>
      <c r="AA88" s="34">
        <v>6.3954151290593542</v>
      </c>
      <c r="AB88" s="34">
        <v>1028.0023435462542</v>
      </c>
      <c r="AC88" s="34">
        <v>25.224008285497352</v>
      </c>
      <c r="AD88" s="36">
        <v>1.1386902738125015E+19</v>
      </c>
      <c r="AE88" s="36">
        <v>1.0493096688994023E+19</v>
      </c>
      <c r="AF88" s="36">
        <v>8.9380604913099162E+17</v>
      </c>
    </row>
    <row r="89" spans="1:32">
      <c r="A89" s="21" t="s">
        <v>399</v>
      </c>
      <c r="B89" s="45" t="s">
        <v>393</v>
      </c>
      <c r="C89" s="31">
        <v>14.168014459916147</v>
      </c>
      <c r="D89" s="31">
        <v>0.43761621082488605</v>
      </c>
      <c r="E89" s="32">
        <v>0.52938323342094706</v>
      </c>
      <c r="F89" s="32">
        <v>1.2897718167991342E-2</v>
      </c>
      <c r="G89" s="31">
        <v>0.7887843595351639</v>
      </c>
      <c r="H89" s="33">
        <v>0.19410536283227198</v>
      </c>
      <c r="I89" s="33">
        <v>3.685224723464752E-3</v>
      </c>
      <c r="J89" s="32">
        <v>0.21323571876435271</v>
      </c>
      <c r="K89" s="32">
        <v>5.1254483269957945E-3</v>
      </c>
      <c r="L89" s="33">
        <v>5.8434618219043978E-2</v>
      </c>
      <c r="M89" s="33">
        <v>1.646915150031908E-3</v>
      </c>
      <c r="N89" s="32">
        <v>0.21364512201172778</v>
      </c>
      <c r="O89" s="32">
        <v>6.0213517071779112E-3</v>
      </c>
      <c r="P89" s="34">
        <v>2761.0183264755728</v>
      </c>
      <c r="Q89" s="34">
        <v>28.880429237765384</v>
      </c>
      <c r="R89" s="34">
        <v>2738.8527878829254</v>
      </c>
      <c r="S89" s="34">
        <v>54.594952791166783</v>
      </c>
      <c r="T89" s="34">
        <v>2777.2623360204084</v>
      </c>
      <c r="U89" s="34">
        <v>30.789090227516681</v>
      </c>
      <c r="V89" s="35">
        <v>1.697178743780825E-2</v>
      </c>
      <c r="W89" s="34">
        <v>19268.909786578857</v>
      </c>
      <c r="X89" s="34">
        <v>526.81228309357857</v>
      </c>
      <c r="Y89" s="34">
        <v>20.108346178998772</v>
      </c>
      <c r="Z89" s="34">
        <v>171.9329452398446</v>
      </c>
      <c r="AA89" s="34">
        <v>3.1684691342156581</v>
      </c>
      <c r="AB89" s="34">
        <v>755.49573941585027</v>
      </c>
      <c r="AC89" s="34">
        <v>16.880688890759888</v>
      </c>
      <c r="AD89" s="36">
        <v>8.5788293959661978E+18</v>
      </c>
      <c r="AE89" s="36">
        <v>7.5512231231303455E+18</v>
      </c>
      <c r="AF89" s="36">
        <v>1.0276062728358523E+18</v>
      </c>
    </row>
    <row r="90" spans="1:32">
      <c r="A90" s="21" t="s">
        <v>400</v>
      </c>
      <c r="B90" s="45" t="s">
        <v>393</v>
      </c>
      <c r="C90" s="31">
        <v>39.721620506613341</v>
      </c>
      <c r="D90" s="31">
        <v>1.3401901871511626</v>
      </c>
      <c r="E90" s="32">
        <v>0.79016839763608893</v>
      </c>
      <c r="F90" s="32">
        <v>1.9377276646191058E-2</v>
      </c>
      <c r="G90" s="31">
        <v>0.72683127691370597</v>
      </c>
      <c r="H90" s="33">
        <v>0.36459106972780803</v>
      </c>
      <c r="I90" s="33">
        <v>8.4486232110263463E-3</v>
      </c>
      <c r="J90" s="32">
        <v>0.35886009793246593</v>
      </c>
      <c r="K90" s="32">
        <v>9.0949441064694398E-3</v>
      </c>
      <c r="L90" s="33">
        <v>8.9376214812086921E-2</v>
      </c>
      <c r="M90" s="33">
        <v>2.218104770087674E-3</v>
      </c>
      <c r="N90" s="32">
        <v>0.34635894467569134</v>
      </c>
      <c r="O90" s="32">
        <v>8.5958040286551376E-3</v>
      </c>
      <c r="P90" s="34">
        <v>3763.7804414700545</v>
      </c>
      <c r="Q90" s="34">
        <v>32.879171266758476</v>
      </c>
      <c r="R90" s="34">
        <v>3753.8094589484622</v>
      </c>
      <c r="S90" s="34">
        <v>70.158160062656876</v>
      </c>
      <c r="T90" s="46">
        <v>3769.0927459081527</v>
      </c>
      <c r="U90" s="46">
        <v>34.716598316676937</v>
      </c>
      <c r="V90" s="47">
        <v>5.348826487786229E-3</v>
      </c>
      <c r="W90" s="34">
        <v>11562.429099968578</v>
      </c>
      <c r="X90" s="34">
        <v>241.18892901692629</v>
      </c>
      <c r="Y90" s="34">
        <v>10.672312514867906</v>
      </c>
      <c r="Z90" s="34">
        <v>75.707099493224959</v>
      </c>
      <c r="AA90" s="34">
        <v>1.5322591793247728</v>
      </c>
      <c r="AB90" s="34">
        <v>197.58467492056471</v>
      </c>
      <c r="AC90" s="34">
        <v>5.4399494711561509</v>
      </c>
      <c r="AD90" s="36">
        <v>3.4027520470962627E+18</v>
      </c>
      <c r="AE90" s="36">
        <v>2.0378974811236918E+18</v>
      </c>
      <c r="AF90" s="36">
        <v>1.3648545659725709E+18</v>
      </c>
    </row>
    <row r="91" spans="1:32">
      <c r="A91" s="21" t="s">
        <v>401</v>
      </c>
      <c r="B91" s="45" t="s">
        <v>393</v>
      </c>
      <c r="C91" s="31">
        <v>33.121993539048219</v>
      </c>
      <c r="D91" s="31">
        <v>1.6621700455886248</v>
      </c>
      <c r="E91" s="32">
        <v>0.71647873586470079</v>
      </c>
      <c r="F91" s="32">
        <v>2.7013119628421345E-2</v>
      </c>
      <c r="G91" s="31">
        <v>0.75129838079173594</v>
      </c>
      <c r="H91" s="33">
        <v>0.3352832732745698</v>
      </c>
      <c r="I91" s="33">
        <v>1.1104276072755478E-2</v>
      </c>
      <c r="J91" s="32">
        <v>0.1177934888300267</v>
      </c>
      <c r="K91" s="32">
        <v>5.2075295484748747E-3</v>
      </c>
      <c r="L91" s="33">
        <v>3.2150103123435469E-2</v>
      </c>
      <c r="M91" s="33">
        <v>1.4141020384026569E-3</v>
      </c>
      <c r="N91" s="32">
        <v>0.12364872237522707</v>
      </c>
      <c r="O91" s="32">
        <v>5.4386111822215715E-3</v>
      </c>
      <c r="P91" s="34">
        <v>3584.2434362635258</v>
      </c>
      <c r="Q91" s="34">
        <v>48.294957975664147</v>
      </c>
      <c r="R91" s="34">
        <v>3482.8360725944831</v>
      </c>
      <c r="S91" s="34">
        <v>102.25734239846516</v>
      </c>
      <c r="T91" s="34">
        <v>3641.4076683795879</v>
      </c>
      <c r="U91" s="34">
        <v>49.776118242386474</v>
      </c>
      <c r="V91" s="35">
        <v>5.6302483677090343E-2</v>
      </c>
      <c r="W91" s="34">
        <v>9969.6497070722398</v>
      </c>
      <c r="X91" s="34">
        <v>290.50233761623116</v>
      </c>
      <c r="Y91" s="34">
        <v>16.837303387103351</v>
      </c>
      <c r="Z91" s="34">
        <v>35.292567140733524</v>
      </c>
      <c r="AA91" s="34">
        <v>1.1979680173814178</v>
      </c>
      <c r="AB91" s="34">
        <v>282.74881881169728</v>
      </c>
      <c r="AC91" s="34">
        <v>9.0732429617470949</v>
      </c>
      <c r="AD91" s="36">
        <v>4.4308663211325235E+18</v>
      </c>
      <c r="AE91" s="36">
        <v>2.7665222843154939E+18</v>
      </c>
      <c r="AF91" s="36">
        <v>1.6643440368170296E+18</v>
      </c>
    </row>
    <row r="92" spans="1:32">
      <c r="A92" s="21" t="s">
        <v>402</v>
      </c>
      <c r="B92" s="45" t="s">
        <v>393</v>
      </c>
      <c r="C92" s="31">
        <v>10.421506123822267</v>
      </c>
      <c r="D92" s="31">
        <v>0.41888347169151324</v>
      </c>
      <c r="E92" s="32">
        <v>0.46906969822971373</v>
      </c>
      <c r="F92" s="32">
        <v>1.4080702443067968E-2</v>
      </c>
      <c r="G92" s="31">
        <v>0.74683421489908108</v>
      </c>
      <c r="H92" s="33">
        <v>0.16113572400984089</v>
      </c>
      <c r="I92" s="33">
        <v>4.3070798318630464E-3</v>
      </c>
      <c r="J92" s="32">
        <v>1.2856158497046482</v>
      </c>
      <c r="K92" s="32">
        <v>3.3348164289629126E-2</v>
      </c>
      <c r="L92" s="33">
        <v>0.38286857465497665</v>
      </c>
      <c r="M92" s="33">
        <v>1.146498286183922E-2</v>
      </c>
      <c r="N92" s="32">
        <v>1.3751032079192196</v>
      </c>
      <c r="O92" s="32">
        <v>4.1177405918626654E-2</v>
      </c>
      <c r="P92" s="34">
        <v>2472.9634769557242</v>
      </c>
      <c r="Q92" s="34">
        <v>36.57252745205642</v>
      </c>
      <c r="R92" s="34">
        <v>2479.4800457962219</v>
      </c>
      <c r="S92" s="34">
        <v>62.085444270853046</v>
      </c>
      <c r="T92" s="34">
        <v>2467.6125941361342</v>
      </c>
      <c r="U92" s="34">
        <v>44.447894544819064</v>
      </c>
      <c r="V92" s="35">
        <v>-5.7936664863709186E-3</v>
      </c>
      <c r="W92" s="34">
        <v>4287.1040967591152</v>
      </c>
      <c r="X92" s="34">
        <v>111.72803813830087</v>
      </c>
      <c r="Y92" s="34">
        <v>5.476851775429088</v>
      </c>
      <c r="Z92" s="34">
        <v>199.08329680720649</v>
      </c>
      <c r="AA92" s="34">
        <v>4.4908363835415752</v>
      </c>
      <c r="AB92" s="34">
        <v>146.25849552340242</v>
      </c>
      <c r="AC92" s="34">
        <v>4.5359760570958709</v>
      </c>
      <c r="AD92" s="36">
        <v>1.7744167788321416E+18</v>
      </c>
      <c r="AE92" s="36">
        <v>1.8017878045544883E+18</v>
      </c>
      <c r="AF92" s="36">
        <v>-2.7371025722346752E+16</v>
      </c>
    </row>
    <row r="93" spans="1:32">
      <c r="A93" s="21" t="s">
        <v>403</v>
      </c>
      <c r="B93" s="45" t="s">
        <v>393</v>
      </c>
      <c r="C93" s="31">
        <v>15.030326348102175</v>
      </c>
      <c r="D93" s="31">
        <v>0.39114044371783491</v>
      </c>
      <c r="E93" s="32">
        <v>0.5496422362382487</v>
      </c>
      <c r="F93" s="32">
        <v>1.0834873931142101E-2</v>
      </c>
      <c r="G93" s="31">
        <v>0.75749444240740893</v>
      </c>
      <c r="H93" s="33">
        <v>0.19832937247277735</v>
      </c>
      <c r="I93" s="33">
        <v>3.3694512681862539E-3</v>
      </c>
      <c r="J93" s="32">
        <v>0.21430050575641757</v>
      </c>
      <c r="K93" s="32">
        <v>4.680841645355995E-3</v>
      </c>
      <c r="L93" s="33">
        <v>6.2638534144011784E-2</v>
      </c>
      <c r="M93" s="33">
        <v>1.5475059668500595E-3</v>
      </c>
      <c r="N93" s="32">
        <v>0.22948245407540421</v>
      </c>
      <c r="O93" s="32">
        <v>5.669440893246583E-3</v>
      </c>
      <c r="P93" s="34">
        <v>2817.1623343638821</v>
      </c>
      <c r="Q93" s="34">
        <v>24.477945497742894</v>
      </c>
      <c r="R93" s="34">
        <v>2823.6846991718626</v>
      </c>
      <c r="S93" s="34">
        <v>45.230701869051934</v>
      </c>
      <c r="T93" s="34">
        <v>2812.4975982840874</v>
      </c>
      <c r="U93" s="34">
        <v>27.494850779237822</v>
      </c>
      <c r="V93" s="35">
        <v>-4.9124954357218087E-3</v>
      </c>
      <c r="W93" s="34">
        <v>20700.133496439004</v>
      </c>
      <c r="X93" s="34">
        <v>706.81191099516479</v>
      </c>
      <c r="Y93" s="34">
        <v>43.124016792522717</v>
      </c>
      <c r="Z93" s="34">
        <v>220.14839919340611</v>
      </c>
      <c r="AA93" s="34">
        <v>7.4958013512732231</v>
      </c>
      <c r="AB93" s="34">
        <v>972.62592420801741</v>
      </c>
      <c r="AC93" s="34">
        <v>33.106853227219787</v>
      </c>
      <c r="AD93" s="36">
        <v>1.121378716680669E+19</v>
      </c>
      <c r="AE93" s="36">
        <v>9.7189950710371308E+18</v>
      </c>
      <c r="AF93" s="36">
        <v>1.494792095769559E+18</v>
      </c>
    </row>
    <row r="94" spans="1:32">
      <c r="A94" s="21" t="s">
        <v>404</v>
      </c>
      <c r="B94" s="34">
        <v>3</v>
      </c>
      <c r="C94" s="31">
        <v>10.274876176377742</v>
      </c>
      <c r="D94" s="31">
        <v>0.44782528206365851</v>
      </c>
      <c r="E94" s="32">
        <v>0.479579567125822</v>
      </c>
      <c r="F94" s="32">
        <v>1.6816024750047402E-2</v>
      </c>
      <c r="G94" s="31">
        <v>0.80450853387687538</v>
      </c>
      <c r="H94" s="33">
        <v>0.15538698882134991</v>
      </c>
      <c r="I94" s="33">
        <v>4.0224442536676468E-3</v>
      </c>
      <c r="J94" s="32">
        <v>1.5330426406799214</v>
      </c>
      <c r="K94" s="32">
        <v>4.88578742009253E-2</v>
      </c>
      <c r="L94" s="33">
        <v>0.43904408729100358</v>
      </c>
      <c r="M94" s="33">
        <v>1.7200291724776565E-2</v>
      </c>
      <c r="N94" s="32">
        <v>1.5713207286098341</v>
      </c>
      <c r="O94" s="32">
        <v>6.1559136559704269E-2</v>
      </c>
      <c r="P94" s="34">
        <v>2459.8435327095408</v>
      </c>
      <c r="Q94" s="34">
        <v>39.549529639921275</v>
      </c>
      <c r="R94" s="34">
        <v>2525.4341411918226</v>
      </c>
      <c r="S94" s="34">
        <v>73.685655745378966</v>
      </c>
      <c r="T94" s="34">
        <v>2406.0714011747805</v>
      </c>
      <c r="U94" s="34">
        <v>43.334733841757497</v>
      </c>
      <c r="V94" s="35">
        <v>-5.9995360390046715E-2</v>
      </c>
      <c r="W94" s="34">
        <v>3010.0748972397228</v>
      </c>
      <c r="X94" s="34">
        <v>128.12002429568611</v>
      </c>
      <c r="Y94" s="34">
        <v>6.0832310581811431</v>
      </c>
      <c r="Z94" s="34">
        <v>257.00127529632425</v>
      </c>
      <c r="AA94" s="34">
        <v>5.679941041906214</v>
      </c>
      <c r="AB94" s="34">
        <v>158.00501580019889</v>
      </c>
      <c r="AC94" s="34">
        <v>4.3689462802217891</v>
      </c>
      <c r="AD94" s="36">
        <v>1.9436331820885417E+18</v>
      </c>
      <c r="AE94" s="36">
        <v>2.0324597458461972E+18</v>
      </c>
      <c r="AF94" s="36">
        <v>-8.8826563757655552E+16</v>
      </c>
    </row>
    <row r="95" spans="1:32">
      <c r="A95" s="21" t="s">
        <v>405</v>
      </c>
      <c r="B95" s="45" t="s">
        <v>393</v>
      </c>
      <c r="C95" s="31">
        <v>11.681987017775812</v>
      </c>
      <c r="D95" s="31">
        <v>0.523588184599724</v>
      </c>
      <c r="E95" s="32">
        <v>0.4818498394282415</v>
      </c>
      <c r="F95" s="32">
        <v>1.5062253707011095E-2</v>
      </c>
      <c r="G95" s="31">
        <v>0.6974372216604724</v>
      </c>
      <c r="H95" s="33">
        <v>0.17583435227153005</v>
      </c>
      <c r="I95" s="33">
        <v>5.6478279022370015E-3</v>
      </c>
      <c r="J95" s="32">
        <v>1.6013188511185952</v>
      </c>
      <c r="K95" s="32">
        <v>5.4758697253160571E-2</v>
      </c>
      <c r="L95" s="33">
        <v>0.48074754564377625</v>
      </c>
      <c r="M95" s="33">
        <v>2.01960356614868E-2</v>
      </c>
      <c r="N95" s="32">
        <v>1.7412066885157986</v>
      </c>
      <c r="O95" s="32">
        <v>7.3147481862218963E-2</v>
      </c>
      <c r="P95" s="34">
        <v>2579.2584064619623</v>
      </c>
      <c r="Q95" s="34">
        <v>41.078806553384766</v>
      </c>
      <c r="R95" s="34">
        <v>2535.317961756436</v>
      </c>
      <c r="S95" s="34">
        <v>65.859823689399249</v>
      </c>
      <c r="T95" s="34">
        <v>2613.9667417771393</v>
      </c>
      <c r="U95" s="34">
        <v>52.495139019370981</v>
      </c>
      <c r="V95" s="35">
        <v>3.6376880212191764E-2</v>
      </c>
      <c r="W95" s="34">
        <v>5634.4164815214053</v>
      </c>
      <c r="X95" s="34">
        <v>129.95328296854512</v>
      </c>
      <c r="Y95" s="34">
        <v>6.7118173415147533</v>
      </c>
      <c r="Z95" s="34">
        <v>260.030227396616</v>
      </c>
      <c r="AA95" s="34">
        <v>7.2049531655154366</v>
      </c>
      <c r="AB95" s="34">
        <v>152.75761314884878</v>
      </c>
      <c r="AC95" s="34">
        <v>4.1102402026018474</v>
      </c>
      <c r="AD95" s="36">
        <v>2.0954567209927672E+18</v>
      </c>
      <c r="AE95" s="36">
        <v>1.9886700852450696E+18</v>
      </c>
      <c r="AF95" s="36">
        <v>1.0678663574769766E+17</v>
      </c>
    </row>
    <row r="96" spans="1:32">
      <c r="A96" s="21" t="s">
        <v>406</v>
      </c>
      <c r="B96" s="45" t="s">
        <v>393</v>
      </c>
      <c r="C96" s="31">
        <v>26.458348784568564</v>
      </c>
      <c r="D96" s="31">
        <v>1.3493971125496966</v>
      </c>
      <c r="E96" s="32">
        <v>0.64592089560897348</v>
      </c>
      <c r="F96" s="32">
        <v>2.4749467562512641E-2</v>
      </c>
      <c r="G96" s="31">
        <v>0.75129324976516021</v>
      </c>
      <c r="H96" s="33">
        <v>0.29708596019039124</v>
      </c>
      <c r="I96" s="33">
        <v>9.9995945408855418E-3</v>
      </c>
      <c r="J96" s="32">
        <v>0.13725826613084741</v>
      </c>
      <c r="K96" s="32">
        <v>1.2518795300758485E-2</v>
      </c>
      <c r="L96" s="33">
        <v>3.8664829523091478E-2</v>
      </c>
      <c r="M96" s="33">
        <v>3.2307098130631884E-3</v>
      </c>
      <c r="N96" s="32">
        <v>0.14707360909569453</v>
      </c>
      <c r="O96" s="32">
        <v>1.2289001607114509E-2</v>
      </c>
      <c r="P96" s="34">
        <v>3363.6292500077193</v>
      </c>
      <c r="Q96" s="34">
        <v>48.712026065898954</v>
      </c>
      <c r="R96" s="34">
        <v>3212.2484611716936</v>
      </c>
      <c r="S96" s="34">
        <v>97.669949241729739</v>
      </c>
      <c r="T96" s="34">
        <v>3455.095498599992</v>
      </c>
      <c r="U96" s="34">
        <v>51.239941485741838</v>
      </c>
      <c r="V96" s="35">
        <v>8.9108073777493191E-2</v>
      </c>
      <c r="W96" s="34">
        <v>21955.949243352614</v>
      </c>
      <c r="X96" s="34">
        <v>465.57900235858961</v>
      </c>
      <c r="Y96" s="34">
        <v>45.517909988006295</v>
      </c>
      <c r="Z96" s="34">
        <v>69.838155263991268</v>
      </c>
      <c r="AA96" s="34">
        <v>3.200021380450166</v>
      </c>
      <c r="AB96" s="34">
        <v>512.4708044002233</v>
      </c>
      <c r="AC96" s="34">
        <v>27.879042938164559</v>
      </c>
      <c r="AD96" s="36">
        <v>7.517926040216578E+18</v>
      </c>
      <c r="AE96" s="36">
        <v>5.0262483945755341E+18</v>
      </c>
      <c r="AF96" s="36">
        <v>2.491677645641044E+18</v>
      </c>
    </row>
    <row r="97" spans="1:32">
      <c r="A97" s="21" t="s">
        <v>407</v>
      </c>
      <c r="B97" s="45" t="s">
        <v>393</v>
      </c>
      <c r="C97" s="31">
        <v>23.091899999999999</v>
      </c>
      <c r="D97" s="31">
        <v>1.1789316295359455</v>
      </c>
      <c r="E97" s="32">
        <v>0.61229999999999996</v>
      </c>
      <c r="F97" s="32">
        <v>2.2926975919068868E-2</v>
      </c>
      <c r="G97" s="31">
        <v>0.72734459283392205</v>
      </c>
      <c r="H97" s="33">
        <v>0.2712568939758222</v>
      </c>
      <c r="I97" s="33">
        <v>9.3909635817257427E-3</v>
      </c>
      <c r="J97" s="32">
        <v>0.22406792517625346</v>
      </c>
      <c r="K97" s="32">
        <v>7.4807769142445149E-3</v>
      </c>
      <c r="L97" s="33">
        <v>6.4087774223831787E-2</v>
      </c>
      <c r="M97" s="33">
        <v>2.7174182360644307E-3</v>
      </c>
      <c r="N97" s="32">
        <v>0.24175054201908619</v>
      </c>
      <c r="O97" s="32">
        <v>1.0250587407930847E-2</v>
      </c>
      <c r="P97" s="34">
        <v>3230.8</v>
      </c>
      <c r="Q97" s="34">
        <v>47.969670753078844</v>
      </c>
      <c r="R97" s="34">
        <v>3079.2</v>
      </c>
      <c r="S97" s="34">
        <v>91.608264464460845</v>
      </c>
      <c r="T97" s="34">
        <v>3326.3</v>
      </c>
      <c r="U97" s="34">
        <v>53.23312221353126</v>
      </c>
      <c r="V97" s="35">
        <v>7.0066352349764771E-2</v>
      </c>
      <c r="W97" s="34">
        <v>80341.699273525825</v>
      </c>
      <c r="X97" s="34">
        <v>1838.433136739143</v>
      </c>
      <c r="Y97" s="34">
        <v>119.31376028527657</v>
      </c>
      <c r="Z97" s="34">
        <v>501.1912695494492</v>
      </c>
      <c r="AA97" s="34">
        <v>17.140352505283325</v>
      </c>
      <c r="AB97" s="34">
        <v>2096.0200481104876</v>
      </c>
      <c r="AC97" s="34">
        <v>67.245193424647709</v>
      </c>
      <c r="AD97" s="36">
        <v>2.9884640562094649E+19</v>
      </c>
      <c r="AE97" s="36">
        <v>2.0999428763350311E+19</v>
      </c>
      <c r="AF97" s="36">
        <v>8.8852117987443384E+18</v>
      </c>
    </row>
    <row r="98" spans="1:32">
      <c r="A98" s="21" t="s">
        <v>408</v>
      </c>
      <c r="B98" s="45" t="s">
        <v>393</v>
      </c>
      <c r="C98" s="31">
        <v>31.74116433180993</v>
      </c>
      <c r="D98" s="31">
        <v>1.4383397337772263</v>
      </c>
      <c r="E98" s="32">
        <v>0.70408525419663315</v>
      </c>
      <c r="F98" s="32">
        <v>2.2848133704461565E-2</v>
      </c>
      <c r="G98" s="31">
        <v>0.71612174010193219</v>
      </c>
      <c r="H98" s="33">
        <v>0.3269612837683582</v>
      </c>
      <c r="I98" s="33">
        <v>1.0341298353958639E-2</v>
      </c>
      <c r="J98" s="32">
        <v>0.21663956398850123</v>
      </c>
      <c r="K98" s="32">
        <v>8.7560834930064113E-3</v>
      </c>
      <c r="L98" s="33">
        <v>5.7378757051902721E-2</v>
      </c>
      <c r="M98" s="33">
        <v>2.7617829057730156E-3</v>
      </c>
      <c r="N98" s="32">
        <v>0.22017414616392783</v>
      </c>
      <c r="O98" s="32">
        <v>1.0597531637338614E-2</v>
      </c>
      <c r="P98" s="34">
        <v>3542.2989635841996</v>
      </c>
      <c r="Q98" s="34">
        <v>43.65439793367068</v>
      </c>
      <c r="R98" s="34">
        <v>3436.122217315783</v>
      </c>
      <c r="S98" s="34">
        <v>87.017278299713141</v>
      </c>
      <c r="T98" s="34">
        <v>3602.8937257015127</v>
      </c>
      <c r="U98" s="34">
        <v>47.699951970027541</v>
      </c>
      <c r="V98" s="35">
        <v>5.9647236789251434E-2</v>
      </c>
      <c r="W98" s="34">
        <v>19007.553632534476</v>
      </c>
      <c r="X98" s="34">
        <v>377.53316398051317</v>
      </c>
      <c r="Y98" s="34">
        <v>41.461054840988623</v>
      </c>
      <c r="Z98" s="34">
        <v>82.737004578183473</v>
      </c>
      <c r="AA98" s="34">
        <v>3.4550163639374389</v>
      </c>
      <c r="AB98" s="34">
        <v>366.57124015723144</v>
      </c>
      <c r="AC98" s="34">
        <v>25.767403684601078</v>
      </c>
      <c r="AD98" s="36">
        <v>5.777523789001942E+18</v>
      </c>
      <c r="AE98" s="36">
        <v>3.6624941877123451E+18</v>
      </c>
      <c r="AF98" s="36">
        <v>2.1150296012895969E+18</v>
      </c>
    </row>
    <row r="99" spans="1:32">
      <c r="A99" s="21" t="s">
        <v>409</v>
      </c>
      <c r="B99" s="45" t="s">
        <v>393</v>
      </c>
      <c r="C99" s="31">
        <v>29.52827809227129</v>
      </c>
      <c r="D99" s="31">
        <v>1.8602243940424499</v>
      </c>
      <c r="E99" s="32">
        <v>0.69982646765544243</v>
      </c>
      <c r="F99" s="32">
        <v>3.4364189146368865E-2</v>
      </c>
      <c r="G99" s="31">
        <v>0.77945047189363514</v>
      </c>
      <c r="H99" s="33">
        <v>0.30601765579233864</v>
      </c>
      <c r="I99" s="33">
        <v>1.2077296142930844E-2</v>
      </c>
      <c r="J99" s="32">
        <v>0.20051622576898145</v>
      </c>
      <c r="K99" s="32">
        <v>8.4278024888093106E-3</v>
      </c>
      <c r="L99" s="33">
        <v>5.9444086034960902E-2</v>
      </c>
      <c r="M99" s="33">
        <v>2.7122056609658247E-3</v>
      </c>
      <c r="N99" s="32">
        <v>0.2267271068118755</v>
      </c>
      <c r="O99" s="32">
        <v>1.0344688321524739E-2</v>
      </c>
      <c r="P99" s="34">
        <v>3471.2427320313036</v>
      </c>
      <c r="Q99" s="34">
        <v>60.06000268616981</v>
      </c>
      <c r="R99" s="34">
        <v>3419.9914133900556</v>
      </c>
      <c r="S99" s="34">
        <v>131.65794266367007</v>
      </c>
      <c r="T99" s="34">
        <v>3500.9524669858956</v>
      </c>
      <c r="U99" s="34">
        <v>59.695386040139965</v>
      </c>
      <c r="V99" s="35">
        <v>2.9783175154140418E-2</v>
      </c>
      <c r="W99" s="34">
        <v>7614.1911305872873</v>
      </c>
      <c r="X99" s="34">
        <v>1515.5991203313422</v>
      </c>
      <c r="Y99" s="34">
        <v>121.75386265125609</v>
      </c>
      <c r="Z99" s="34">
        <v>322.65635989807987</v>
      </c>
      <c r="AA99" s="34">
        <v>14.999546980768574</v>
      </c>
      <c r="AB99" s="34">
        <v>1506.8226772020205</v>
      </c>
      <c r="AC99" s="34">
        <v>66.105749779691209</v>
      </c>
      <c r="AD99" s="36">
        <v>2.2830466610496942E+19</v>
      </c>
      <c r="AE99" s="36">
        <v>1.501923938354679E+19</v>
      </c>
      <c r="AF99" s="36">
        <v>7.8112272269501522E+18</v>
      </c>
    </row>
    <row r="100" spans="1:32">
      <c r="A100" s="21" t="s">
        <v>410</v>
      </c>
      <c r="B100" s="45" t="s">
        <v>393</v>
      </c>
      <c r="C100" s="31">
        <v>20.870481135655929</v>
      </c>
      <c r="D100" s="31">
        <v>1.285803469227967</v>
      </c>
      <c r="E100" s="32">
        <v>0.615225235067133</v>
      </c>
      <c r="F100" s="32">
        <v>2.6694112264117737E-2</v>
      </c>
      <c r="G100" s="31">
        <v>0.70427003348746209</v>
      </c>
      <c r="H100" s="33">
        <v>0.24603508665371354</v>
      </c>
      <c r="I100" s="33">
        <v>1.0761084670323457E-2</v>
      </c>
      <c r="J100" s="32">
        <v>0.11440650205542506</v>
      </c>
      <c r="K100" s="32">
        <v>4.1927113762297826E-3</v>
      </c>
      <c r="L100" s="33">
        <v>3.4005667799054617E-2</v>
      </c>
      <c r="M100" s="33">
        <v>1.5825291395792187E-3</v>
      </c>
      <c r="N100" s="32">
        <v>0.1271234432125872</v>
      </c>
      <c r="O100" s="32">
        <v>5.9159712550375543E-3</v>
      </c>
      <c r="P100" s="34">
        <v>3132.5966738569864</v>
      </c>
      <c r="Q100" s="34">
        <v>58.007191607993718</v>
      </c>
      <c r="R100" s="34">
        <v>3090.8906455323936</v>
      </c>
      <c r="S100" s="34">
        <v>107.42719922129965</v>
      </c>
      <c r="T100" s="34">
        <v>3159.4309897735875</v>
      </c>
      <c r="U100" s="34">
        <v>67.726558338289578</v>
      </c>
      <c r="V100" s="35">
        <v>2.7297194810270486E-2</v>
      </c>
      <c r="W100" s="34">
        <v>33237.07893023175</v>
      </c>
      <c r="X100" s="34">
        <v>1381.9870773690159</v>
      </c>
      <c r="Y100" s="34">
        <v>98.431407601192817</v>
      </c>
      <c r="Z100" s="34">
        <v>203.08477061810825</v>
      </c>
      <c r="AA100" s="34">
        <v>5.1641268626136094</v>
      </c>
      <c r="AB100" s="34">
        <v>1685.9992400812798</v>
      </c>
      <c r="AC100" s="34">
        <v>65.490408844886062</v>
      </c>
      <c r="AD100" s="36">
        <v>2.1994181695336255E+19</v>
      </c>
      <c r="AE100" s="36">
        <v>1.6481368192999326E+19</v>
      </c>
      <c r="AF100" s="36">
        <v>5.5128135023369298E+18</v>
      </c>
    </row>
    <row r="101" spans="1:32">
      <c r="A101" s="21" t="s">
        <v>411</v>
      </c>
      <c r="B101" s="45" t="s">
        <v>393</v>
      </c>
      <c r="C101" s="31">
        <v>30.768991345396149</v>
      </c>
      <c r="D101" s="31">
        <v>1.2271626222713321</v>
      </c>
      <c r="E101" s="32">
        <v>0.68377256296373179</v>
      </c>
      <c r="F101" s="32">
        <v>2.0258945284661496E-2</v>
      </c>
      <c r="G101" s="31">
        <v>0.74287595580253984</v>
      </c>
      <c r="H101" s="33">
        <v>0.3263625475939716</v>
      </c>
      <c r="I101" s="33">
        <v>8.7135225237086212E-3</v>
      </c>
      <c r="J101" s="32">
        <v>0.38356374474788463</v>
      </c>
      <c r="K101" s="32">
        <v>1.354923971369254E-2</v>
      </c>
      <c r="L101" s="33">
        <v>0.12437782734637957</v>
      </c>
      <c r="M101" s="33">
        <v>3.9689790620842389E-3</v>
      </c>
      <c r="N101" s="32">
        <v>0.47718385823747439</v>
      </c>
      <c r="O101" s="32">
        <v>1.5227253784026151E-2</v>
      </c>
      <c r="P101" s="34">
        <v>3511.6928457406052</v>
      </c>
      <c r="Q101" s="34">
        <v>38.483331585990527</v>
      </c>
      <c r="R101" s="34">
        <v>3358.8193332895794</v>
      </c>
      <c r="S101" s="34">
        <v>78.03285397266626</v>
      </c>
      <c r="T101" s="34">
        <v>3600.0810651108145</v>
      </c>
      <c r="U101" s="34">
        <v>40.380560614353271</v>
      </c>
      <c r="V101" s="35">
        <v>8.5844831354787154E-2</v>
      </c>
      <c r="W101" s="34">
        <v>6464.4498730019759</v>
      </c>
      <c r="X101" s="34">
        <v>290.48485303255313</v>
      </c>
      <c r="Y101" s="34">
        <v>13.77283592149392</v>
      </c>
      <c r="Z101" s="34">
        <v>112.36781995088266</v>
      </c>
      <c r="AA101" s="34">
        <v>2.4925243955174903</v>
      </c>
      <c r="AB101" s="34">
        <v>278.56418850143456</v>
      </c>
      <c r="AC101" s="34">
        <v>8.7225175287826264</v>
      </c>
      <c r="AD101" s="36">
        <v>4.536250257066007E+18</v>
      </c>
      <c r="AE101" s="36">
        <v>2.8846716477221555E+18</v>
      </c>
      <c r="AF101" s="36">
        <v>1.6515786093438515E+18</v>
      </c>
    </row>
    <row r="102" spans="1:32">
      <c r="A102" s="21" t="s">
        <v>412</v>
      </c>
      <c r="B102" s="45" t="s">
        <v>393</v>
      </c>
      <c r="C102" s="31">
        <v>38.47970307526937</v>
      </c>
      <c r="D102" s="31">
        <v>1.7242807187532865</v>
      </c>
      <c r="E102" s="32">
        <v>0.77493460488433119</v>
      </c>
      <c r="F102" s="32">
        <v>2.5300892064152796E-2</v>
      </c>
      <c r="G102" s="31">
        <v>0.72860897969527616</v>
      </c>
      <c r="H102" s="33">
        <v>0.36013504306865007</v>
      </c>
      <c r="I102" s="33">
        <v>1.1053193209000793E-2</v>
      </c>
      <c r="J102" s="32">
        <v>0.29343086228528897</v>
      </c>
      <c r="K102" s="32">
        <v>1.0930820983039331E-2</v>
      </c>
      <c r="L102" s="33">
        <v>9.0149282539409292E-2</v>
      </c>
      <c r="M102" s="33">
        <v>3.5119814669532976E-3</v>
      </c>
      <c r="N102" s="32">
        <v>0.3489666014283847</v>
      </c>
      <c r="O102" s="32">
        <v>1.3594830732750453E-2</v>
      </c>
      <c r="P102" s="34">
        <v>3732.3315161163277</v>
      </c>
      <c r="Q102" s="34">
        <v>43.405850701553391</v>
      </c>
      <c r="R102" s="34">
        <v>3698.7176788396296</v>
      </c>
      <c r="S102" s="34">
        <v>92.551947540574545</v>
      </c>
      <c r="T102" s="34">
        <v>3750.42401383889</v>
      </c>
      <c r="U102" s="34">
        <v>45.851901496489518</v>
      </c>
      <c r="V102" s="35">
        <v>1.8111233659879544E-2</v>
      </c>
      <c r="W102" s="34">
        <v>6529.3810588230635</v>
      </c>
      <c r="X102" s="34">
        <v>298.2903216607275</v>
      </c>
      <c r="Y102" s="34">
        <v>21.413892799799715</v>
      </c>
      <c r="Z102" s="34">
        <v>79.859178755872165</v>
      </c>
      <c r="AA102" s="34">
        <v>4.3276218722776241</v>
      </c>
      <c r="AB102" s="34">
        <v>252.57979651104617</v>
      </c>
      <c r="AC102" s="34">
        <v>10.728787086967071</v>
      </c>
      <c r="AD102" s="36">
        <v>4.2679579174467374E+18</v>
      </c>
      <c r="AE102" s="36">
        <v>2.5704296963546035E+18</v>
      </c>
      <c r="AF102" s="36">
        <v>1.6975282210921339E+18</v>
      </c>
    </row>
    <row r="103" spans="1:32">
      <c r="A103" s="21" t="s">
        <v>413</v>
      </c>
      <c r="B103" s="34">
        <v>1</v>
      </c>
      <c r="C103" s="31">
        <v>28.603328661869345</v>
      </c>
      <c r="D103" s="31">
        <v>1.218121742407944</v>
      </c>
      <c r="E103" s="32">
        <v>0.67592525872867981</v>
      </c>
      <c r="F103" s="32">
        <v>1.9232160677214376E-2</v>
      </c>
      <c r="G103" s="31">
        <v>0.66812124855886101</v>
      </c>
      <c r="H103" s="33">
        <v>0.30691394787923876</v>
      </c>
      <c r="I103" s="33">
        <v>9.7251044704272458E-3</v>
      </c>
      <c r="J103" s="32">
        <v>0.52570980262522571</v>
      </c>
      <c r="K103" s="32">
        <v>2.4953919033399725E-2</v>
      </c>
      <c r="L103" s="33">
        <v>0.13442340348833448</v>
      </c>
      <c r="M103" s="33">
        <v>5.3084728930986079E-3</v>
      </c>
      <c r="N103" s="32">
        <v>0.51284447320685667</v>
      </c>
      <c r="O103" s="32">
        <v>2.025258187001857E-2</v>
      </c>
      <c r="P103" s="34">
        <v>3440.0028530236395</v>
      </c>
      <c r="Q103" s="34">
        <v>40.944386935607781</v>
      </c>
      <c r="R103" s="34">
        <v>3328.7052766148763</v>
      </c>
      <c r="S103" s="34">
        <v>74.403868902491567</v>
      </c>
      <c r="T103" s="34">
        <v>3505.4718232963896</v>
      </c>
      <c r="U103" s="34">
        <v>48.114385899485569</v>
      </c>
      <c r="V103" s="35">
        <v>6.4484704824749106E-2</v>
      </c>
      <c r="W103" s="34">
        <v>12790.767326772499</v>
      </c>
      <c r="X103" s="34">
        <v>405.61043294615138</v>
      </c>
      <c r="Y103" s="34">
        <v>21.108474669222041</v>
      </c>
      <c r="Z103" s="34">
        <v>219.27904532184914</v>
      </c>
      <c r="AA103" s="34">
        <v>7.6362371898351693</v>
      </c>
      <c r="AB103" s="34">
        <v>390.91468977177664</v>
      </c>
      <c r="AC103" s="34">
        <v>10.788190062052617</v>
      </c>
      <c r="AD103" s="36">
        <v>6.3325903217384673E+18</v>
      </c>
      <c r="AE103" s="36">
        <v>4.1743935376258739E+18</v>
      </c>
      <c r="AF103" s="36">
        <v>2.1581967841125934E+18</v>
      </c>
    </row>
    <row r="104" spans="1:32">
      <c r="A104" s="21" t="s">
        <v>414</v>
      </c>
      <c r="B104" s="34">
        <v>1</v>
      </c>
      <c r="C104" s="31">
        <v>24.761610757478287</v>
      </c>
      <c r="D104" s="31">
        <v>1.300446781794415</v>
      </c>
      <c r="E104" s="32">
        <v>0.63299724806916591</v>
      </c>
      <c r="F104" s="32">
        <v>2.3253765017433311E-2</v>
      </c>
      <c r="G104" s="31">
        <v>0.69948396914034738</v>
      </c>
      <c r="H104" s="33">
        <v>0.28371075252852573</v>
      </c>
      <c r="I104" s="33">
        <v>1.0648338434963127E-2</v>
      </c>
      <c r="J104" s="32">
        <v>0.26530085402087161</v>
      </c>
      <c r="K104" s="32">
        <v>9.2270532516067413E-3</v>
      </c>
      <c r="L104" s="33">
        <v>8.3047348257804451E-2</v>
      </c>
      <c r="M104" s="33">
        <v>3.9479382750377823E-3</v>
      </c>
      <c r="N104" s="32">
        <v>0.31456517595082784</v>
      </c>
      <c r="O104" s="32">
        <v>1.4953925973350515E-2</v>
      </c>
      <c r="P104" s="34">
        <v>3298.8632062613433</v>
      </c>
      <c r="Q104" s="34">
        <v>50.004800075638741</v>
      </c>
      <c r="R104" s="34">
        <v>3161.4319341652031</v>
      </c>
      <c r="S104" s="34">
        <v>92.456340254685401</v>
      </c>
      <c r="T104" s="34">
        <v>3383.4714284451534</v>
      </c>
      <c r="U104" s="34">
        <v>170.11478075072182</v>
      </c>
      <c r="V104" s="35">
        <v>8.2910272863149781E-2</v>
      </c>
      <c r="W104" s="34">
        <v>9242.2497842441553</v>
      </c>
      <c r="X104" s="34">
        <v>293.60323585604397</v>
      </c>
      <c r="Y104" s="34">
        <v>18.956430007866508</v>
      </c>
      <c r="Z104" s="34">
        <v>91.279741013881576</v>
      </c>
      <c r="AA104" s="34">
        <v>3.1717493903766329</v>
      </c>
      <c r="AB104" s="34">
        <v>321.82056201233979</v>
      </c>
      <c r="AC104" s="34">
        <v>9.9391569773083823</v>
      </c>
      <c r="AD104" s="36">
        <v>4.7300711027583242E+18</v>
      </c>
      <c r="AE104" s="36">
        <v>3.253603238374443E+18</v>
      </c>
      <c r="AF104" s="36">
        <v>1.4764678643838812E+18</v>
      </c>
    </row>
    <row r="105" spans="1:32">
      <c r="A105" s="21" t="s">
        <v>415</v>
      </c>
      <c r="B105" s="34">
        <v>1</v>
      </c>
      <c r="C105" s="31">
        <v>24.748832360095292</v>
      </c>
      <c r="D105" s="31">
        <v>1.7749947969944886</v>
      </c>
      <c r="E105" s="32">
        <v>0.62243773806987845</v>
      </c>
      <c r="F105" s="32">
        <v>3.2830286329899649E-2</v>
      </c>
      <c r="G105" s="31">
        <v>0.73542160481859764</v>
      </c>
      <c r="H105" s="33">
        <v>0.28837494410769882</v>
      </c>
      <c r="I105" s="33">
        <v>1.4014563724288172E-2</v>
      </c>
      <c r="J105" s="32">
        <v>0.38481984192352159</v>
      </c>
      <c r="K105" s="32">
        <v>1.6462439462241758E-2</v>
      </c>
      <c r="L105" s="33">
        <v>0.10887069269534347</v>
      </c>
      <c r="M105" s="33">
        <v>4.0086228024398488E-3</v>
      </c>
      <c r="N105" s="32">
        <v>0.41299579693138888</v>
      </c>
      <c r="O105" s="32">
        <v>1.5206520027605121E-2</v>
      </c>
      <c r="P105" s="34">
        <v>3298.3594261487551</v>
      </c>
      <c r="Q105" s="34">
        <v>67.688268022195189</v>
      </c>
      <c r="R105" s="34">
        <v>3119.6118922730147</v>
      </c>
      <c r="S105" s="34">
        <v>131.78207726755048</v>
      </c>
      <c r="T105" s="34">
        <v>3408.8680685724521</v>
      </c>
      <c r="U105" s="34">
        <v>73.638705890538859</v>
      </c>
      <c r="V105" s="35">
        <v>0.10684262841422387</v>
      </c>
      <c r="W105" s="34">
        <v>14786.838258603717</v>
      </c>
      <c r="X105" s="34">
        <v>296.67625568674538</v>
      </c>
      <c r="Y105" s="34">
        <v>19.228531164332065</v>
      </c>
      <c r="Z105" s="34">
        <v>132.86356045062362</v>
      </c>
      <c r="AA105" s="34">
        <v>4.6533128828227692</v>
      </c>
      <c r="AB105" s="34">
        <v>324.78679550962096</v>
      </c>
      <c r="AC105" s="34">
        <v>14.667913605796846</v>
      </c>
      <c r="AD105" s="36">
        <v>4.9361088238666465E+18</v>
      </c>
      <c r="AE105" s="36">
        <v>3.3671235748841585E+18</v>
      </c>
      <c r="AF105" s="36">
        <v>1.5689852489824881E+18</v>
      </c>
    </row>
    <row r="106" spans="1:32">
      <c r="A106" s="21" t="s">
        <v>416</v>
      </c>
      <c r="B106" s="34">
        <v>1</v>
      </c>
      <c r="C106" s="31">
        <v>26.670796922963529</v>
      </c>
      <c r="D106" s="31">
        <v>1.4497076195092258</v>
      </c>
      <c r="E106" s="32">
        <v>0.6410297795941472</v>
      </c>
      <c r="F106" s="32">
        <v>2.6181999137538898E-2</v>
      </c>
      <c r="G106" s="31">
        <v>0.75141553538092432</v>
      </c>
      <c r="H106" s="33">
        <v>0.30175641560354793</v>
      </c>
      <c r="I106" s="33">
        <v>1.0822623041654033E-2</v>
      </c>
      <c r="J106" s="32">
        <v>0.27768947476174416</v>
      </c>
      <c r="K106" s="32">
        <v>9.8506416332654421E-3</v>
      </c>
      <c r="L106" s="33">
        <v>7.8688430320645805E-2</v>
      </c>
      <c r="M106" s="33">
        <v>3.0735341724427291E-3</v>
      </c>
      <c r="N106" s="32">
        <v>0.29974308781645398</v>
      </c>
      <c r="O106" s="32">
        <v>1.1707828197910509E-2</v>
      </c>
      <c r="P106" s="34">
        <v>3371.4551397254022</v>
      </c>
      <c r="Q106" s="34">
        <v>51.85049006549616</v>
      </c>
      <c r="R106" s="34">
        <v>3193.0633951138034</v>
      </c>
      <c r="S106" s="34">
        <v>103.67935872229958</v>
      </c>
      <c r="T106" s="34">
        <v>3479.2628862235729</v>
      </c>
      <c r="U106" s="34">
        <v>54.43888686187438</v>
      </c>
      <c r="V106" s="35">
        <v>0.10411589286875078</v>
      </c>
      <c r="W106" s="34">
        <v>8882.7430481606843</v>
      </c>
      <c r="X106" s="34">
        <v>147.08858770189218</v>
      </c>
      <c r="Y106" s="34">
        <v>13.103118164979055</v>
      </c>
      <c r="Z106" s="34">
        <v>46.524578511352928</v>
      </c>
      <c r="AA106" s="34">
        <v>1.9831737540081769</v>
      </c>
      <c r="AB106" s="34">
        <v>159.07494329764057</v>
      </c>
      <c r="AC106" s="34">
        <v>8.0794300059841859</v>
      </c>
      <c r="AD106" s="36">
        <v>2.4274036825758612E+18</v>
      </c>
      <c r="AE106" s="36">
        <v>1.6111275160339633E+18</v>
      </c>
      <c r="AF106" s="36">
        <v>8.1627616654189798E+17</v>
      </c>
    </row>
    <row r="107" spans="1:32">
      <c r="A107" s="21" t="s">
        <v>417</v>
      </c>
      <c r="B107" s="34">
        <v>1</v>
      </c>
      <c r="C107" s="31">
        <v>33.853560148043456</v>
      </c>
      <c r="D107" s="31">
        <v>1.4421703223282454</v>
      </c>
      <c r="E107" s="32">
        <v>0.69765549566955143</v>
      </c>
      <c r="F107" s="32">
        <v>2.1712788144668232E-2</v>
      </c>
      <c r="G107" s="31">
        <v>0.73057089795982721</v>
      </c>
      <c r="H107" s="33">
        <v>0.35193467031420056</v>
      </c>
      <c r="I107" s="33">
        <v>1.0237436234720385E-2</v>
      </c>
      <c r="J107" s="32">
        <v>0.21878187252394968</v>
      </c>
      <c r="K107" s="32">
        <v>8.3613719838116288E-3</v>
      </c>
      <c r="L107" s="33">
        <v>6.3197203084967998E-2</v>
      </c>
      <c r="M107" s="33">
        <v>2.1451584745768399E-3</v>
      </c>
      <c r="N107" s="32">
        <v>0.24412605121713579</v>
      </c>
      <c r="O107" s="32">
        <v>8.2865861473224358E-3</v>
      </c>
      <c r="P107" s="34">
        <v>3605.7828992407917</v>
      </c>
      <c r="Q107" s="34">
        <v>41.168531390453609</v>
      </c>
      <c r="R107" s="34">
        <v>3411.752967002602</v>
      </c>
      <c r="S107" s="34">
        <v>82.980574279072755</v>
      </c>
      <c r="T107" s="34">
        <v>3715.3938715504737</v>
      </c>
      <c r="U107" s="34">
        <v>43.595877316671704</v>
      </c>
      <c r="V107" s="35">
        <v>0.10503303180051649</v>
      </c>
      <c r="W107" s="34">
        <v>8735.3624799763602</v>
      </c>
      <c r="X107" s="34">
        <v>263.24315747207976</v>
      </c>
      <c r="Y107" s="34">
        <v>46.363151501674331</v>
      </c>
      <c r="Z107" s="34">
        <v>57.324628687227133</v>
      </c>
      <c r="AA107" s="34">
        <v>5.339948480909273</v>
      </c>
      <c r="AB107" s="34">
        <v>255.75256895342594</v>
      </c>
      <c r="AC107" s="34">
        <v>27.892335958249326</v>
      </c>
      <c r="AD107" s="36">
        <v>4.1948269278641874E+18</v>
      </c>
      <c r="AE107" s="36">
        <v>2.5544602126010675E+18</v>
      </c>
      <c r="AF107" s="36">
        <v>1.6403667152631199E+18</v>
      </c>
    </row>
    <row r="108" spans="1:32">
      <c r="A108" s="21" t="s">
        <v>418</v>
      </c>
      <c r="B108" s="34">
        <v>1</v>
      </c>
      <c r="C108" s="31">
        <v>33.258435325130684</v>
      </c>
      <c r="D108" s="31">
        <v>2.3384541898554092</v>
      </c>
      <c r="E108" s="32">
        <v>0.69645843690389564</v>
      </c>
      <c r="F108" s="32">
        <v>3.5328814067306841E-2</v>
      </c>
      <c r="G108" s="31">
        <v>0.72145093788316128</v>
      </c>
      <c r="H108" s="33">
        <v>0.34634213917246121</v>
      </c>
      <c r="I108" s="33">
        <v>1.6862833933482139E-2</v>
      </c>
      <c r="J108" s="32">
        <v>0.20663791308569185</v>
      </c>
      <c r="K108" s="32">
        <v>9.8743443651579093E-3</v>
      </c>
      <c r="L108" s="33">
        <v>5.8630169337886194E-2</v>
      </c>
      <c r="M108" s="33">
        <v>2.3200059895340476E-3</v>
      </c>
      <c r="N108" s="32">
        <v>0.22615548210993744</v>
      </c>
      <c r="O108" s="32">
        <v>8.9490117287103089E-3</v>
      </c>
      <c r="P108" s="34">
        <v>3588.2954980451163</v>
      </c>
      <c r="Q108" s="34">
        <v>67.046179232103896</v>
      </c>
      <c r="R108" s="34">
        <v>3407.2058380157737</v>
      </c>
      <c r="S108" s="34">
        <v>135.66439323935461</v>
      </c>
      <c r="T108" s="34">
        <v>3690.9838358559323</v>
      </c>
      <c r="U108" s="34">
        <v>72.328821032808719</v>
      </c>
      <c r="V108" s="35">
        <v>9.8793212357308979E-2</v>
      </c>
      <c r="W108" s="34">
        <v>45359.595896518433</v>
      </c>
      <c r="X108" s="34">
        <v>869.97027557587296</v>
      </c>
      <c r="Y108" s="34">
        <v>78.710433447211585</v>
      </c>
      <c r="Z108" s="34">
        <v>185.5885097752558</v>
      </c>
      <c r="AA108" s="34">
        <v>8.5770741187141599</v>
      </c>
      <c r="AB108" s="34">
        <v>844.11744986574649</v>
      </c>
      <c r="AC108" s="34">
        <v>48.523475609843587</v>
      </c>
      <c r="AD108" s="36">
        <v>1.3714783267902775E+19</v>
      </c>
      <c r="AE108" s="36">
        <v>8.4236497377493606E+18</v>
      </c>
      <c r="AF108" s="36">
        <v>5.2911335301534147E+18</v>
      </c>
    </row>
    <row r="109" spans="1:32">
      <c r="A109" s="21" t="s">
        <v>419</v>
      </c>
      <c r="B109" s="45" t="s">
        <v>393</v>
      </c>
      <c r="C109" s="31">
        <v>36.736390470373841</v>
      </c>
      <c r="D109" s="31">
        <v>1.2044802381264632</v>
      </c>
      <c r="E109" s="32">
        <v>0.75629793550499713</v>
      </c>
      <c r="F109" s="32">
        <v>1.9776668664151099E-2</v>
      </c>
      <c r="G109" s="31">
        <v>0.7975483597115367</v>
      </c>
      <c r="H109" s="33">
        <v>0.35229160393651304</v>
      </c>
      <c r="I109" s="33">
        <v>6.9679725444734934E-3</v>
      </c>
      <c r="J109" s="32">
        <v>0.15512987287194058</v>
      </c>
      <c r="K109" s="32">
        <v>3.9417799902839125E-3</v>
      </c>
      <c r="L109" s="33">
        <v>5.1723576208382818E-2</v>
      </c>
      <c r="M109" s="33">
        <v>1.4832440966622391E-3</v>
      </c>
      <c r="N109" s="32">
        <v>0.19982263444463394</v>
      </c>
      <c r="O109" s="32">
        <v>5.7301865927720744E-3</v>
      </c>
      <c r="P109" s="34">
        <v>3686.4749894419897</v>
      </c>
      <c r="Q109" s="34">
        <v>31.902793929536983</v>
      </c>
      <c r="R109" s="34">
        <v>3630.6729925231825</v>
      </c>
      <c r="S109" s="34">
        <v>73.00117892764807</v>
      </c>
      <c r="T109" s="34">
        <v>3716.9372550123858</v>
      </c>
      <c r="U109" s="34">
        <v>29.789070566768714</v>
      </c>
      <c r="V109" s="35">
        <v>3.0335321993106401E-2</v>
      </c>
      <c r="W109" s="34">
        <v>12299.791689909505</v>
      </c>
      <c r="X109" s="34">
        <v>473.28391487689026</v>
      </c>
      <c r="Y109" s="34">
        <v>37.073121360946033</v>
      </c>
      <c r="Z109" s="34">
        <v>69.701921957545608</v>
      </c>
      <c r="AA109" s="34">
        <v>3.1409741773511093</v>
      </c>
      <c r="AB109" s="34">
        <v>423.72811328548602</v>
      </c>
      <c r="AC109" s="34">
        <v>17.267308428968715</v>
      </c>
      <c r="AD109" s="36">
        <v>6.8742775721372969E+18</v>
      </c>
      <c r="AE109" s="36">
        <v>4.1803868452882836E+18</v>
      </c>
      <c r="AF109" s="36">
        <v>2.6938907268490132E+18</v>
      </c>
    </row>
    <row r="110" spans="1:32">
      <c r="A110" s="21" t="s">
        <v>420</v>
      </c>
      <c r="B110" s="45" t="s">
        <v>393</v>
      </c>
      <c r="C110" s="31">
        <v>14.576616531419955</v>
      </c>
      <c r="D110" s="31">
        <v>0.72038420900272493</v>
      </c>
      <c r="E110" s="32">
        <v>0.53271477028324787</v>
      </c>
      <c r="F110" s="32">
        <v>2.028109922294298E-2</v>
      </c>
      <c r="G110" s="31">
        <v>0.77035214449874823</v>
      </c>
      <c r="H110" s="33">
        <v>0.19845439247618338</v>
      </c>
      <c r="I110" s="33">
        <v>6.2535870426937284E-3</v>
      </c>
      <c r="J110" s="32">
        <v>0.21826820917872047</v>
      </c>
      <c r="K110" s="32">
        <v>7.9405961707795045E-3</v>
      </c>
      <c r="L110" s="33">
        <v>6.732615024840434E-2</v>
      </c>
      <c r="M110" s="33">
        <v>2.4381645556326437E-3</v>
      </c>
      <c r="N110" s="32">
        <v>0.2466706981500027</v>
      </c>
      <c r="O110" s="32">
        <v>8.9329889043633422E-3</v>
      </c>
      <c r="P110" s="34">
        <v>2788.0091886348337</v>
      </c>
      <c r="Q110" s="34">
        <v>45.905709295731867</v>
      </c>
      <c r="R110" s="34">
        <v>2752.8800821925583</v>
      </c>
      <c r="S110" s="34">
        <v>85.869245017216201</v>
      </c>
      <c r="T110" s="34">
        <v>2813.527309704079</v>
      </c>
      <c r="U110" s="34">
        <v>50.578674997830149</v>
      </c>
      <c r="V110" s="35">
        <v>2.6475889734123625E-2</v>
      </c>
      <c r="W110" s="34">
        <v>20035.054640555674</v>
      </c>
      <c r="X110" s="34">
        <v>817.82079004293166</v>
      </c>
      <c r="Y110" s="34">
        <v>70.348211452294365</v>
      </c>
      <c r="Z110" s="34">
        <v>268.89544197841531</v>
      </c>
      <c r="AA110" s="34">
        <v>13.547226762691768</v>
      </c>
      <c r="AB110" s="34">
        <v>1162.5237630174147</v>
      </c>
      <c r="AC110" s="34">
        <v>54.571705857445437</v>
      </c>
      <c r="AD110" s="36">
        <v>1.342263086926114E+19</v>
      </c>
      <c r="AE110" s="36">
        <v>1.1628374258242146E+19</v>
      </c>
      <c r="AF110" s="36">
        <v>1.7942566110189937E+18</v>
      </c>
    </row>
    <row r="111" spans="1:32">
      <c r="A111" s="21" t="s">
        <v>421</v>
      </c>
      <c r="B111" s="45" t="s">
        <v>393</v>
      </c>
      <c r="C111" s="31">
        <v>14.159963979572332</v>
      </c>
      <c r="D111" s="31">
        <v>0.5241793264753829</v>
      </c>
      <c r="E111" s="32">
        <v>0.51388330500317858</v>
      </c>
      <c r="F111" s="32">
        <v>1.4590549740058349E-2</v>
      </c>
      <c r="G111" s="31">
        <v>0.76698947960902042</v>
      </c>
      <c r="H111" s="33">
        <v>0.19984641652049698</v>
      </c>
      <c r="I111" s="33">
        <v>4.7469958487824657E-3</v>
      </c>
      <c r="J111" s="32">
        <v>0.2278262792068568</v>
      </c>
      <c r="K111" s="32">
        <v>6.4439295202140569E-3</v>
      </c>
      <c r="L111" s="33">
        <v>6.4310299517260291E-2</v>
      </c>
      <c r="M111" s="33">
        <v>1.8022863719554811E-3</v>
      </c>
      <c r="N111" s="32">
        <v>0.23577691706019394</v>
      </c>
      <c r="O111" s="32">
        <v>6.607612274068417E-3</v>
      </c>
      <c r="P111" s="34">
        <v>2760.4792650593968</v>
      </c>
      <c r="Q111" s="34">
        <v>34.515121368751352</v>
      </c>
      <c r="R111" s="34">
        <v>2673.1866221951245</v>
      </c>
      <c r="S111" s="34">
        <v>62.430777376502036</v>
      </c>
      <c r="T111" s="34">
        <v>2824.9425108820487</v>
      </c>
      <c r="U111" s="34">
        <v>38.252852962729776</v>
      </c>
      <c r="V111" s="35">
        <v>6.5572644951220949E-2</v>
      </c>
      <c r="W111" s="34">
        <v>258931.89495754492</v>
      </c>
      <c r="X111" s="34">
        <v>675.31854654705876</v>
      </c>
      <c r="Y111" s="34">
        <v>56.077392335954485</v>
      </c>
      <c r="Z111" s="34">
        <v>239.74504281853748</v>
      </c>
      <c r="AA111" s="34">
        <v>11.189116724850646</v>
      </c>
      <c r="AB111" s="34">
        <v>986.22260788101903</v>
      </c>
      <c r="AC111" s="34">
        <v>44.963165065466512</v>
      </c>
      <c r="AD111" s="36">
        <v>1.1471010010372352E+19</v>
      </c>
      <c r="AE111" s="36">
        <v>9.8887284432044483E+18</v>
      </c>
      <c r="AF111" s="36">
        <v>1.5822815671679037E+18</v>
      </c>
    </row>
    <row r="112" spans="1:32">
      <c r="A112" s="21" t="s">
        <v>422</v>
      </c>
      <c r="B112" s="45" t="s">
        <v>393</v>
      </c>
      <c r="C112" s="31">
        <v>14.080303821066362</v>
      </c>
      <c r="D112" s="31">
        <v>0.49847202591926082</v>
      </c>
      <c r="E112" s="32">
        <v>0.53813743638228317</v>
      </c>
      <c r="F112" s="32">
        <v>1.4004952004308045E-2</v>
      </c>
      <c r="G112" s="31">
        <v>0.73512239673183544</v>
      </c>
      <c r="H112" s="33">
        <v>0.18976562527311922</v>
      </c>
      <c r="I112" s="33">
        <v>4.5544295386127321E-3</v>
      </c>
      <c r="J112" s="32">
        <v>0.22704593567932238</v>
      </c>
      <c r="K112" s="32">
        <v>5.849436576789763E-3</v>
      </c>
      <c r="L112" s="33">
        <v>6.1614400163215934E-2</v>
      </c>
      <c r="M112" s="33">
        <v>1.5602375621462377E-3</v>
      </c>
      <c r="N112" s="32">
        <v>0.22478808525955774</v>
      </c>
      <c r="O112" s="32">
        <v>5.6922215134097183E-3</v>
      </c>
      <c r="P112" s="34">
        <v>2755.1297249961153</v>
      </c>
      <c r="Q112" s="34">
        <v>33.020211821818975</v>
      </c>
      <c r="R112" s="34">
        <v>2775.6469140864815</v>
      </c>
      <c r="S112" s="34">
        <v>58.964332345098974</v>
      </c>
      <c r="T112" s="34">
        <v>2740.1314792659778</v>
      </c>
      <c r="U112" s="34">
        <v>38.942913266116648</v>
      </c>
      <c r="V112" s="35">
        <v>-1.5954355960811295E-2</v>
      </c>
      <c r="W112" s="34">
        <v>205586.17898981622</v>
      </c>
      <c r="X112" s="34">
        <v>750.71337081796742</v>
      </c>
      <c r="Y112" s="34">
        <v>59.853633113555723</v>
      </c>
      <c r="Z112" s="34">
        <v>257.11169141745779</v>
      </c>
      <c r="AA112" s="34">
        <v>12.237544511976813</v>
      </c>
      <c r="AB112" s="34">
        <v>1060.166985142117</v>
      </c>
      <c r="AC112" s="34">
        <v>44.786684410715225</v>
      </c>
      <c r="AD112" s="36">
        <v>1.1877580284097231E+19</v>
      </c>
      <c r="AE112" s="36">
        <v>1.062891110090035E+19</v>
      </c>
      <c r="AF112" s="36">
        <v>1.2486691831968809E+18</v>
      </c>
    </row>
    <row r="113" spans="1:32">
      <c r="A113" s="21" t="s">
        <v>423</v>
      </c>
      <c r="B113" s="45" t="s">
        <v>393</v>
      </c>
      <c r="C113" s="31">
        <v>14.140701230349398</v>
      </c>
      <c r="D113" s="31">
        <v>0.43628206625180488</v>
      </c>
      <c r="E113" s="32">
        <v>0.54279857221526229</v>
      </c>
      <c r="F113" s="32">
        <v>1.3270064924113088E-2</v>
      </c>
      <c r="G113" s="31">
        <v>0.79238808441684028</v>
      </c>
      <c r="H113" s="33">
        <v>0.18894307325223691</v>
      </c>
      <c r="I113" s="33">
        <v>3.5560638628957747E-3</v>
      </c>
      <c r="J113" s="32">
        <v>0.29146063233631414</v>
      </c>
      <c r="K113" s="32">
        <v>7.1827177628119385E-3</v>
      </c>
      <c r="L113" s="33">
        <v>7.6477299795335338E-2</v>
      </c>
      <c r="M113" s="33">
        <v>1.7350500570844111E-3</v>
      </c>
      <c r="N113" s="32">
        <v>0.27889733915099485</v>
      </c>
      <c r="O113" s="32">
        <v>6.3273787844185768E-3</v>
      </c>
      <c r="P113" s="34">
        <v>2759.1882655635463</v>
      </c>
      <c r="Q113" s="34">
        <v>28.844830879799702</v>
      </c>
      <c r="R113" s="34">
        <v>2795.1524377192441</v>
      </c>
      <c r="S113" s="34">
        <v>55.687343488672255</v>
      </c>
      <c r="T113" s="34">
        <v>2732.9835086774606</v>
      </c>
      <c r="U113" s="34">
        <v>30.648314177527936</v>
      </c>
      <c r="V113" s="35">
        <v>-2.8044330679764196E-2</v>
      </c>
      <c r="W113" s="34">
        <v>532354.42272791942</v>
      </c>
      <c r="X113" s="34">
        <v>1597.833034049783</v>
      </c>
      <c r="Y113" s="34">
        <v>137.96244341848106</v>
      </c>
      <c r="Z113" s="34">
        <v>687.70020106120728</v>
      </c>
      <c r="AA113" s="34">
        <v>35.039135736321306</v>
      </c>
      <c r="AB113" s="34">
        <v>2200.4817904476622</v>
      </c>
      <c r="AC113" s="34">
        <v>93.717582428703039</v>
      </c>
      <c r="AD113" s="36">
        <v>2.4921856325449769E+19</v>
      </c>
      <c r="AE113" s="36">
        <v>2.2377176957017276E+19</v>
      </c>
      <c r="AF113" s="36">
        <v>2.5446793684324925E+18</v>
      </c>
    </row>
    <row r="114" spans="1:32">
      <c r="A114" s="21" t="s">
        <v>424</v>
      </c>
      <c r="B114" s="45" t="s">
        <v>393</v>
      </c>
      <c r="C114" s="31">
        <v>15.284961103139215</v>
      </c>
      <c r="D114" s="31">
        <v>0.51611277927174792</v>
      </c>
      <c r="E114" s="32">
        <v>0.56994695268947426</v>
      </c>
      <c r="F114" s="32">
        <v>1.4738461667730744E-2</v>
      </c>
      <c r="G114" s="31">
        <v>0.76583894131717933</v>
      </c>
      <c r="H114" s="33">
        <v>0.19450404034818702</v>
      </c>
      <c r="I114" s="33">
        <v>4.2232013062192065E-3</v>
      </c>
      <c r="J114" s="32">
        <v>0.21819760906958482</v>
      </c>
      <c r="K114" s="32">
        <v>5.7051745758271502E-3</v>
      </c>
      <c r="L114" s="33">
        <v>5.9012739433915239E-2</v>
      </c>
      <c r="M114" s="33">
        <v>1.6111059296632592E-3</v>
      </c>
      <c r="N114" s="32">
        <v>0.21580076887292085</v>
      </c>
      <c r="O114" s="32">
        <v>5.8915736109216984E-3</v>
      </c>
      <c r="P114" s="34">
        <v>2833.1644922748164</v>
      </c>
      <c r="Q114" s="34">
        <v>31.680718608462939</v>
      </c>
      <c r="R114" s="34">
        <v>2907.602454108041</v>
      </c>
      <c r="S114" s="34">
        <v>60.80397242516041</v>
      </c>
      <c r="T114" s="34">
        <v>2780.6254483236262</v>
      </c>
      <c r="U114" s="34">
        <v>35.146566500799054</v>
      </c>
      <c r="V114" s="35">
        <v>-5.6776742261461344E-2</v>
      </c>
      <c r="W114" s="34">
        <v>557308.95833482791</v>
      </c>
      <c r="X114" s="34">
        <v>1229.9407113130742</v>
      </c>
      <c r="Y114" s="34">
        <v>96.5590819964292</v>
      </c>
      <c r="Z114" s="34">
        <v>381.30550669602331</v>
      </c>
      <c r="AA114" s="34">
        <v>17.7013002843705</v>
      </c>
      <c r="AB114" s="34">
        <v>1634.2047972778032</v>
      </c>
      <c r="AC114" s="34">
        <v>65.273288844569805</v>
      </c>
      <c r="AD114" s="36">
        <v>1.8605906008280969E+19</v>
      </c>
      <c r="AE114" s="36">
        <v>1.6353240956336335E+19</v>
      </c>
      <c r="AF114" s="36">
        <v>2.2526650519446344E+18</v>
      </c>
    </row>
    <row r="115" spans="1:32">
      <c r="A115" s="21" t="s">
        <v>425</v>
      </c>
      <c r="B115" s="45" t="s">
        <v>393</v>
      </c>
      <c r="C115" s="31">
        <v>12.373824538660157</v>
      </c>
      <c r="D115" s="31">
        <v>0.54237023703456066</v>
      </c>
      <c r="E115" s="32">
        <v>0.52414842718208787</v>
      </c>
      <c r="F115" s="32">
        <v>1.8143311826166502E-2</v>
      </c>
      <c r="G115" s="31">
        <v>0.78971499055473537</v>
      </c>
      <c r="H115" s="33">
        <v>0.17121759471446515</v>
      </c>
      <c r="I115" s="33">
        <v>4.6040113184905333E-3</v>
      </c>
      <c r="J115" s="32">
        <v>2.2631155172562942</v>
      </c>
      <c r="K115" s="32">
        <v>0.18371160090266045</v>
      </c>
      <c r="L115" s="33">
        <v>0.59389820944299176</v>
      </c>
      <c r="M115" s="33">
        <v>4.5712366238695464E-2</v>
      </c>
      <c r="N115" s="32">
        <v>2.1455431683433486</v>
      </c>
      <c r="O115" s="32">
        <v>0.16514253374198237</v>
      </c>
      <c r="P115" s="34">
        <v>2633.1922668020234</v>
      </c>
      <c r="Q115" s="34">
        <v>40.36538534859892</v>
      </c>
      <c r="R115" s="34">
        <v>2716.7500124812113</v>
      </c>
      <c r="S115" s="34">
        <v>77.197870514336586</v>
      </c>
      <c r="T115" s="34">
        <v>2569.5809679926592</v>
      </c>
      <c r="U115" s="34">
        <v>44.265100385674032</v>
      </c>
      <c r="V115" s="35">
        <v>-7.024345551018607E-2</v>
      </c>
      <c r="W115" s="34">
        <v>3906.3801770217733</v>
      </c>
      <c r="X115" s="34">
        <v>130.33216961567814</v>
      </c>
      <c r="Y115" s="34">
        <v>14.491751035179389</v>
      </c>
      <c r="Z115" s="34">
        <v>304.43441663807391</v>
      </c>
      <c r="AA115" s="34">
        <v>18.772047350386899</v>
      </c>
      <c r="AB115" s="34">
        <v>133.36747562633442</v>
      </c>
      <c r="AC115" s="34">
        <v>7.7985823313394329</v>
      </c>
      <c r="AD115" s="36">
        <v>1.9564108300711875E+18</v>
      </c>
      <c r="AE115" s="36">
        <v>1.8949507937499372E+18</v>
      </c>
      <c r="AF115" s="36">
        <v>6.1460036321250304E+16</v>
      </c>
    </row>
    <row r="116" spans="1:32">
      <c r="A116" s="21" t="s">
        <v>426</v>
      </c>
      <c r="B116" s="45" t="s">
        <v>393</v>
      </c>
      <c r="C116" s="31">
        <v>14.772076930249396</v>
      </c>
      <c r="D116" s="31">
        <v>0.6449613930671052</v>
      </c>
      <c r="E116" s="32">
        <v>0.52300841374224727</v>
      </c>
      <c r="F116" s="32">
        <v>1.6604827519074567E-2</v>
      </c>
      <c r="G116" s="31">
        <v>0.7271659509045113</v>
      </c>
      <c r="H116" s="33">
        <v>0.20484794449321442</v>
      </c>
      <c r="I116" s="33">
        <v>6.1396001311000287E-3</v>
      </c>
      <c r="J116" s="32">
        <v>0.23504663239548024</v>
      </c>
      <c r="K116" s="32">
        <v>6.5445082030480273E-3</v>
      </c>
      <c r="L116" s="33">
        <v>7.9137070172157487E-2</v>
      </c>
      <c r="M116" s="33">
        <v>2.3559465424808435E-3</v>
      </c>
      <c r="N116" s="32">
        <v>0.29081313615652499</v>
      </c>
      <c r="O116" s="32">
        <v>8.6576392219916455E-3</v>
      </c>
      <c r="P116" s="34">
        <v>2800.6712632893773</v>
      </c>
      <c r="Q116" s="34">
        <v>40.695155634800358</v>
      </c>
      <c r="R116" s="34">
        <v>2711.9265002480615</v>
      </c>
      <c r="S116" s="34">
        <v>70.668940113032818</v>
      </c>
      <c r="T116" s="34">
        <v>2865.2176853816245</v>
      </c>
      <c r="U116" s="34">
        <v>47.928167972746451</v>
      </c>
      <c r="V116" s="35">
        <v>6.5486534363226934E-2</v>
      </c>
      <c r="W116" s="34">
        <v>5827.7712522936736</v>
      </c>
      <c r="X116" s="34">
        <v>240.94504746515722</v>
      </c>
      <c r="Y116" s="34">
        <v>22.357341488767393</v>
      </c>
      <c r="Z116" s="34">
        <v>85.326565313556742</v>
      </c>
      <c r="AA116" s="34">
        <v>4.2271656454030753</v>
      </c>
      <c r="AB116" s="34">
        <v>340.41385480160568</v>
      </c>
      <c r="AC116" s="34">
        <v>14.862905737508944</v>
      </c>
      <c r="AD116" s="36">
        <v>4.0351483942043412E+18</v>
      </c>
      <c r="AE116" s="36">
        <v>3.4185634882335401E+18</v>
      </c>
      <c r="AF116" s="36">
        <v>6.1658490597080115E+17</v>
      </c>
    </row>
    <row r="117" spans="1:32">
      <c r="A117" s="21" t="s">
        <v>427</v>
      </c>
      <c r="B117" s="21">
        <v>3</v>
      </c>
      <c r="C117" s="31">
        <v>11.369775143731157</v>
      </c>
      <c r="D117" s="31">
        <v>0.56291339239255822</v>
      </c>
      <c r="E117" s="32">
        <v>0.4793335060033177</v>
      </c>
      <c r="F117" s="32">
        <v>1.7761130411337409E-2</v>
      </c>
      <c r="G117" s="31">
        <v>0.74841608019881389</v>
      </c>
      <c r="H117" s="33">
        <v>0.17203341612899095</v>
      </c>
      <c r="I117" s="33">
        <v>5.6489320975325634E-3</v>
      </c>
      <c r="J117" s="32">
        <v>2.6839670887572109</v>
      </c>
      <c r="K117" s="32">
        <v>8.6862043255741456E-2</v>
      </c>
      <c r="L117" s="33">
        <v>0.8101030805666013</v>
      </c>
      <c r="M117" s="33">
        <v>2.8462020009298702E-2</v>
      </c>
      <c r="N117" s="32">
        <v>2.9279503937778375</v>
      </c>
      <c r="O117" s="32">
        <v>0.10287009726669907</v>
      </c>
      <c r="P117" s="34">
        <v>2553.9483258274622</v>
      </c>
      <c r="Q117" s="34">
        <v>45.186670632853293</v>
      </c>
      <c r="R117" s="34">
        <v>2524.361982683457</v>
      </c>
      <c r="S117" s="34">
        <v>77.865120229987141</v>
      </c>
      <c r="T117" s="34">
        <v>2577.5247492034005</v>
      </c>
      <c r="U117" s="34">
        <v>53.831111467049141</v>
      </c>
      <c r="V117" s="35">
        <v>2.4920106356882354E-2</v>
      </c>
      <c r="W117" s="34">
        <v>2041.9788571424722</v>
      </c>
      <c r="X117" s="34">
        <v>106.875469989057</v>
      </c>
      <c r="Y117" s="34">
        <v>9.0681248764240721</v>
      </c>
      <c r="Z117" s="34">
        <v>297.84689117658132</v>
      </c>
      <c r="AA117" s="34">
        <v>13.312790307526992</v>
      </c>
      <c r="AB117" s="34">
        <v>105.11326005796339</v>
      </c>
      <c r="AC117" s="34">
        <v>4.8450731975717529</v>
      </c>
      <c r="AD117" s="36">
        <v>1.6701433662051909E+18</v>
      </c>
      <c r="AE117" s="36">
        <v>1.6122253095189755E+18</v>
      </c>
      <c r="AF117" s="36">
        <v>5.7918056686215424E+16</v>
      </c>
    </row>
    <row r="118" spans="1:32">
      <c r="A118" s="21" t="s">
        <v>428</v>
      </c>
      <c r="B118" s="45" t="s">
        <v>393</v>
      </c>
      <c r="C118" s="31">
        <v>17.339355930024325</v>
      </c>
      <c r="D118" s="31">
        <v>0.70711673154489851</v>
      </c>
      <c r="E118" s="32">
        <v>0.56541680539660688</v>
      </c>
      <c r="F118" s="32">
        <v>1.7426013681540647E-2</v>
      </c>
      <c r="G118" s="31">
        <v>0.75573787176576979</v>
      </c>
      <c r="H118" s="33">
        <v>0.2224144371564297</v>
      </c>
      <c r="I118" s="33">
        <v>5.9398986268307226E-3</v>
      </c>
      <c r="J118" s="32">
        <v>0.17904524449810344</v>
      </c>
      <c r="K118" s="32">
        <v>6.2834223014360301E-3</v>
      </c>
      <c r="L118" s="33">
        <v>5.2348058486581389E-2</v>
      </c>
      <c r="M118" s="33">
        <v>1.601886283594743E-3</v>
      </c>
      <c r="N118" s="32">
        <v>0.19386107801252472</v>
      </c>
      <c r="O118" s="32">
        <v>5.9322811727727546E-3</v>
      </c>
      <c r="P118" s="34">
        <v>2953.7994089377794</v>
      </c>
      <c r="Q118" s="34">
        <v>38.4145549204095</v>
      </c>
      <c r="R118" s="34">
        <v>2888.9741683136986</v>
      </c>
      <c r="S118" s="34">
        <v>72.163037642537589</v>
      </c>
      <c r="T118" s="34">
        <v>2998.2523137928579</v>
      </c>
      <c r="U118" s="34">
        <v>42.297201240618051</v>
      </c>
      <c r="V118" s="35">
        <v>4.5193699807700938E-2</v>
      </c>
      <c r="W118" s="34">
        <v>61650.591316868034</v>
      </c>
      <c r="X118" s="34">
        <v>1254.0229987531027</v>
      </c>
      <c r="Y118" s="34">
        <v>108.86975119288806</v>
      </c>
      <c r="Z118" s="34">
        <v>314.08721623624848</v>
      </c>
      <c r="AA118" s="34">
        <v>14.888377633549918</v>
      </c>
      <c r="AB118" s="34">
        <v>1647.9751235273634</v>
      </c>
      <c r="AC118" s="34">
        <v>68.970728379900137</v>
      </c>
      <c r="AD118" s="36">
        <v>2.0417428168696087E+19</v>
      </c>
      <c r="AE118" s="36">
        <v>1.6346637731233022E+19</v>
      </c>
      <c r="AF118" s="36">
        <v>4.0707904374630646E+18</v>
      </c>
    </row>
    <row r="119" spans="1:32">
      <c r="A119" s="21" t="s">
        <v>429</v>
      </c>
      <c r="B119" s="45" t="s">
        <v>393</v>
      </c>
      <c r="C119" s="31">
        <v>24.557088726209606</v>
      </c>
      <c r="D119" s="31">
        <v>0.88179836636423981</v>
      </c>
      <c r="E119" s="32">
        <v>0.61626214350699737</v>
      </c>
      <c r="F119" s="32">
        <v>1.7274225032295063E-2</v>
      </c>
      <c r="G119" s="31">
        <v>0.78062179411367483</v>
      </c>
      <c r="H119" s="33">
        <v>0.28900816627242892</v>
      </c>
      <c r="I119" s="33">
        <v>6.4861219149484348E-3</v>
      </c>
      <c r="J119" s="32">
        <v>0.33291612420738143</v>
      </c>
      <c r="K119" s="32">
        <v>1.36000070941403E-2</v>
      </c>
      <c r="L119" s="33">
        <v>9.1224694868820941E-2</v>
      </c>
      <c r="M119" s="33">
        <v>3.6288118045079538E-3</v>
      </c>
      <c r="N119" s="32">
        <v>0.34612615080684417</v>
      </c>
      <c r="O119" s="32">
        <v>1.3768493977457687E-2</v>
      </c>
      <c r="P119" s="34">
        <v>3290.7698872129959</v>
      </c>
      <c r="Q119" s="34">
        <v>34.44301047573299</v>
      </c>
      <c r="R119" s="34">
        <v>3095.0276516343033</v>
      </c>
      <c r="S119" s="34">
        <v>69.268566073210238</v>
      </c>
      <c r="T119" s="34">
        <v>3412.2806034501791</v>
      </c>
      <c r="U119" s="34">
        <v>34.481962114155522</v>
      </c>
      <c r="V119" s="35">
        <v>0.11684287520034864</v>
      </c>
      <c r="W119" s="34">
        <v>133948.74569162476</v>
      </c>
      <c r="X119" s="34">
        <v>3626.9972196311951</v>
      </c>
      <c r="Y119" s="34">
        <v>334.25821121608425</v>
      </c>
      <c r="Z119" s="34">
        <v>1403.4714181123757</v>
      </c>
      <c r="AA119" s="34">
        <v>70.748051337100776</v>
      </c>
      <c r="AB119" s="34">
        <v>4046.6049223670943</v>
      </c>
      <c r="AC119" s="34">
        <v>194.85189113596627</v>
      </c>
      <c r="AD119" s="36">
        <v>6.0857431037796901E+19</v>
      </c>
      <c r="AE119" s="36">
        <v>4.1435409614307254E+19</v>
      </c>
      <c r="AF119" s="36">
        <v>1.9422021423489647E+19</v>
      </c>
    </row>
    <row r="120" spans="1:32">
      <c r="A120" s="21" t="s">
        <v>430</v>
      </c>
      <c r="B120" s="21" t="s">
        <v>244</v>
      </c>
      <c r="C120" s="31">
        <v>21.188327792706566</v>
      </c>
      <c r="D120" s="31">
        <v>1.4514001795917557</v>
      </c>
      <c r="E120" s="32">
        <v>0.63455831999798273</v>
      </c>
      <c r="F120" s="32">
        <v>2.941737955495383E-2</v>
      </c>
      <c r="G120" s="31">
        <v>0.67677132900706349</v>
      </c>
      <c r="H120" s="33">
        <v>0.24217196494192067</v>
      </c>
      <c r="I120" s="33">
        <v>1.2212546012494854E-2</v>
      </c>
      <c r="J120" s="32">
        <v>0.17867455320149248</v>
      </c>
      <c r="K120" s="32">
        <v>8.4396292379394031E-3</v>
      </c>
      <c r="L120" s="33">
        <v>4.9327297162410653E-2</v>
      </c>
      <c r="M120" s="33">
        <v>2.3150213446473428E-3</v>
      </c>
      <c r="N120" s="32">
        <v>0.18412955143750134</v>
      </c>
      <c r="O120" s="32">
        <v>8.6415406129932114E-3</v>
      </c>
      <c r="P120" s="34">
        <v>3147.2471701342633</v>
      </c>
      <c r="Q120" s="34">
        <v>64.3370156582032</v>
      </c>
      <c r="R120" s="34">
        <v>3167.5914725584889</v>
      </c>
      <c r="S120" s="34">
        <v>117.07372179778385</v>
      </c>
      <c r="T120" s="34">
        <v>3134.2992218282084</v>
      </c>
      <c r="U120" s="34">
        <v>77.96161793086867</v>
      </c>
      <c r="V120" s="35">
        <v>-1.3447266723385809E-2</v>
      </c>
      <c r="W120" s="34">
        <v>111240.88439110345</v>
      </c>
      <c r="X120" s="34">
        <v>1690.5161074651269</v>
      </c>
      <c r="Y120" s="34">
        <v>351.38679395479312</v>
      </c>
      <c r="Z120" s="34">
        <v>384.78257881653394</v>
      </c>
      <c r="AA120" s="34">
        <v>49.684307354744035</v>
      </c>
      <c r="AB120" s="34">
        <v>1975.5646688424927</v>
      </c>
      <c r="AC120" s="34">
        <v>225.2285215589452</v>
      </c>
      <c r="AD120" s="36">
        <v>2.5896582882791727E+19</v>
      </c>
      <c r="AE120" s="36">
        <v>1.9613007721135608E+19</v>
      </c>
      <c r="AF120" s="36">
        <v>6.2835751616561193E+18</v>
      </c>
    </row>
    <row r="121" spans="1:32">
      <c r="A121" s="21" t="s">
        <v>431</v>
      </c>
      <c r="B121" s="21" t="s">
        <v>244</v>
      </c>
      <c r="C121" s="31">
        <v>28.509751923721662</v>
      </c>
      <c r="D121" s="31">
        <v>1.4884619041951246</v>
      </c>
      <c r="E121" s="32">
        <v>0.69772948007386393</v>
      </c>
      <c r="F121" s="32">
        <v>2.5683491239235197E-2</v>
      </c>
      <c r="G121" s="31">
        <v>0.70505451830637778</v>
      </c>
      <c r="H121" s="33">
        <v>0.29635010855746413</v>
      </c>
      <c r="I121" s="33">
        <v>1.0972090594056256E-2</v>
      </c>
      <c r="J121" s="32">
        <v>0.23284948267974523</v>
      </c>
      <c r="K121" s="32">
        <v>8.0193826039941657E-3</v>
      </c>
      <c r="L121" s="33">
        <v>6.0687974931927693E-2</v>
      </c>
      <c r="M121" s="33">
        <v>2.1581646418230515E-3</v>
      </c>
      <c r="N121" s="32">
        <v>0.23079304727314731</v>
      </c>
      <c r="O121" s="32">
        <v>8.2073820186321575E-3</v>
      </c>
      <c r="P121" s="34">
        <v>3436.7881224590674</v>
      </c>
      <c r="Q121" s="34">
        <v>49.965783588393606</v>
      </c>
      <c r="R121" s="34">
        <v>3412.033897805265</v>
      </c>
      <c r="S121" s="34">
        <v>98.267454175190451</v>
      </c>
      <c r="T121" s="34">
        <v>3451.2492663254307</v>
      </c>
      <c r="U121" s="34">
        <v>56.276214794655971</v>
      </c>
      <c r="V121" s="35">
        <v>1.4629872531562671E-2</v>
      </c>
      <c r="W121" s="34">
        <v>45039.583090324566</v>
      </c>
      <c r="X121" s="34">
        <v>1603.9160604503434</v>
      </c>
      <c r="Y121" s="34">
        <v>160.59306197857572</v>
      </c>
      <c r="Z121" s="34">
        <v>400.4010064527759</v>
      </c>
      <c r="AA121" s="34">
        <v>24.02806393280698</v>
      </c>
      <c r="AB121" s="34">
        <v>1600.8915978873997</v>
      </c>
      <c r="AC121" s="34">
        <v>72.911590558111442</v>
      </c>
      <c r="AD121" s="36">
        <v>2.3979664926671921E+19</v>
      </c>
      <c r="AE121" s="36">
        <v>1.6074967362364281E+19</v>
      </c>
      <c r="AF121" s="36">
        <v>7.9046975643076403E+18</v>
      </c>
    </row>
    <row r="122" spans="1:32">
      <c r="A122" s="21" t="s">
        <v>432</v>
      </c>
      <c r="B122" s="21">
        <v>3</v>
      </c>
      <c r="C122" s="31">
        <v>13.008188310259673</v>
      </c>
      <c r="D122" s="31">
        <v>0.45550495643867017</v>
      </c>
      <c r="E122" s="32">
        <v>0.4901458677178967</v>
      </c>
      <c r="F122" s="32">
        <v>9.501335119857764E-3</v>
      </c>
      <c r="G122" s="31">
        <v>0.55358332390501097</v>
      </c>
      <c r="H122" s="33">
        <v>0.19248203207245163</v>
      </c>
      <c r="I122" s="33">
        <v>5.6131153469207388E-3</v>
      </c>
      <c r="J122" s="32">
        <v>0.15959153368518403</v>
      </c>
      <c r="K122" s="32">
        <v>8.0789062470252044E-3</v>
      </c>
      <c r="L122" s="33">
        <v>4.6126065084271264E-2</v>
      </c>
      <c r="M122" s="33">
        <v>2.1133875383127941E-3</v>
      </c>
      <c r="N122" s="32">
        <v>0.16850910396330174</v>
      </c>
      <c r="O122" s="32">
        <v>7.7206898042931843E-3</v>
      </c>
      <c r="P122" s="34">
        <v>2680.2477919929775</v>
      </c>
      <c r="Q122" s="34">
        <v>32.491809726172505</v>
      </c>
      <c r="R122" s="34">
        <v>2571.3070940398857</v>
      </c>
      <c r="S122" s="34">
        <v>41.234649403146747</v>
      </c>
      <c r="T122" s="34">
        <v>2763.4859653877375</v>
      </c>
      <c r="U122" s="34">
        <v>47.080461396898045</v>
      </c>
      <c r="V122" s="35">
        <v>8.4247780992441457E-2</v>
      </c>
      <c r="W122" s="34">
        <v>19735.732668612771</v>
      </c>
      <c r="X122" s="34">
        <v>337.72609571170887</v>
      </c>
      <c r="Y122" s="34">
        <v>35.540609327112733</v>
      </c>
      <c r="Z122" s="34">
        <v>89.335720286333668</v>
      </c>
      <c r="AA122" s="34">
        <v>6.2056391903260524</v>
      </c>
      <c r="AB122" s="34">
        <v>526.95202848849294</v>
      </c>
      <c r="AC122" s="34">
        <v>28.38483108547079</v>
      </c>
      <c r="AD122" s="36">
        <v>5.8775458611293041E+18</v>
      </c>
      <c r="AE122" s="36">
        <v>5.2042069506691297E+18</v>
      </c>
      <c r="AF122" s="36">
        <v>6.7333891046017434E+17</v>
      </c>
    </row>
    <row r="123" spans="1:32">
      <c r="A123" s="21" t="s">
        <v>433</v>
      </c>
      <c r="B123" s="21">
        <v>3</v>
      </c>
      <c r="C123" s="31">
        <v>11.9656073696557</v>
      </c>
      <c r="D123" s="31">
        <v>0.46939342701969544</v>
      </c>
      <c r="E123" s="32">
        <v>0.49531847885279368</v>
      </c>
      <c r="F123" s="32">
        <v>1.2835961158605809E-2</v>
      </c>
      <c r="G123" s="31">
        <v>0.66060462214350701</v>
      </c>
      <c r="H123" s="33">
        <v>0.17520598717279962</v>
      </c>
      <c r="I123" s="33">
        <v>5.1598524344779349E-3</v>
      </c>
      <c r="J123" s="32">
        <v>0.18321228776942469</v>
      </c>
      <c r="K123" s="32">
        <v>9.6873416765178699E-3</v>
      </c>
      <c r="L123" s="33">
        <v>5.1197391801206082E-2</v>
      </c>
      <c r="M123" s="33">
        <v>2.5920923289496313E-3</v>
      </c>
      <c r="N123" s="32">
        <v>0.18536690193781671</v>
      </c>
      <c r="O123" s="32">
        <v>9.3850117681747638E-3</v>
      </c>
      <c r="P123" s="34">
        <v>2601.7162661951356</v>
      </c>
      <c r="Q123" s="34">
        <v>36.110104689726995</v>
      </c>
      <c r="R123" s="34">
        <v>2593.6452118491266</v>
      </c>
      <c r="S123" s="34">
        <v>55.575530165983203</v>
      </c>
      <c r="T123" s="34">
        <v>2608.0056614069777</v>
      </c>
      <c r="U123" s="34">
        <v>48.231458996843685</v>
      </c>
      <c r="V123" s="35">
        <v>6.6875753593390597E-3</v>
      </c>
      <c r="W123" s="34">
        <v>9064.2690755570839</v>
      </c>
      <c r="X123" s="34">
        <v>176.46240988659545</v>
      </c>
      <c r="Y123" s="34">
        <v>17.920976225110348</v>
      </c>
      <c r="Z123" s="34">
        <v>53.961311660428898</v>
      </c>
      <c r="AA123" s="34">
        <v>3.8345781827565717</v>
      </c>
      <c r="AB123" s="34">
        <v>275.88831370639321</v>
      </c>
      <c r="AC123" s="34">
        <v>13.708322499464442</v>
      </c>
      <c r="AD123" s="36">
        <v>2.882884187980247E+18</v>
      </c>
      <c r="AE123" s="36">
        <v>2.7394274954111739E+18</v>
      </c>
      <c r="AF123" s="36">
        <v>1.4345669256907315E+17</v>
      </c>
    </row>
    <row r="124" spans="1:32">
      <c r="A124" s="21" t="s">
        <v>434</v>
      </c>
      <c r="B124" s="21">
        <v>3</v>
      </c>
      <c r="C124" s="31">
        <v>11.493180909927624</v>
      </c>
      <c r="D124" s="31">
        <v>0.69049770236714036</v>
      </c>
      <c r="E124" s="32">
        <v>0.46640496503280227</v>
      </c>
      <c r="F124" s="32">
        <v>1.9379721180353922E-2</v>
      </c>
      <c r="G124" s="31">
        <v>0.69161175239415695</v>
      </c>
      <c r="H124" s="33">
        <v>0.17872108943007359</v>
      </c>
      <c r="I124" s="33">
        <v>7.7552723592912804E-3</v>
      </c>
      <c r="J124" s="32">
        <v>0.13475420604821828</v>
      </c>
      <c r="K124" s="32">
        <v>7.6276961958692607E-3</v>
      </c>
      <c r="L124" s="33">
        <v>4.5252564271525388E-2</v>
      </c>
      <c r="M124" s="33">
        <v>3.4724583495528661E-3</v>
      </c>
      <c r="N124" s="32">
        <v>0.16415457385195839</v>
      </c>
      <c r="O124" s="32">
        <v>1.2596411491054518E-2</v>
      </c>
      <c r="P124" s="34">
        <v>2564.0279923321932</v>
      </c>
      <c r="Q124" s="34">
        <v>54.624183906382314</v>
      </c>
      <c r="R124" s="34">
        <v>2467.776331364229</v>
      </c>
      <c r="S124" s="34">
        <v>85.762515763714319</v>
      </c>
      <c r="T124" s="34">
        <v>2641.0383434066821</v>
      </c>
      <c r="U124" s="34">
        <v>70.292480646481636</v>
      </c>
      <c r="V124" s="35">
        <v>7.8892483648387302E-2</v>
      </c>
      <c r="W124" s="34">
        <v>12238.683193537419</v>
      </c>
      <c r="X124" s="34">
        <v>195.51721162249029</v>
      </c>
      <c r="Y124" s="34">
        <v>25.402006690358565</v>
      </c>
      <c r="Z124" s="34">
        <v>46.975493023840741</v>
      </c>
      <c r="AA124" s="34">
        <v>3.5558713961638868</v>
      </c>
      <c r="AB124" s="34">
        <v>326.54817194636502</v>
      </c>
      <c r="AC124" s="34">
        <v>19.193689660590199</v>
      </c>
      <c r="AD124" s="36">
        <v>3.4280260990023808E+18</v>
      </c>
      <c r="AE124" s="36">
        <v>3.2078159509313546E+18</v>
      </c>
      <c r="AF124" s="36">
        <v>2.2021014807102618E+17</v>
      </c>
    </row>
    <row r="125" spans="1:32">
      <c r="A125" s="21" t="s">
        <v>435</v>
      </c>
      <c r="B125" s="21">
        <v>3</v>
      </c>
      <c r="C125" s="31">
        <v>11.764830816459943</v>
      </c>
      <c r="D125" s="31">
        <v>0.47791431450628241</v>
      </c>
      <c r="E125" s="32">
        <v>0.4839328375611705</v>
      </c>
      <c r="F125" s="32">
        <v>1.2194192136637068E-2</v>
      </c>
      <c r="G125" s="31">
        <v>0.62030258172437491</v>
      </c>
      <c r="H125" s="33">
        <v>0.17631908322076814</v>
      </c>
      <c r="I125" s="33">
        <v>5.6179847457465248E-3</v>
      </c>
      <c r="J125" s="32">
        <v>0.15737080325198732</v>
      </c>
      <c r="K125" s="32">
        <v>8.1679094571420353E-3</v>
      </c>
      <c r="L125" s="33">
        <v>5.786067185644149E-2</v>
      </c>
      <c r="M125" s="33">
        <v>2.8678701967693103E-3</v>
      </c>
      <c r="N125" s="32">
        <v>0.20961925920178523</v>
      </c>
      <c r="O125" s="32">
        <v>1.0389800305554784E-2</v>
      </c>
      <c r="P125" s="34">
        <v>2585.8697232075447</v>
      </c>
      <c r="Q125" s="34">
        <v>37.321488848489025</v>
      </c>
      <c r="R125" s="34">
        <v>2544.3731572146435</v>
      </c>
      <c r="S125" s="34">
        <v>53.192149124274728</v>
      </c>
      <c r="T125" s="34">
        <v>2618.5483552674596</v>
      </c>
      <c r="U125" s="34">
        <v>52.059079501263113</v>
      </c>
      <c r="V125" s="35">
        <v>3.4270934684351384E-2</v>
      </c>
      <c r="W125" s="34">
        <v>7759.6913474031107</v>
      </c>
      <c r="X125" s="34">
        <v>239.05891390599058</v>
      </c>
      <c r="Y125" s="34">
        <v>25.012505587979113</v>
      </c>
      <c r="Z125" s="34">
        <v>63.867710953317136</v>
      </c>
      <c r="AA125" s="34">
        <v>4.6449288018766417</v>
      </c>
      <c r="AB125" s="34">
        <v>378.93430452250902</v>
      </c>
      <c r="AC125" s="34">
        <v>19.329625443456045</v>
      </c>
      <c r="AD125" s="36">
        <v>3.9569939508187346E+18</v>
      </c>
      <c r="AE125" s="36">
        <v>3.7416087848208768E+18</v>
      </c>
      <c r="AF125" s="36">
        <v>2.1538516599785779E+17</v>
      </c>
    </row>
    <row r="126" spans="1:32">
      <c r="A126" s="21" t="s">
        <v>436</v>
      </c>
      <c r="B126" s="21">
        <v>3</v>
      </c>
      <c r="C126" s="31">
        <v>12.011794615233793</v>
      </c>
      <c r="D126" s="31">
        <v>0.71219353068583058</v>
      </c>
      <c r="E126" s="32">
        <v>0.46441097926953145</v>
      </c>
      <c r="F126" s="32">
        <v>2.2284451366784242E-2</v>
      </c>
      <c r="G126" s="31">
        <v>0.80929962907131014</v>
      </c>
      <c r="H126" s="33">
        <v>0.18758760756032608</v>
      </c>
      <c r="I126" s="33">
        <v>6.5331899775207224E-3</v>
      </c>
      <c r="J126" s="32">
        <v>0.21053110239323827</v>
      </c>
      <c r="K126" s="32">
        <v>1.1988525096263277E-2</v>
      </c>
      <c r="L126" s="33">
        <v>6.0154398680566726E-2</v>
      </c>
      <c r="M126" s="33">
        <v>2.9971513128652211E-3</v>
      </c>
      <c r="N126" s="32">
        <v>0.21922090616449527</v>
      </c>
      <c r="O126" s="32">
        <v>1.0922530041525973E-2</v>
      </c>
      <c r="P126" s="34">
        <v>2605.326927175151</v>
      </c>
      <c r="Q126" s="34">
        <v>54.108785113648537</v>
      </c>
      <c r="R126" s="34">
        <v>2459.00467164158</v>
      </c>
      <c r="S126" s="34">
        <v>98.851377557060715</v>
      </c>
      <c r="T126" s="34">
        <v>2721.1259211642709</v>
      </c>
      <c r="U126" s="34">
        <v>56.266764666289873</v>
      </c>
      <c r="V126" s="35">
        <v>0.11571655125647284</v>
      </c>
      <c r="W126" s="34">
        <v>17277.638285122626</v>
      </c>
      <c r="X126" s="34">
        <v>418.88358051121077</v>
      </c>
      <c r="Y126" s="34">
        <v>45.257737707739096</v>
      </c>
      <c r="Z126" s="34">
        <v>154.67421916911857</v>
      </c>
      <c r="AA126" s="34">
        <v>11.093115592600952</v>
      </c>
      <c r="AB126" s="34">
        <v>691.69853536230289</v>
      </c>
      <c r="AC126" s="34">
        <v>44.294241628896366</v>
      </c>
      <c r="AD126" s="36">
        <v>7.6545257474038528E+18</v>
      </c>
      <c r="AE126" s="36">
        <v>6.9079487869322609E+18</v>
      </c>
      <c r="AF126" s="36">
        <v>7.4657696047159194E+17</v>
      </c>
    </row>
    <row r="127" spans="1:32">
      <c r="A127" s="21" t="s">
        <v>437</v>
      </c>
      <c r="B127" s="21">
        <v>3</v>
      </c>
      <c r="C127" s="31">
        <v>11.362100070539066</v>
      </c>
      <c r="D127" s="31">
        <v>0.5179860085886433</v>
      </c>
      <c r="E127" s="32">
        <v>0.46556698491061049</v>
      </c>
      <c r="F127" s="32">
        <v>1.3930941093559307E-2</v>
      </c>
      <c r="G127" s="31">
        <v>0.65635509585868324</v>
      </c>
      <c r="H127" s="33">
        <v>0.17700077174074519</v>
      </c>
      <c r="I127" s="33">
        <v>6.0878824379606358E-3</v>
      </c>
      <c r="J127" s="32">
        <v>0.18311290396839577</v>
      </c>
      <c r="K127" s="32">
        <v>1.0004042656190003E-2</v>
      </c>
      <c r="L127" s="33">
        <v>5.1872318296504294E-2</v>
      </c>
      <c r="M127" s="33">
        <v>2.4908017462414527E-3</v>
      </c>
      <c r="N127" s="32">
        <v>0.18799389453205242</v>
      </c>
      <c r="O127" s="32">
        <v>9.0270791081015489E-3</v>
      </c>
      <c r="P127" s="34">
        <v>2553.3181156687574</v>
      </c>
      <c r="Q127" s="34">
        <v>41.67848667267981</v>
      </c>
      <c r="R127" s="34">
        <v>2464.0914618065804</v>
      </c>
      <c r="S127" s="34">
        <v>61.569454043142798</v>
      </c>
      <c r="T127" s="34">
        <v>2624.9669292326125</v>
      </c>
      <c r="U127" s="34">
        <v>56.081970924332381</v>
      </c>
      <c r="V127" s="35">
        <v>7.3685797958297106E-2</v>
      </c>
      <c r="W127" s="34">
        <v>34237.78588907911</v>
      </c>
      <c r="X127" s="34">
        <v>353.16786606250827</v>
      </c>
      <c r="Y127" s="34">
        <v>37.503724220095954</v>
      </c>
      <c r="Z127" s="34">
        <v>114.65300892400224</v>
      </c>
      <c r="AA127" s="34">
        <v>8.3269495028749194</v>
      </c>
      <c r="AB127" s="34">
        <v>587.45011419025332</v>
      </c>
      <c r="AC127" s="34">
        <v>33.226656210269759</v>
      </c>
      <c r="AD127" s="36">
        <v>6.1864351503729572E+18</v>
      </c>
      <c r="AE127" s="36">
        <v>5.8325676893775073E+18</v>
      </c>
      <c r="AF127" s="36">
        <v>3.5386746099544986E+17</v>
      </c>
    </row>
    <row r="128" spans="1:32">
      <c r="A128" s="21" t="s">
        <v>438</v>
      </c>
      <c r="B128" s="45" t="s">
        <v>393</v>
      </c>
      <c r="C128" s="31">
        <v>13.637247527313402</v>
      </c>
      <c r="D128" s="31">
        <v>0.25483708559832025</v>
      </c>
      <c r="E128" s="32">
        <v>0.51605276354753338</v>
      </c>
      <c r="F128" s="32">
        <v>8.1298704723280005E-3</v>
      </c>
      <c r="G128" s="31">
        <v>0.84305054191693551</v>
      </c>
      <c r="H128" s="33">
        <v>0.19165993676676235</v>
      </c>
      <c r="I128" s="33">
        <v>1.9262638733598854E-3</v>
      </c>
      <c r="J128" s="32">
        <v>0.24397367648969531</v>
      </c>
      <c r="K128" s="32">
        <v>4.8331287917592154E-3</v>
      </c>
      <c r="L128" s="33">
        <v>6.3404451823369248E-2</v>
      </c>
      <c r="M128" s="33">
        <v>1.1591174450822077E-3</v>
      </c>
      <c r="N128" s="32">
        <v>0.23153697886494767</v>
      </c>
      <c r="O128" s="32">
        <v>4.2328029604551181E-3</v>
      </c>
      <c r="P128" s="34">
        <v>2724.8509726634279</v>
      </c>
      <c r="Q128" s="34">
        <v>17.52587433241024</v>
      </c>
      <c r="R128" s="34">
        <v>2682.4179923635688</v>
      </c>
      <c r="S128" s="34">
        <v>34.662077034062385</v>
      </c>
      <c r="T128" s="34">
        <v>2756.4581877350538</v>
      </c>
      <c r="U128" s="34">
        <v>16.412743172961655</v>
      </c>
      <c r="V128" s="35">
        <v>3.2822537655752604E-2</v>
      </c>
      <c r="W128" s="34">
        <v>27900.70100892293</v>
      </c>
      <c r="X128" s="34">
        <v>570.49462410960257</v>
      </c>
      <c r="Y128" s="34">
        <v>44.123453516003458</v>
      </c>
      <c r="Z128" s="34">
        <v>218.12693818289105</v>
      </c>
      <c r="AA128" s="34">
        <v>10.218519849158556</v>
      </c>
      <c r="AB128" s="34">
        <v>831.91938934670668</v>
      </c>
      <c r="AC128" s="34">
        <v>31.746834215906755</v>
      </c>
      <c r="AD128" s="36">
        <v>9.4255876861796475E+18</v>
      </c>
      <c r="AE128" s="36">
        <v>8.3741323340630497E+18</v>
      </c>
      <c r="AF128" s="36">
        <v>1.0514553521165978E+18</v>
      </c>
    </row>
    <row r="129" spans="1:32">
      <c r="A129" s="21" t="s">
        <v>439</v>
      </c>
      <c r="B129" s="34">
        <v>3</v>
      </c>
      <c r="C129" s="31">
        <v>8.9767891074728254</v>
      </c>
      <c r="D129" s="31">
        <v>0.18990467062196364</v>
      </c>
      <c r="E129" s="32">
        <v>0.42792467856181188</v>
      </c>
      <c r="F129" s="32">
        <v>7.360113817661643E-3</v>
      </c>
      <c r="G129" s="31">
        <v>0.81302251654637925</v>
      </c>
      <c r="H129" s="33">
        <v>0.15214315378527518</v>
      </c>
      <c r="I129" s="33">
        <v>1.8739728403343E-3</v>
      </c>
      <c r="J129" s="32">
        <v>0.36248854984063872</v>
      </c>
      <c r="K129" s="32">
        <v>9.2238564520030451E-3</v>
      </c>
      <c r="L129" s="33">
        <v>9.4370122200697931E-2</v>
      </c>
      <c r="M129" s="33">
        <v>2.022372359011761E-3</v>
      </c>
      <c r="N129" s="32">
        <v>0.33705462487946886</v>
      </c>
      <c r="O129" s="32">
        <v>7.2231543303890563E-3</v>
      </c>
      <c r="P129" s="34">
        <v>2335.6463480105035</v>
      </c>
      <c r="Q129" s="34">
        <v>19.145814897095534</v>
      </c>
      <c r="R129" s="34">
        <v>2296.3553032786085</v>
      </c>
      <c r="S129" s="34">
        <v>33.313411871016022</v>
      </c>
      <c r="T129" s="34">
        <v>2370.1541226917575</v>
      </c>
      <c r="U129" s="34">
        <v>20.858038351701907</v>
      </c>
      <c r="V129" s="35">
        <v>3.6998524930469623E-2</v>
      </c>
      <c r="W129" s="34">
        <v>46822.939763296316</v>
      </c>
      <c r="X129" s="34">
        <v>961.54989709179665</v>
      </c>
      <c r="Y129" s="34">
        <v>71.104495683078596</v>
      </c>
      <c r="Z129" s="34">
        <v>662.26083227354081</v>
      </c>
      <c r="AA129" s="34">
        <v>31.072643067044581</v>
      </c>
      <c r="AB129" s="34">
        <v>1702.831484169858</v>
      </c>
      <c r="AC129" s="34">
        <v>60.957360929820958</v>
      </c>
      <c r="AD129" s="36">
        <v>1.6500754284163445E+19</v>
      </c>
      <c r="AE129" s="36">
        <v>1.7583173274491417E+19</v>
      </c>
      <c r="AF129" s="36">
        <v>-1.0824189903279718E+18</v>
      </c>
    </row>
    <row r="130" spans="1:32">
      <c r="A130" s="21" t="s">
        <v>440</v>
      </c>
      <c r="B130" s="45" t="s">
        <v>393</v>
      </c>
      <c r="C130" s="31">
        <v>28.769325063756302</v>
      </c>
      <c r="D130" s="31">
        <v>1.397407623972299</v>
      </c>
      <c r="E130" s="32">
        <v>0.68347750104915084</v>
      </c>
      <c r="F130" s="32">
        <v>2.6996533465167581E-2</v>
      </c>
      <c r="G130" s="31">
        <v>0.81318684340089842</v>
      </c>
      <c r="H130" s="33">
        <v>0.30528409299687409</v>
      </c>
      <c r="I130" s="33">
        <v>8.6302349613144123E-3</v>
      </c>
      <c r="J130" s="32">
        <v>0.30271344428834318</v>
      </c>
      <c r="K130" s="32">
        <v>1.1639314033578483E-2</v>
      </c>
      <c r="L130" s="33">
        <v>8.2105470522653878E-2</v>
      </c>
      <c r="M130" s="33">
        <v>2.5183767943984794E-3</v>
      </c>
      <c r="N130" s="32">
        <v>0.31309178833027135</v>
      </c>
      <c r="O130" s="32">
        <v>9.603295483583206E-3</v>
      </c>
      <c r="P130" s="34">
        <v>3445.680563618409</v>
      </c>
      <c r="Q130" s="34">
        <v>46.578426021770611</v>
      </c>
      <c r="R130" s="34">
        <v>3357.6895738244584</v>
      </c>
      <c r="S130" s="34">
        <v>104.21364695238734</v>
      </c>
      <c r="T130" s="34">
        <v>3497.2426751104822</v>
      </c>
      <c r="U130" s="34">
        <v>43.030322907774007</v>
      </c>
      <c r="V130" s="35">
        <v>5.1146158758610838E-2</v>
      </c>
      <c r="W130" s="34">
        <v>12717.770701400785</v>
      </c>
      <c r="X130" s="34">
        <v>873.26957612696879</v>
      </c>
      <c r="Y130" s="34">
        <v>83.802625654700691</v>
      </c>
      <c r="Z130" s="34">
        <v>281.76472777810073</v>
      </c>
      <c r="AA130" s="34">
        <v>16.993813814019418</v>
      </c>
      <c r="AB130" s="34">
        <v>870.70221974450976</v>
      </c>
      <c r="AC130" s="34">
        <v>44.589101300433867</v>
      </c>
      <c r="AD130" s="36">
        <v>1.3454688601251488E+19</v>
      </c>
      <c r="AE130" s="36">
        <v>8.8741459621174764E+18</v>
      </c>
      <c r="AF130" s="36">
        <v>4.5805426391340114E+18</v>
      </c>
    </row>
    <row r="131" spans="1:32">
      <c r="A131" s="21" t="s">
        <v>441</v>
      </c>
      <c r="B131" s="45" t="s">
        <v>393</v>
      </c>
      <c r="C131" s="31">
        <v>34.51572445405148</v>
      </c>
      <c r="D131" s="31">
        <v>1.1007849737591886</v>
      </c>
      <c r="E131" s="32">
        <v>0.74907274383406564</v>
      </c>
      <c r="F131" s="32">
        <v>1.8847662713033529E-2</v>
      </c>
      <c r="G131" s="31">
        <v>0.78894732332843809</v>
      </c>
      <c r="H131" s="33">
        <v>0.33418867133226526</v>
      </c>
      <c r="I131" s="33">
        <v>6.5489463337096293E-3</v>
      </c>
      <c r="J131" s="32">
        <v>0.37118662435379579</v>
      </c>
      <c r="K131" s="32">
        <v>9.2104788758948092E-3</v>
      </c>
      <c r="L131" s="33">
        <v>9.070145987950419E-2</v>
      </c>
      <c r="M131" s="33">
        <v>2.1249766643300673E-3</v>
      </c>
      <c r="N131" s="32">
        <v>0.34873260298578956</v>
      </c>
      <c r="O131" s="32">
        <v>8.1701953245334642E-3</v>
      </c>
      <c r="P131" s="34">
        <v>3624.8926646484292</v>
      </c>
      <c r="Q131" s="34">
        <v>30.993222507119299</v>
      </c>
      <c r="R131" s="34">
        <v>3604.0985453241283</v>
      </c>
      <c r="S131" s="34">
        <v>69.84226979765559</v>
      </c>
      <c r="T131" s="34">
        <v>3636.4026349384385</v>
      </c>
      <c r="U131" s="34">
        <v>29.678578058682888</v>
      </c>
      <c r="V131" s="35">
        <v>1.1594366034335613E-2</v>
      </c>
      <c r="W131" s="34">
        <v>41331.380329271611</v>
      </c>
      <c r="X131" s="34">
        <v>1247.7651889590027</v>
      </c>
      <c r="Y131" s="34">
        <v>93.445164592734542</v>
      </c>
      <c r="Z131" s="34">
        <v>437.28559429122885</v>
      </c>
      <c r="AA131" s="34">
        <v>19.838245205743306</v>
      </c>
      <c r="AB131" s="34">
        <v>1102.5355391774231</v>
      </c>
      <c r="AC131" s="34">
        <v>44.937877281769865</v>
      </c>
      <c r="AD131" s="36">
        <v>1.8166217348854321E+19</v>
      </c>
      <c r="AE131" s="36">
        <v>1.1402017787654957E+19</v>
      </c>
      <c r="AF131" s="36">
        <v>6.7641995611993641E+18</v>
      </c>
    </row>
    <row r="132" spans="1:32">
      <c r="A132" s="21" t="s">
        <v>442</v>
      </c>
      <c r="B132" s="45" t="s">
        <v>393</v>
      </c>
      <c r="C132" s="31">
        <v>27.435557174170132</v>
      </c>
      <c r="D132" s="31">
        <v>0.94112778424055699</v>
      </c>
      <c r="E132" s="32">
        <v>0.65434178317839564</v>
      </c>
      <c r="F132" s="32">
        <v>1.6093658081984281E-2</v>
      </c>
      <c r="G132" s="31">
        <v>0.7169936454072583</v>
      </c>
      <c r="H132" s="33">
        <v>0.30409400370075329</v>
      </c>
      <c r="I132" s="33">
        <v>7.2715183529047517E-3</v>
      </c>
      <c r="J132" s="32">
        <v>0.34468967365318742</v>
      </c>
      <c r="K132" s="32">
        <v>9.7556686406369969E-3</v>
      </c>
      <c r="L132" s="33">
        <v>8.4248421221073094E-2</v>
      </c>
      <c r="M132" s="33">
        <v>2.0048764094950451E-3</v>
      </c>
      <c r="N132" s="32">
        <v>0.32114885115372194</v>
      </c>
      <c r="O132" s="32">
        <v>7.6424429832933505E-3</v>
      </c>
      <c r="P132" s="34">
        <v>3399.137305404121</v>
      </c>
      <c r="Q132" s="34">
        <v>33.061842796727888</v>
      </c>
      <c r="R132" s="34">
        <v>3245.1456285459917</v>
      </c>
      <c r="S132" s="34">
        <v>63.01860529570007</v>
      </c>
      <c r="T132" s="34">
        <v>3491.2029947692763</v>
      </c>
      <c r="U132" s="34">
        <v>36.499736248566933</v>
      </c>
      <c r="V132" s="35">
        <v>8.9558271549303514E-2</v>
      </c>
      <c r="W132" s="34">
        <v>34879.199664072497</v>
      </c>
      <c r="X132" s="34">
        <v>1903.7114856269434</v>
      </c>
      <c r="Y132" s="34">
        <v>238.19919888736396</v>
      </c>
      <c r="Z132" s="34">
        <v>735.22064715841509</v>
      </c>
      <c r="AA132" s="34">
        <v>60.12450289250674</v>
      </c>
      <c r="AB132" s="34">
        <v>1983.4921363840219</v>
      </c>
      <c r="AC132" s="34">
        <v>144.51222033549723</v>
      </c>
      <c r="AD132" s="36">
        <v>3.0856256120345141E+19</v>
      </c>
      <c r="AE132" s="36">
        <v>2.0407025287834538E+19</v>
      </c>
      <c r="AF132" s="36">
        <v>1.0449230832510603E+19</v>
      </c>
    </row>
    <row r="133" spans="1:32">
      <c r="A133" s="21" t="s">
        <v>443</v>
      </c>
      <c r="B133" s="45" t="s">
        <v>393</v>
      </c>
      <c r="C133" s="31">
        <v>27.41614089847058</v>
      </c>
      <c r="D133" s="31">
        <v>0.82690086622846681</v>
      </c>
      <c r="E133" s="32">
        <v>0.67780478066468886</v>
      </c>
      <c r="F133" s="32">
        <v>1.5341166471624222E-2</v>
      </c>
      <c r="G133" s="31">
        <v>0.75042385536100809</v>
      </c>
      <c r="H133" s="33">
        <v>0.29335967848759648</v>
      </c>
      <c r="I133" s="33">
        <v>5.8481794717094348E-3</v>
      </c>
      <c r="J133" s="32">
        <v>0.35912912019452498</v>
      </c>
      <c r="K133" s="32">
        <v>1.0255848269020826E-2</v>
      </c>
      <c r="L133" s="33">
        <v>8.6791824642752535E-2</v>
      </c>
      <c r="M133" s="33">
        <v>2.0647336170982011E-3</v>
      </c>
      <c r="N133" s="32">
        <v>0.3297581893958591</v>
      </c>
      <c r="O133" s="32">
        <v>7.8447805650082112E-3</v>
      </c>
      <c r="P133" s="34">
        <v>3398.4437479999424</v>
      </c>
      <c r="Q133" s="34">
        <v>29.125584377148698</v>
      </c>
      <c r="R133" s="34">
        <v>3335.9307706111363</v>
      </c>
      <c r="S133" s="34">
        <v>59.214528169844627</v>
      </c>
      <c r="T133" s="34">
        <v>3435.5083349633246</v>
      </c>
      <c r="U133" s="34">
        <v>30.619015167790167</v>
      </c>
      <c r="V133" s="35">
        <v>3.7103780318644475E-2</v>
      </c>
      <c r="W133" s="34">
        <v>62730.399992199098</v>
      </c>
      <c r="X133" s="34">
        <v>2558.2020556002549</v>
      </c>
      <c r="Y133" s="34">
        <v>200.80134912720692</v>
      </c>
      <c r="Z133" s="34">
        <v>991.49496277141145</v>
      </c>
      <c r="AA133" s="34">
        <v>50.664887892109618</v>
      </c>
      <c r="AB133" s="34">
        <v>2571.3514174338206</v>
      </c>
      <c r="AC133" s="34">
        <v>99.868335693999157</v>
      </c>
      <c r="AD133" s="36">
        <v>3.9295615184319734E+19</v>
      </c>
      <c r="AE133" s="36">
        <v>2.6533848882781217E+19</v>
      </c>
      <c r="AF133" s="36">
        <v>1.2761766301538517E+19</v>
      </c>
    </row>
    <row r="134" spans="1:32">
      <c r="A134" s="21" t="s">
        <v>444</v>
      </c>
      <c r="B134" s="45" t="s">
        <v>393</v>
      </c>
      <c r="C134" s="31">
        <v>24.942014678873118</v>
      </c>
      <c r="D134" s="31">
        <v>0.80477266925188662</v>
      </c>
      <c r="E134" s="32">
        <v>0.65817296661640512</v>
      </c>
      <c r="F134" s="32">
        <v>1.5790680931223884E-2</v>
      </c>
      <c r="G134" s="31">
        <v>0.74356532570563783</v>
      </c>
      <c r="H134" s="33">
        <v>0.27484650284394307</v>
      </c>
      <c r="I134" s="33">
        <v>5.9297910468579943E-3</v>
      </c>
      <c r="J134" s="32">
        <v>0.23952682677404155</v>
      </c>
      <c r="K134" s="32">
        <v>6.2041275667528168E-3</v>
      </c>
      <c r="L134" s="33">
        <v>5.9406290599169034E-2</v>
      </c>
      <c r="M134" s="33">
        <v>1.466987296921195E-3</v>
      </c>
      <c r="N134" s="32">
        <v>0.22436251199227777</v>
      </c>
      <c r="O134" s="32">
        <v>5.5404394329008093E-3</v>
      </c>
      <c r="P134" s="34">
        <v>3305.9489696426967</v>
      </c>
      <c r="Q134" s="34">
        <v>31.020484582843437</v>
      </c>
      <c r="R134" s="34">
        <v>3260.0572036645317</v>
      </c>
      <c r="S134" s="34">
        <v>61.682982637669561</v>
      </c>
      <c r="T134" s="34">
        <v>3333.8937143317776</v>
      </c>
      <c r="U134" s="34">
        <v>33.359368755984633</v>
      </c>
      <c r="V134" s="35">
        <v>2.8203792045105369E-2</v>
      </c>
      <c r="W134" s="34">
        <v>58458.451730823195</v>
      </c>
      <c r="X134" s="34">
        <v>1948.2744858759922</v>
      </c>
      <c r="Y134" s="34">
        <v>168.56733371983137</v>
      </c>
      <c r="Z134" s="34">
        <v>537.08325850270319</v>
      </c>
      <c r="AA134" s="34">
        <v>27.282514556749515</v>
      </c>
      <c r="AB134" s="34">
        <v>2093.3816566708661</v>
      </c>
      <c r="AC134" s="34">
        <v>91.68826709603448</v>
      </c>
      <c r="AD134" s="36">
        <v>3.0035908267472585E+19</v>
      </c>
      <c r="AE134" s="36">
        <v>2.1047875990079197E+19</v>
      </c>
      <c r="AF134" s="36">
        <v>8.9880322773933875E+18</v>
      </c>
    </row>
    <row r="135" spans="1:32">
      <c r="A135" s="21" t="s">
        <v>445</v>
      </c>
      <c r="B135" s="45" t="s">
        <v>393</v>
      </c>
      <c r="C135" s="31">
        <v>31.417504684521234</v>
      </c>
      <c r="D135" s="31">
        <v>0.82131243841848245</v>
      </c>
      <c r="E135" s="32">
        <v>0.71673106691788913</v>
      </c>
      <c r="F135" s="32">
        <v>1.5097504209676656E-2</v>
      </c>
      <c r="G135" s="31">
        <v>0.80577208611763851</v>
      </c>
      <c r="H135" s="33">
        <v>0.31791731673241441</v>
      </c>
      <c r="I135" s="33">
        <v>4.9219612057764782E-3</v>
      </c>
      <c r="J135" s="32">
        <v>0.24619469213564527</v>
      </c>
      <c r="K135" s="32">
        <v>5.7508512197696387E-3</v>
      </c>
      <c r="L135" s="33">
        <v>6.4173480133845801E-2</v>
      </c>
      <c r="M135" s="33">
        <v>1.5968253204383127E-3</v>
      </c>
      <c r="N135" s="32">
        <v>0.24561889649864543</v>
      </c>
      <c r="O135" s="32">
        <v>6.1117220429549078E-3</v>
      </c>
      <c r="P135" s="34">
        <v>3532.2115499282427</v>
      </c>
      <c r="Q135" s="34">
        <v>25.404719962174113</v>
      </c>
      <c r="R135" s="34">
        <v>3483.7836584259535</v>
      </c>
      <c r="S135" s="34">
        <v>56.942666226440906</v>
      </c>
      <c r="T135" s="34">
        <v>3559.7881794666382</v>
      </c>
      <c r="U135" s="34">
        <v>23.625154074029979</v>
      </c>
      <c r="V135" s="35">
        <v>2.7622617630155943E-2</v>
      </c>
      <c r="W135" s="34">
        <v>36228.452814211327</v>
      </c>
      <c r="X135" s="34">
        <v>1551.7942450644659</v>
      </c>
      <c r="Y135" s="34">
        <v>116.52742032568625</v>
      </c>
      <c r="Z135" s="34">
        <v>388.24587827410926</v>
      </c>
      <c r="AA135" s="34">
        <v>16.901533905939729</v>
      </c>
      <c r="AB135" s="34">
        <v>1476.5317335892057</v>
      </c>
      <c r="AC135" s="34">
        <v>56.751746757863792</v>
      </c>
      <c r="AD135" s="36">
        <v>2.3075527323761725E+19</v>
      </c>
      <c r="AE135" s="36">
        <v>1.4865087002342314E+19</v>
      </c>
      <c r="AF135" s="36">
        <v>8.2104403214194115E+18</v>
      </c>
    </row>
    <row r="136" spans="1:32">
      <c r="A136" s="21" t="s">
        <v>446</v>
      </c>
      <c r="B136" s="48" t="s">
        <v>393</v>
      </c>
      <c r="C136" s="31">
        <v>12.682174610925758</v>
      </c>
      <c r="D136" s="31">
        <v>0.64921105556651981</v>
      </c>
      <c r="E136" s="32">
        <v>0.51661308517723947</v>
      </c>
      <c r="F136" s="32">
        <v>1.8035610202047848E-2</v>
      </c>
      <c r="G136" s="31">
        <v>0.6819825458248937</v>
      </c>
      <c r="H136" s="33">
        <v>0.17804388060183099</v>
      </c>
      <c r="I136" s="33">
        <v>6.66584868188846E-3</v>
      </c>
      <c r="J136" s="32">
        <v>0.82089264207646562</v>
      </c>
      <c r="K136" s="32">
        <v>7.9044001086287188E-2</v>
      </c>
      <c r="L136" s="33">
        <v>0.22256343259078476</v>
      </c>
      <c r="M136" s="33">
        <v>1.1480809119708139E-2</v>
      </c>
      <c r="N136" s="32">
        <v>0.80706030016542929</v>
      </c>
      <c r="O136" s="32">
        <v>4.1631750312415408E-2</v>
      </c>
      <c r="P136" s="34">
        <v>2656.3373735575265</v>
      </c>
      <c r="Q136" s="34">
        <v>47.071200397212579</v>
      </c>
      <c r="R136" s="34">
        <v>2684.8000980893949</v>
      </c>
      <c r="S136" s="34">
        <v>77.120432508469577</v>
      </c>
      <c r="T136" s="34">
        <v>2634.7332585830873</v>
      </c>
      <c r="U136" s="34">
        <v>60.886062922133988</v>
      </c>
      <c r="V136" s="35">
        <v>-2.323985464494438E-2</v>
      </c>
      <c r="W136" s="34">
        <v>4867.188540269176</v>
      </c>
      <c r="X136" s="34">
        <v>103.10138212230464</v>
      </c>
      <c r="Y136" s="34">
        <v>19.823922561643556</v>
      </c>
      <c r="Z136" s="34">
        <v>113.80339729729137</v>
      </c>
      <c r="AA136" s="34">
        <v>15.667042015520277</v>
      </c>
      <c r="AB136" s="34">
        <v>132.79208610385379</v>
      </c>
      <c r="AC136" s="34">
        <v>14.222090313999244</v>
      </c>
      <c r="AD136" s="36">
        <v>1.5952952647401961E+18</v>
      </c>
      <c r="AE136" s="36">
        <v>1.4986295389957189E+18</v>
      </c>
      <c r="AF136" s="36">
        <v>9.6665725744477184E+16</v>
      </c>
    </row>
    <row r="137" spans="1:32">
      <c r="A137" s="21" t="s">
        <v>447</v>
      </c>
      <c r="B137" s="48" t="s">
        <v>393</v>
      </c>
      <c r="C137" s="31">
        <v>14.740612283943495</v>
      </c>
      <c r="D137" s="31">
        <v>0.61922051923477062</v>
      </c>
      <c r="E137" s="32">
        <v>0.53023066078115089</v>
      </c>
      <c r="F137" s="32">
        <v>1.7007664677366023E-2</v>
      </c>
      <c r="G137" s="31">
        <v>0.76357206485755247</v>
      </c>
      <c r="H137" s="33">
        <v>0.20162733560028784</v>
      </c>
      <c r="I137" s="33">
        <v>5.4692179091857251E-3</v>
      </c>
      <c r="J137" s="32">
        <v>0.21615096251236302</v>
      </c>
      <c r="K137" s="32">
        <v>6.7431851815416615E-3</v>
      </c>
      <c r="L137" s="33">
        <v>6.0086880719522118E-2</v>
      </c>
      <c r="M137" s="33">
        <v>1.6882996961906397E-3</v>
      </c>
      <c r="N137" s="32">
        <v>0.22047755086510873</v>
      </c>
      <c r="O137" s="32">
        <v>6.1948994137331183E-3</v>
      </c>
      <c r="P137" s="34">
        <v>2798.6435925288342</v>
      </c>
      <c r="Q137" s="34">
        <v>39.17852380131626</v>
      </c>
      <c r="R137" s="34">
        <v>2742.4237403506017</v>
      </c>
      <c r="S137" s="34">
        <v>72.0494572659874</v>
      </c>
      <c r="T137" s="34">
        <v>2839.4145851285125</v>
      </c>
      <c r="U137" s="34">
        <v>43.544930046346963</v>
      </c>
      <c r="V137" s="35">
        <v>4.191596154669186E-2</v>
      </c>
      <c r="W137" s="34">
        <v>89022.528671674227</v>
      </c>
      <c r="X137" s="34">
        <v>576.6464236304837</v>
      </c>
      <c r="Y137" s="34">
        <v>52.35704133908628</v>
      </c>
      <c r="Z137" s="34">
        <v>189.14302202926947</v>
      </c>
      <c r="AA137" s="34">
        <v>10.10675225810084</v>
      </c>
      <c r="AB137" s="34">
        <v>819.58313074943101</v>
      </c>
      <c r="AC137" s="34">
        <v>38.497877739224094</v>
      </c>
      <c r="AD137" s="36">
        <v>9.5691745367868334E+18</v>
      </c>
      <c r="AE137" s="36">
        <v>8.1971627581408266E+18</v>
      </c>
      <c r="AF137" s="36">
        <v>1.3720117786460068E+18</v>
      </c>
    </row>
    <row r="138" spans="1:32">
      <c r="A138" s="21" t="s">
        <v>448</v>
      </c>
      <c r="B138" s="48" t="s">
        <v>393</v>
      </c>
      <c r="C138" s="31">
        <v>14.074301008538875</v>
      </c>
      <c r="D138" s="31">
        <v>0.39204635788273018</v>
      </c>
      <c r="E138" s="32">
        <v>0.52922243300887217</v>
      </c>
      <c r="F138" s="32">
        <v>1.10749086090598E-2</v>
      </c>
      <c r="G138" s="31">
        <v>0.75126181907533907</v>
      </c>
      <c r="H138" s="33">
        <v>0.19288005237849976</v>
      </c>
      <c r="I138" s="33">
        <v>3.5460484934594612E-3</v>
      </c>
      <c r="J138" s="32">
        <v>0.24738995250405849</v>
      </c>
      <c r="K138" s="32">
        <v>5.7389325798471941E-3</v>
      </c>
      <c r="L138" s="33">
        <v>6.8028101740296568E-2</v>
      </c>
      <c r="M138" s="33">
        <v>1.5608292145543894E-3</v>
      </c>
      <c r="N138" s="32">
        <v>0.24857096494244571</v>
      </c>
      <c r="O138" s="32">
        <v>5.7031846258665392E-3</v>
      </c>
      <c r="P138" s="34">
        <v>2754.7254647362151</v>
      </c>
      <c r="Q138" s="34">
        <v>26.070114223631208</v>
      </c>
      <c r="R138" s="34">
        <v>2738.1749717988046</v>
      </c>
      <c r="S138" s="34">
        <v>46.855986138701915</v>
      </c>
      <c r="T138" s="34">
        <v>2766.8760911755858</v>
      </c>
      <c r="U138" s="34">
        <v>29.852814624982784</v>
      </c>
      <c r="V138" s="35">
        <v>1.2729645113243038E-2</v>
      </c>
      <c r="W138" s="34">
        <v>178939.73442785835</v>
      </c>
      <c r="X138" s="34">
        <v>737.44501164880603</v>
      </c>
      <c r="Y138" s="34">
        <v>56.203944377124706</v>
      </c>
      <c r="Z138" s="34">
        <v>276.71984881379649</v>
      </c>
      <c r="AA138" s="34">
        <v>12.400586976408357</v>
      </c>
      <c r="AB138" s="34">
        <v>1047.7213366430003</v>
      </c>
      <c r="AC138" s="34">
        <v>40.744789721914401</v>
      </c>
      <c r="AD138" s="36">
        <v>1.1930094453950575E+19</v>
      </c>
      <c r="AE138" s="36">
        <v>1.0550524448657928E+19</v>
      </c>
      <c r="AF138" s="36">
        <v>1.3795700052926464E+18</v>
      </c>
    </row>
    <row r="139" spans="1:32">
      <c r="A139" s="21" t="s">
        <v>449</v>
      </c>
      <c r="B139" s="48" t="s">
        <v>393</v>
      </c>
      <c r="C139" s="31">
        <v>29.214200433479782</v>
      </c>
      <c r="D139" s="31">
        <v>0.96381577716306066</v>
      </c>
      <c r="E139" s="32">
        <v>0.67930038998569009</v>
      </c>
      <c r="F139" s="32">
        <v>1.6651281152402452E-2</v>
      </c>
      <c r="G139" s="31">
        <v>0.74299478115829221</v>
      </c>
      <c r="H139" s="33">
        <v>0.31191112557201883</v>
      </c>
      <c r="I139" s="33">
        <v>6.8873143761175714E-3</v>
      </c>
      <c r="J139" s="32">
        <v>0.2598161690251114</v>
      </c>
      <c r="K139" s="32">
        <v>6.5357235760467149E-3</v>
      </c>
      <c r="L139" s="33">
        <v>6.6773928364131541E-2</v>
      </c>
      <c r="M139" s="33">
        <v>1.7657286676809932E-3</v>
      </c>
      <c r="N139" s="32">
        <v>0.25512788275824672</v>
      </c>
      <c r="O139" s="32">
        <v>6.7464447209755023E-3</v>
      </c>
      <c r="P139" s="34">
        <v>3460.7422723201016</v>
      </c>
      <c r="Q139" s="34">
        <v>31.884257434544907</v>
      </c>
      <c r="R139" s="34">
        <v>3341.6745988712355</v>
      </c>
      <c r="S139" s="34">
        <v>64.23911748661375</v>
      </c>
      <c r="T139" s="34">
        <v>3530.4031382083026</v>
      </c>
      <c r="U139" s="34">
        <v>33.644055768874296</v>
      </c>
      <c r="V139" s="35">
        <v>6.8419384869694344E-2</v>
      </c>
      <c r="W139" s="34">
        <v>337904.39643101784</v>
      </c>
      <c r="X139" s="34">
        <v>1670.2088885206276</v>
      </c>
      <c r="Y139" s="34">
        <v>148.01174120402962</v>
      </c>
      <c r="Z139" s="34">
        <v>467.21527409174212</v>
      </c>
      <c r="AA139" s="34">
        <v>23.974561892071847</v>
      </c>
      <c r="AB139" s="34">
        <v>1678.6413874886091</v>
      </c>
      <c r="AC139" s="34">
        <v>74.224202269902278</v>
      </c>
      <c r="AD139" s="36">
        <v>2.603102870026521E+19</v>
      </c>
      <c r="AE139" s="36">
        <v>1.695278909748625E+19</v>
      </c>
      <c r="AF139" s="36">
        <v>9.0782396027789599E+18</v>
      </c>
    </row>
    <row r="140" spans="1:32">
      <c r="A140" s="21" t="s">
        <v>450</v>
      </c>
      <c r="B140" s="48" t="s">
        <v>393</v>
      </c>
      <c r="C140" s="31">
        <v>32.28060094203326</v>
      </c>
      <c r="D140" s="31">
        <v>2.6242582632983869</v>
      </c>
      <c r="E140" s="32">
        <v>0.71467533747601142</v>
      </c>
      <c r="F140" s="32">
        <v>4.731927445864962E-2</v>
      </c>
      <c r="G140" s="31">
        <v>0.81444979673201834</v>
      </c>
      <c r="H140" s="33">
        <v>0.32759068253252682</v>
      </c>
      <c r="I140" s="33">
        <v>1.5452533673241599E-2</v>
      </c>
      <c r="J140" s="32">
        <v>0.13255858593610378</v>
      </c>
      <c r="K140" s="32">
        <v>7.6414903715966154E-3</v>
      </c>
      <c r="L140" s="33">
        <v>3.8901643565863238E-2</v>
      </c>
      <c r="M140" s="33">
        <v>2.5171014938151748E-3</v>
      </c>
      <c r="N140" s="32">
        <v>0.14929975598818576</v>
      </c>
      <c r="O140" s="32">
        <v>9.6603280575496258E-3</v>
      </c>
      <c r="P140" s="34">
        <v>3558.8918850001742</v>
      </c>
      <c r="Q140" s="34">
        <v>77.065509774338807</v>
      </c>
      <c r="R140" s="34">
        <v>3476.0596622259241</v>
      </c>
      <c r="S140" s="34">
        <v>180.40018727429151</v>
      </c>
      <c r="T140" s="34">
        <v>3605.8442878885189</v>
      </c>
      <c r="U140" s="34">
        <v>70.53576672966301</v>
      </c>
      <c r="V140" s="35">
        <v>4.6522977924138953E-2</v>
      </c>
      <c r="W140" s="34">
        <v>12303.539799881622</v>
      </c>
      <c r="X140" s="34">
        <v>535.91767583933915</v>
      </c>
      <c r="Y140" s="34">
        <v>51.754742558592078</v>
      </c>
      <c r="Z140" s="34">
        <v>73.58323368845933</v>
      </c>
      <c r="AA140" s="34">
        <v>3.7622231078228081</v>
      </c>
      <c r="AB140" s="34">
        <v>526.74404982788485</v>
      </c>
      <c r="AC140" s="34">
        <v>34.887014382432127</v>
      </c>
      <c r="AD140" s="36">
        <v>8.1730659429744783E+18</v>
      </c>
      <c r="AE140" s="36">
        <v>5.1699289090241843E+18</v>
      </c>
      <c r="AF140" s="36">
        <v>3.003137033950294E+18</v>
      </c>
    </row>
    <row r="141" spans="1:32">
      <c r="A141" s="21" t="s">
        <v>451</v>
      </c>
      <c r="B141" s="48" t="s">
        <v>393</v>
      </c>
      <c r="C141" s="31">
        <v>23.245306829732012</v>
      </c>
      <c r="D141" s="31">
        <v>0.94999764916643248</v>
      </c>
      <c r="E141" s="32">
        <v>0.62359605543702179</v>
      </c>
      <c r="F141" s="32">
        <v>1.857158795540844E-2</v>
      </c>
      <c r="G141" s="31">
        <v>0.72871621376552331</v>
      </c>
      <c r="H141" s="33">
        <v>0.27035266124809854</v>
      </c>
      <c r="I141" s="33">
        <v>7.5664413174079057E-3</v>
      </c>
      <c r="J141" s="32">
        <v>0.31822622352707297</v>
      </c>
      <c r="K141" s="32">
        <v>1.9580684388231413E-2</v>
      </c>
      <c r="L141" s="33">
        <v>8.6983013337548501E-2</v>
      </c>
      <c r="M141" s="33">
        <v>5.3372910957409838E-3</v>
      </c>
      <c r="N141" s="32">
        <v>0.3280145752447351</v>
      </c>
      <c r="O141" s="32">
        <v>2.0127024858671412E-2</v>
      </c>
      <c r="P141" s="34">
        <v>3237.2676710758478</v>
      </c>
      <c r="Q141" s="34">
        <v>39.025822302135111</v>
      </c>
      <c r="R141" s="34">
        <v>3124.2125799397977</v>
      </c>
      <c r="S141" s="34">
        <v>74.162613766627317</v>
      </c>
      <c r="T141" s="34">
        <v>3308.0714954018149</v>
      </c>
      <c r="U141" s="34">
        <v>43.207213705974482</v>
      </c>
      <c r="V141" s="35">
        <v>7.0050086529995559E-2</v>
      </c>
      <c r="W141" s="34">
        <v>11687.72480619274</v>
      </c>
      <c r="X141" s="34">
        <v>511.41149657626806</v>
      </c>
      <c r="Y141" s="34">
        <v>112.42235124786328</v>
      </c>
      <c r="Z141" s="34">
        <v>167.47440758848774</v>
      </c>
      <c r="AA141" s="34">
        <v>18.730178551556818</v>
      </c>
      <c r="AB141" s="34">
        <v>610.51794110129129</v>
      </c>
      <c r="AC141" s="34">
        <v>90.986969207312953</v>
      </c>
      <c r="AD141" s="36">
        <v>8.7034381959537725E+18</v>
      </c>
      <c r="AE141" s="36">
        <v>6.1606651888996844E+18</v>
      </c>
      <c r="AF141" s="36">
        <v>2.5427730070540882E+18</v>
      </c>
    </row>
    <row r="142" spans="1:32">
      <c r="A142" s="21" t="s">
        <v>452</v>
      </c>
      <c r="B142" s="48" t="s">
        <v>393</v>
      </c>
      <c r="C142" s="31">
        <v>16.691049630215524</v>
      </c>
      <c r="D142" s="31">
        <v>0.57578406911238467</v>
      </c>
      <c r="E142" s="32">
        <v>0.55518991228254788</v>
      </c>
      <c r="F142" s="32">
        <v>1.4984729294020125E-2</v>
      </c>
      <c r="G142" s="31">
        <v>0.78240449902964926</v>
      </c>
      <c r="H142" s="33">
        <v>0.21804232651565911</v>
      </c>
      <c r="I142" s="33">
        <v>4.6843020808142498E-3</v>
      </c>
      <c r="J142" s="32">
        <v>0.47226590378342426</v>
      </c>
      <c r="K142" s="32">
        <v>1.2259911234440824E-2</v>
      </c>
      <c r="L142" s="33">
        <v>0.12154677185696035</v>
      </c>
      <c r="M142" s="33">
        <v>2.8944269036392531E-3</v>
      </c>
      <c r="N142" s="32">
        <v>0.44928915629598576</v>
      </c>
      <c r="O142" s="32">
        <v>1.0699046972854783E-2</v>
      </c>
      <c r="P142" s="34">
        <v>2917.2552582383023</v>
      </c>
      <c r="Q142" s="34">
        <v>32.520899925726553</v>
      </c>
      <c r="R142" s="34">
        <v>2846.7214714531219</v>
      </c>
      <c r="S142" s="34">
        <v>62.414343283674718</v>
      </c>
      <c r="T142" s="34">
        <v>2966.2903423855532</v>
      </c>
      <c r="U142" s="34">
        <v>34.216838556639686</v>
      </c>
      <c r="V142" s="35">
        <v>4.9828486022811536E-2</v>
      </c>
      <c r="W142" s="34">
        <v>5358.5932076045174</v>
      </c>
      <c r="X142" s="34">
        <v>137.92875394658478</v>
      </c>
      <c r="Y142" s="34">
        <v>12.308103181703252</v>
      </c>
      <c r="Z142" s="34">
        <v>88.281665639956714</v>
      </c>
      <c r="AA142" s="34">
        <v>4.2668746438209491</v>
      </c>
      <c r="AB142" s="34">
        <v>174.61229247391526</v>
      </c>
      <c r="AC142" s="34">
        <v>7.4968626831502583</v>
      </c>
      <c r="AD142" s="36">
        <v>2.2700569711352141E+18</v>
      </c>
      <c r="AE142" s="36">
        <v>1.8447866148115709E+18</v>
      </c>
      <c r="AF142" s="36">
        <v>4.2527035632364314E+17</v>
      </c>
    </row>
    <row r="143" spans="1:32">
      <c r="A143" s="21" t="s">
        <v>453</v>
      </c>
      <c r="B143" s="48" t="s">
        <v>393</v>
      </c>
      <c r="C143" s="31">
        <v>19.523356845972568</v>
      </c>
      <c r="D143" s="31">
        <v>0.99151336683145075</v>
      </c>
      <c r="E143" s="32">
        <v>0.5829451293594281</v>
      </c>
      <c r="F143" s="32">
        <v>2.2881620514188E-2</v>
      </c>
      <c r="G143" s="31">
        <v>0.77288525074729642</v>
      </c>
      <c r="H143" s="33">
        <v>0.24289889526691255</v>
      </c>
      <c r="I143" s="33">
        <v>7.8276717182316283E-3</v>
      </c>
      <c r="J143" s="32">
        <v>0.44348019733481403</v>
      </c>
      <c r="K143" s="32">
        <v>1.6113549818637468E-2</v>
      </c>
      <c r="L143" s="33">
        <v>0.12796448996356422</v>
      </c>
      <c r="M143" s="33">
        <v>4.9671731780250089E-3</v>
      </c>
      <c r="N143" s="32">
        <v>0.47780046337698229</v>
      </c>
      <c r="O143" s="32">
        <v>1.8546689373042709E-2</v>
      </c>
      <c r="P143" s="34">
        <v>3068.0444696231589</v>
      </c>
      <c r="Q143" s="34">
        <v>47.906521763607088</v>
      </c>
      <c r="R143" s="34">
        <v>2960.7549902294895</v>
      </c>
      <c r="S143" s="34">
        <v>93.863572140757555</v>
      </c>
      <c r="T143" s="34">
        <v>3139.0627248253068</v>
      </c>
      <c r="U143" s="34">
        <v>50.297090060302708</v>
      </c>
      <c r="V143" s="35">
        <v>7.0767625880110985E-2</v>
      </c>
      <c r="W143" s="34">
        <v>6001.4818324784546</v>
      </c>
      <c r="X143" s="34">
        <v>204.98682143846153</v>
      </c>
      <c r="Y143" s="34">
        <v>17.004869866142304</v>
      </c>
      <c r="Z143" s="34">
        <v>114.75268660100873</v>
      </c>
      <c r="AA143" s="34">
        <v>5.2137926102101657</v>
      </c>
      <c r="AB143" s="34">
        <v>244.4544433120621</v>
      </c>
      <c r="AC143" s="34">
        <v>11.746924027112179</v>
      </c>
      <c r="AD143" s="36">
        <v>3.3862087665023329E+18</v>
      </c>
      <c r="AE143" s="36">
        <v>2.5645474397304699E+18</v>
      </c>
      <c r="AF143" s="36">
        <v>8.2166132677186304E+17</v>
      </c>
    </row>
    <row r="144" spans="1:32">
      <c r="A144" s="21" t="s">
        <v>454</v>
      </c>
      <c r="B144" s="48" t="s">
        <v>393</v>
      </c>
      <c r="C144" s="31">
        <v>31.695192013356138</v>
      </c>
      <c r="D144" s="31">
        <v>1.3962499642806463</v>
      </c>
      <c r="E144" s="32">
        <v>0.68984855321122196</v>
      </c>
      <c r="F144" s="32">
        <v>2.3134540248577903E-2</v>
      </c>
      <c r="G144" s="31">
        <v>0.76126756698122866</v>
      </c>
      <c r="H144" s="33">
        <v>0.33322559690711939</v>
      </c>
      <c r="I144" s="33">
        <v>9.5186755406990002E-3</v>
      </c>
      <c r="J144" s="32">
        <v>0.39173006677194805</v>
      </c>
      <c r="K144" s="32">
        <v>1.5828155703709212E-2</v>
      </c>
      <c r="L144" s="33">
        <v>0.11626976272331889</v>
      </c>
      <c r="M144" s="33">
        <v>5.5947222380122747E-3</v>
      </c>
      <c r="N144" s="32">
        <v>0.44692145082651585</v>
      </c>
      <c r="O144" s="32">
        <v>2.1505173150941165E-2</v>
      </c>
      <c r="P144" s="34">
        <v>3540.8722484257132</v>
      </c>
      <c r="Q144" s="34">
        <v>42.461644445164893</v>
      </c>
      <c r="R144" s="34">
        <v>3382.0397191617722</v>
      </c>
      <c r="S144" s="34">
        <v>88.863047831658363</v>
      </c>
      <c r="T144" s="34">
        <v>3631.9839948001568</v>
      </c>
      <c r="U144" s="34">
        <v>43.06503193564231</v>
      </c>
      <c r="V144" s="35">
        <v>8.8291998909659553E-2</v>
      </c>
      <c r="W144" s="34">
        <v>12724.576327214452</v>
      </c>
      <c r="X144" s="34">
        <v>610.82000123703381</v>
      </c>
      <c r="Y144" s="34">
        <v>144.9408611716988</v>
      </c>
      <c r="Z144" s="34">
        <v>219.86829983081427</v>
      </c>
      <c r="AA144" s="34">
        <v>25.807578920590881</v>
      </c>
      <c r="AB144" s="34">
        <v>571.64167281501352</v>
      </c>
      <c r="AC144" s="34">
        <v>79.345289482873028</v>
      </c>
      <c r="AD144" s="36">
        <v>9.3829496482480865E+18</v>
      </c>
      <c r="AE144" s="36">
        <v>5.8976536285756058E+18</v>
      </c>
      <c r="AF144" s="36">
        <v>3.4852960196724808E+18</v>
      </c>
    </row>
    <row r="145" spans="1:32">
      <c r="A145" s="21" t="s">
        <v>455</v>
      </c>
      <c r="B145" s="21">
        <v>3</v>
      </c>
      <c r="C145" s="31">
        <v>10.90571471567184</v>
      </c>
      <c r="D145" s="31">
        <v>0.40524132328843415</v>
      </c>
      <c r="E145" s="32">
        <v>0.48254303565603435</v>
      </c>
      <c r="F145" s="32">
        <v>1.3657596217136374E-2</v>
      </c>
      <c r="G145" s="31">
        <v>0.76169065022324689</v>
      </c>
      <c r="H145" s="33">
        <v>0.16391428588128554</v>
      </c>
      <c r="I145" s="33">
        <v>3.9464968787200775E-3</v>
      </c>
      <c r="J145" s="32">
        <v>1.0305541844475863</v>
      </c>
      <c r="K145" s="32">
        <v>0.11883358512572467</v>
      </c>
      <c r="L145" s="33">
        <v>0.27561724619888428</v>
      </c>
      <c r="M145" s="33">
        <v>2.1735687652251642E-2</v>
      </c>
      <c r="N145" s="32">
        <v>0.99153764217135021</v>
      </c>
      <c r="O145" s="32">
        <v>7.8194499012354493E-2</v>
      </c>
      <c r="P145" s="34">
        <v>2515.1226207570076</v>
      </c>
      <c r="Q145" s="34">
        <v>33.985975256900474</v>
      </c>
      <c r="R145" s="34">
        <v>2538.3328320948713</v>
      </c>
      <c r="S145" s="34">
        <v>59.66138168434572</v>
      </c>
      <c r="T145" s="34">
        <v>2496.4429569600916</v>
      </c>
      <c r="U145" s="34">
        <v>39.982443800193778</v>
      </c>
      <c r="V145" s="35">
        <v>-2.0303990791973536E-2</v>
      </c>
      <c r="W145" s="34">
        <v>6206.6232639137352</v>
      </c>
      <c r="X145" s="34">
        <v>124.81355104214605</v>
      </c>
      <c r="Y145" s="34">
        <v>24.345939582150876</v>
      </c>
      <c r="Z145" s="34">
        <v>164.41204864660273</v>
      </c>
      <c r="AA145" s="34">
        <v>23.38991845655919</v>
      </c>
      <c r="AB145" s="34">
        <v>171.2547413792189</v>
      </c>
      <c r="AC145" s="34">
        <v>19.690532502521187</v>
      </c>
      <c r="AD145" s="36">
        <v>1.9655658800860401E+18</v>
      </c>
      <c r="AE145" s="36">
        <v>1.9688795727356168E+18</v>
      </c>
      <c r="AF145" s="36">
        <v>-3313692649576704</v>
      </c>
    </row>
    <row r="146" spans="1:32">
      <c r="A146" s="21" t="s">
        <v>456</v>
      </c>
      <c r="B146" s="48" t="s">
        <v>393</v>
      </c>
      <c r="C146" s="31">
        <v>39.158657774293282</v>
      </c>
      <c r="D146" s="31">
        <v>1.707014073268756</v>
      </c>
      <c r="E146" s="32">
        <v>0.76644829306741302</v>
      </c>
      <c r="F146" s="32">
        <v>2.6375810298613106E-2</v>
      </c>
      <c r="G146" s="31">
        <v>0.78943003343469831</v>
      </c>
      <c r="H146" s="33">
        <v>0.37054730685982318</v>
      </c>
      <c r="I146" s="33">
        <v>9.9153612286742941E-3</v>
      </c>
      <c r="J146" s="32">
        <v>0.35162597291491593</v>
      </c>
      <c r="K146" s="32">
        <v>3.3867543612563257E-2</v>
      </c>
      <c r="L146" s="33">
        <v>8.8371722671909653E-2</v>
      </c>
      <c r="M146" s="33">
        <v>3.8046293236338787E-3</v>
      </c>
      <c r="N146" s="32">
        <v>0.34296796865598828</v>
      </c>
      <c r="O146" s="32">
        <v>1.4765650721330686E-2</v>
      </c>
      <c r="P146" s="34">
        <v>3749.6451773062895</v>
      </c>
      <c r="Q146" s="34">
        <v>42.268518668589877</v>
      </c>
      <c r="R146" s="34">
        <v>3667.8221856710052</v>
      </c>
      <c r="S146" s="34">
        <v>96.98080534870482</v>
      </c>
      <c r="T146" s="34">
        <v>3793.658397742432</v>
      </c>
      <c r="U146" s="34">
        <v>39.94734266196383</v>
      </c>
      <c r="V146" s="35">
        <v>4.3456611280240254E-2</v>
      </c>
      <c r="W146" s="34">
        <v>12575.825978114986</v>
      </c>
      <c r="X146" s="34">
        <v>259.89224956813098</v>
      </c>
      <c r="Y146" s="34">
        <v>46.72953058859909</v>
      </c>
      <c r="Z146" s="34">
        <v>81.984094154439376</v>
      </c>
      <c r="AA146" s="34">
        <v>11.812861852956164</v>
      </c>
      <c r="AB146" s="34">
        <v>217.29086382752956</v>
      </c>
      <c r="AC146" s="34">
        <v>21.999057524118257</v>
      </c>
      <c r="AD146" s="36">
        <v>3.7700472404310676E+18</v>
      </c>
      <c r="AE146" s="36">
        <v>2.2385366719164173E+18</v>
      </c>
      <c r="AF146" s="36">
        <v>1.5315105685146504E+18</v>
      </c>
    </row>
    <row r="147" spans="1:32">
      <c r="A147" s="21" t="s">
        <v>457</v>
      </c>
      <c r="B147" s="34">
        <v>3</v>
      </c>
      <c r="C147" s="31">
        <v>10.377054755701545</v>
      </c>
      <c r="D147" s="31">
        <v>0.39295834604196328</v>
      </c>
      <c r="E147" s="32">
        <v>0.45717753823463009</v>
      </c>
      <c r="F147" s="32">
        <v>1.4702299341289518E-2</v>
      </c>
      <c r="G147" s="31">
        <v>0.84923516137214106</v>
      </c>
      <c r="H147" s="33">
        <v>0.16462202850589649</v>
      </c>
      <c r="I147" s="33">
        <v>3.2915955199425803E-3</v>
      </c>
      <c r="J147" s="32">
        <v>1.1373299020638588</v>
      </c>
      <c r="K147" s="32">
        <v>0.12278474823278498</v>
      </c>
      <c r="L147" s="33">
        <v>0.31425765403388217</v>
      </c>
      <c r="M147" s="33">
        <v>1.1324378813423347E-2</v>
      </c>
      <c r="N147" s="32">
        <v>1.1310171937425011</v>
      </c>
      <c r="O147" s="32">
        <v>4.0756579774678094E-2</v>
      </c>
      <c r="P147" s="34">
        <v>2469.0039969414956</v>
      </c>
      <c r="Q147" s="34">
        <v>34.47880187949022</v>
      </c>
      <c r="R147" s="34">
        <v>2427.0837821172267</v>
      </c>
      <c r="S147" s="34">
        <v>65.371912071169376</v>
      </c>
      <c r="T147" s="34">
        <v>2503.6953139711281</v>
      </c>
      <c r="U147" s="34">
        <v>33.257968541015089</v>
      </c>
      <c r="V147" s="35">
        <v>3.6706694623276026E-2</v>
      </c>
      <c r="W147" s="34">
        <v>1999.2755420282624</v>
      </c>
      <c r="X147" s="34">
        <v>65.274193363113369</v>
      </c>
      <c r="Y147" s="34">
        <v>11.332591579292135</v>
      </c>
      <c r="Z147" s="34">
        <v>106.91393774805864</v>
      </c>
      <c r="AA147" s="34">
        <v>14.771691553716455</v>
      </c>
      <c r="AB147" s="34">
        <v>89.962263793959451</v>
      </c>
      <c r="AC147" s="34">
        <v>8.9707121996832466</v>
      </c>
      <c r="AD147" s="36">
        <v>1.0782772731326364E+18</v>
      </c>
      <c r="AE147" s="36">
        <v>1.0764017591900311E+18</v>
      </c>
      <c r="AF147" s="36">
        <v>1875513942605312</v>
      </c>
    </row>
    <row r="148" spans="1:32">
      <c r="A148" s="21" t="s">
        <v>458</v>
      </c>
      <c r="B148" s="34">
        <v>3</v>
      </c>
      <c r="C148" s="31">
        <v>10.606178489035921</v>
      </c>
      <c r="D148" s="31">
        <v>0.42412159208275579</v>
      </c>
      <c r="E148" s="32">
        <v>0.46081248684906972</v>
      </c>
      <c r="F148" s="32">
        <v>1.2381362965079525E-2</v>
      </c>
      <c r="G148" s="31">
        <v>0.67191256859071224</v>
      </c>
      <c r="H148" s="33">
        <v>0.16692962505440029</v>
      </c>
      <c r="I148" s="33">
        <v>4.9438632275478102E-3</v>
      </c>
      <c r="J148" s="32">
        <v>1.2716254972965328</v>
      </c>
      <c r="K148" s="32">
        <v>4.3928032133657195E-2</v>
      </c>
      <c r="L148" s="33">
        <v>0.35193236706929093</v>
      </c>
      <c r="M148" s="33">
        <v>1.0857646292145718E-2</v>
      </c>
      <c r="N148" s="32">
        <v>1.268309382450151</v>
      </c>
      <c r="O148" s="32">
        <v>3.9129264461606632E-2</v>
      </c>
      <c r="P148" s="34">
        <v>2489.2497179076454</v>
      </c>
      <c r="Q148" s="34">
        <v>36.443000855997525</v>
      </c>
      <c r="R148" s="34">
        <v>2443.14442401014</v>
      </c>
      <c r="S148" s="34">
        <v>54.870534324673656</v>
      </c>
      <c r="T148" s="34">
        <v>2527.091278001747</v>
      </c>
      <c r="U148" s="34">
        <v>48.879684695216838</v>
      </c>
      <c r="V148" s="35">
        <v>3.9893900267197524E-2</v>
      </c>
      <c r="W148" s="34">
        <v>70120.880184796988</v>
      </c>
      <c r="X148" s="34">
        <v>126.75013910387368</v>
      </c>
      <c r="Y148" s="34">
        <v>9.9536127470812001</v>
      </c>
      <c r="Z148" s="34">
        <v>229.53116098426409</v>
      </c>
      <c r="AA148" s="34">
        <v>10.442932990707641</v>
      </c>
      <c r="AB148" s="34">
        <v>168.71212342748953</v>
      </c>
      <c r="AC148" s="34">
        <v>6.7742064118151371</v>
      </c>
      <c r="AD148" s="36">
        <v>2.1046754956842757E+18</v>
      </c>
      <c r="AE148" s="36">
        <v>2.0781618892946176E+18</v>
      </c>
      <c r="AF148" s="36">
        <v>2.6513606389658112E+16</v>
      </c>
    </row>
    <row r="149" spans="1:32">
      <c r="A149" s="21" t="s">
        <v>459</v>
      </c>
      <c r="B149" s="34">
        <v>3</v>
      </c>
      <c r="C149" s="31">
        <v>11.759789748219021</v>
      </c>
      <c r="D149" s="31">
        <v>0.44500169999602246</v>
      </c>
      <c r="E149" s="32">
        <v>0.50384018502050154</v>
      </c>
      <c r="F149" s="32">
        <v>1.4236608291281217E-2</v>
      </c>
      <c r="G149" s="31">
        <v>0.74670940291953336</v>
      </c>
      <c r="H149" s="33">
        <v>0.16927993344421804</v>
      </c>
      <c r="I149" s="33">
        <v>4.2607637630403261E-3</v>
      </c>
      <c r="J149" s="32">
        <v>1.3418612488503572</v>
      </c>
      <c r="K149" s="32">
        <v>4.0333336961493368E-2</v>
      </c>
      <c r="L149" s="33">
        <v>0.340890928916114</v>
      </c>
      <c r="M149" s="33">
        <v>9.6209735046417586E-3</v>
      </c>
      <c r="N149" s="32">
        <v>1.2301716876909017</v>
      </c>
      <c r="O149" s="32">
        <v>3.4719167362611325E-2</v>
      </c>
      <c r="P149" s="34">
        <v>2585.4686504224878</v>
      </c>
      <c r="Q149" s="34">
        <v>34.80829756865478</v>
      </c>
      <c r="R149" s="34">
        <v>2630.2785490532515</v>
      </c>
      <c r="S149" s="34">
        <v>61.317848509868625</v>
      </c>
      <c r="T149" s="34">
        <v>2550.5358475760941</v>
      </c>
      <c r="U149" s="34">
        <v>41.551002065370085</v>
      </c>
      <c r="V149" s="35">
        <v>-3.8092029965444141E-2</v>
      </c>
      <c r="W149" s="34">
        <v>351981.19051460625</v>
      </c>
      <c r="X149" s="34">
        <v>106.90065326468347</v>
      </c>
      <c r="Y149" s="34">
        <v>8.9109518687174738</v>
      </c>
      <c r="Z149" s="34">
        <v>188.77779027062525</v>
      </c>
      <c r="AA149" s="34">
        <v>9.5397567918972008</v>
      </c>
      <c r="AB149" s="34">
        <v>131.31113247847716</v>
      </c>
      <c r="AC149" s="34">
        <v>5.1977239028269384</v>
      </c>
      <c r="AD149" s="36">
        <v>1.6772356226961636E+18</v>
      </c>
      <c r="AE149" s="36">
        <v>1.6382335502298378E+18</v>
      </c>
      <c r="AF149" s="36">
        <v>3.900207246632576E+16</v>
      </c>
    </row>
    <row r="150" spans="1:32">
      <c r="A150" s="21" t="s">
        <v>460</v>
      </c>
      <c r="B150" s="48" t="s">
        <v>393</v>
      </c>
      <c r="C150" s="31">
        <v>25.207858533609741</v>
      </c>
      <c r="D150" s="31">
        <v>0.98195750604462506</v>
      </c>
      <c r="E150" s="32">
        <v>0.63992066255324009</v>
      </c>
      <c r="F150" s="32">
        <v>1.8588573115776989E-2</v>
      </c>
      <c r="G150" s="31">
        <v>0.74569834510352617</v>
      </c>
      <c r="H150" s="33">
        <v>0.28569888452799697</v>
      </c>
      <c r="I150" s="33">
        <v>7.4152274927772235E-3</v>
      </c>
      <c r="J150" s="32">
        <v>0.14386605777949141</v>
      </c>
      <c r="K150" s="32">
        <v>4.2668193770233342E-3</v>
      </c>
      <c r="L150" s="33">
        <v>3.7910647330065377E-2</v>
      </c>
      <c r="M150" s="33">
        <v>1.2233713851744999E-3</v>
      </c>
      <c r="N150" s="32">
        <v>0.14368929965546126</v>
      </c>
      <c r="O150" s="32">
        <v>4.6368339749990831E-3</v>
      </c>
      <c r="P150" s="34">
        <v>3316.3012741267598</v>
      </c>
      <c r="Q150" s="34">
        <v>37.349020726352592</v>
      </c>
      <c r="R150" s="34">
        <v>3188.705006762289</v>
      </c>
      <c r="S150" s="34">
        <v>73.487673708624357</v>
      </c>
      <c r="T150" s="34">
        <v>3394.3534373573152</v>
      </c>
      <c r="U150" s="34">
        <v>39.854355700729684</v>
      </c>
      <c r="V150" s="35">
        <v>7.6699518310685999E-2</v>
      </c>
      <c r="W150" s="34">
        <v>710915.15379418619</v>
      </c>
      <c r="X150" s="34">
        <v>342.6195519416973</v>
      </c>
      <c r="Y150" s="34">
        <v>27.982474717008316</v>
      </c>
      <c r="Z150" s="34">
        <v>58.949477602935531</v>
      </c>
      <c r="AA150" s="34">
        <v>2.8634299571908404</v>
      </c>
      <c r="AB150" s="34">
        <v>383.23466393760532</v>
      </c>
      <c r="AC150" s="34">
        <v>15.593152708928191</v>
      </c>
      <c r="AD150" s="36">
        <v>5.5142394405829714E+18</v>
      </c>
      <c r="AE150" s="36">
        <v>3.7725010971978158E+18</v>
      </c>
      <c r="AF150" s="36">
        <v>1.7417383433851556E+18</v>
      </c>
    </row>
    <row r="151" spans="1:32">
      <c r="A151" s="21" t="s">
        <v>461</v>
      </c>
      <c r="B151" s="48" t="s">
        <v>393</v>
      </c>
      <c r="C151" s="31">
        <v>13.971327645866511</v>
      </c>
      <c r="D151" s="31">
        <v>0.49830204840105419</v>
      </c>
      <c r="E151" s="32">
        <v>0.5317979886023938</v>
      </c>
      <c r="F151" s="32">
        <v>1.4417683057659577E-2</v>
      </c>
      <c r="G151" s="31">
        <v>0.76014035429350613</v>
      </c>
      <c r="H151" s="33">
        <v>0.19054155819067486</v>
      </c>
      <c r="I151" s="33">
        <v>4.4156734755494307E-3</v>
      </c>
      <c r="J151" s="32">
        <v>0.10813600877995737</v>
      </c>
      <c r="K151" s="32">
        <v>3.8801126032650805E-3</v>
      </c>
      <c r="L151" s="33">
        <v>3.0461572606556461E-2</v>
      </c>
      <c r="M151" s="33">
        <v>1.1188994205826241E-3</v>
      </c>
      <c r="N151" s="32">
        <v>0.11117616287768733</v>
      </c>
      <c r="O151" s="32">
        <v>4.0836678339997911E-3</v>
      </c>
      <c r="P151" s="34">
        <v>2747.7655293676194</v>
      </c>
      <c r="Q151" s="34">
        <v>33.245515234445975</v>
      </c>
      <c r="R151" s="34">
        <v>2749.0230549450594</v>
      </c>
      <c r="S151" s="34">
        <v>60.962685835715291</v>
      </c>
      <c r="T151" s="34">
        <v>2746.8416906832549</v>
      </c>
      <c r="U151" s="34">
        <v>37.597120698897925</v>
      </c>
      <c r="V151" s="35">
        <v>-9.7547187247970513E-4</v>
      </c>
      <c r="W151" s="34">
        <v>1935909.1453120389</v>
      </c>
      <c r="X151" s="34">
        <v>290.49560637156611</v>
      </c>
      <c r="Y151" s="34">
        <v>30.708456166580849</v>
      </c>
      <c r="Z151" s="34">
        <v>48.712435735232823</v>
      </c>
      <c r="AA151" s="34">
        <v>2.3391897790816114</v>
      </c>
      <c r="AB151" s="34">
        <v>423.27991540113914</v>
      </c>
      <c r="AC151" s="34">
        <v>20.413161012430397</v>
      </c>
      <c r="AD151" s="36">
        <v>4.6341391850049925E+18</v>
      </c>
      <c r="AE151" s="36">
        <v>4.133082793794838E+18</v>
      </c>
      <c r="AF151" s="36">
        <v>5.010563912101545E+17</v>
      </c>
    </row>
    <row r="152" spans="1:32">
      <c r="A152" s="21" t="s">
        <v>462</v>
      </c>
      <c r="B152" s="48" t="s">
        <v>393</v>
      </c>
      <c r="C152" s="31">
        <v>14.676569445869864</v>
      </c>
      <c r="D152" s="31">
        <v>0.62307301016604444</v>
      </c>
      <c r="E152" s="32">
        <v>0.53436975674819975</v>
      </c>
      <c r="F152" s="32">
        <v>1.7302190674238702E-2</v>
      </c>
      <c r="G152" s="31">
        <v>0.76268435477689311</v>
      </c>
      <c r="H152" s="33">
        <v>0.19919636470464885</v>
      </c>
      <c r="I152" s="33">
        <v>5.4694827098687657E-3</v>
      </c>
      <c r="J152" s="32">
        <v>0.17483876638069817</v>
      </c>
      <c r="K152" s="32">
        <v>5.7333274107462797E-3</v>
      </c>
      <c r="L152" s="33">
        <v>4.734840567019738E-2</v>
      </c>
      <c r="M152" s="33">
        <v>1.6678246670752041E-3</v>
      </c>
      <c r="N152" s="32">
        <v>0.17353711585050843</v>
      </c>
      <c r="O152" s="32">
        <v>6.1127608917725743E-3</v>
      </c>
      <c r="P152" s="34">
        <v>2794.5039403414994</v>
      </c>
      <c r="Q152" s="34">
        <v>39.575536085992553</v>
      </c>
      <c r="R152" s="34">
        <v>2759.8370011560169</v>
      </c>
      <c r="S152" s="34">
        <v>73.105406342446329</v>
      </c>
      <c r="T152" s="34">
        <v>2819.6231932688788</v>
      </c>
      <c r="U152" s="34">
        <v>44.147978157232046</v>
      </c>
      <c r="V152" s="35">
        <v>2.6056732757257284E-2</v>
      </c>
      <c r="W152" s="34">
        <v>744526.220825103</v>
      </c>
      <c r="X152" s="34">
        <v>273.58489627617951</v>
      </c>
      <c r="Y152" s="34">
        <v>23.261001541642287</v>
      </c>
      <c r="Z152" s="34">
        <v>72.787731093906189</v>
      </c>
      <c r="AA152" s="34">
        <v>3.405884993008605</v>
      </c>
      <c r="AB152" s="34">
        <v>390.49981194974492</v>
      </c>
      <c r="AC152" s="34">
        <v>17.570117613038239</v>
      </c>
      <c r="AD152" s="36">
        <v>4.4798835373705953E+18</v>
      </c>
      <c r="AE152" s="36">
        <v>3.8700985481513032E+18</v>
      </c>
      <c r="AF152" s="36">
        <v>6.0978498921929216E+17</v>
      </c>
    </row>
    <row r="153" spans="1:32">
      <c r="A153" s="21" t="s">
        <v>463</v>
      </c>
      <c r="B153" s="48" t="s">
        <v>393</v>
      </c>
      <c r="C153" s="31">
        <v>20.566764994780577</v>
      </c>
      <c r="D153" s="31">
        <v>0.95973777214388112</v>
      </c>
      <c r="E153" s="32">
        <v>0.59572122180335485</v>
      </c>
      <c r="F153" s="32">
        <v>2.1316846766865447E-2</v>
      </c>
      <c r="G153" s="31">
        <v>0.76681974993380952</v>
      </c>
      <c r="H153" s="33">
        <v>0.2503926862439026</v>
      </c>
      <c r="I153" s="33">
        <v>7.4998097343800182E-3</v>
      </c>
      <c r="J153" s="32">
        <v>0.19287634473527429</v>
      </c>
      <c r="K153" s="32">
        <v>6.0936237528254915E-3</v>
      </c>
      <c r="L153" s="33">
        <v>5.2935256319961758E-2</v>
      </c>
      <c r="M153" s="33">
        <v>1.9802561579261029E-3</v>
      </c>
      <c r="N153" s="32">
        <v>0.1982103593835654</v>
      </c>
      <c r="O153" s="32">
        <v>7.4148556561543979E-3</v>
      </c>
      <c r="P153" s="34">
        <v>3118.397189512868</v>
      </c>
      <c r="Q153" s="34">
        <v>44.208808133230832</v>
      </c>
      <c r="R153" s="34">
        <v>3012.575733859534</v>
      </c>
      <c r="S153" s="34">
        <v>86.69643541279936</v>
      </c>
      <c r="T153" s="34">
        <v>3187.2507946264968</v>
      </c>
      <c r="U153" s="34">
        <v>46.626759338841111</v>
      </c>
      <c r="V153" s="35">
        <v>6.8531763301421855E-2</v>
      </c>
      <c r="W153" s="34">
        <v>93681.878086966899</v>
      </c>
      <c r="X153" s="34">
        <v>1700.3307548576242</v>
      </c>
      <c r="Y153" s="34">
        <v>140.86627726651636</v>
      </c>
      <c r="Z153" s="34">
        <v>428.04369395806674</v>
      </c>
      <c r="AA153" s="34">
        <v>20.153188388774698</v>
      </c>
      <c r="AB153" s="34">
        <v>2079.9809943776991</v>
      </c>
      <c r="AC153" s="34">
        <v>85.755786007728233</v>
      </c>
      <c r="AD153" s="36">
        <v>2.7908411492355334E+19</v>
      </c>
      <c r="AE153" s="36">
        <v>2.0696631261937607E+19</v>
      </c>
      <c r="AF153" s="36">
        <v>7.2117802304177275E+18</v>
      </c>
    </row>
    <row r="154" spans="1:32">
      <c r="A154" s="21" t="s">
        <v>464</v>
      </c>
      <c r="B154" s="48" t="s">
        <v>393</v>
      </c>
      <c r="C154" s="31">
        <v>20.244177607809931</v>
      </c>
      <c r="D154" s="31">
        <v>1.2957147349117435</v>
      </c>
      <c r="E154" s="32">
        <v>0.62547246524133715</v>
      </c>
      <c r="F154" s="32">
        <v>2.936470762054719E-2</v>
      </c>
      <c r="G154" s="31">
        <v>0.73351369454991222</v>
      </c>
      <c r="H154" s="33">
        <v>0.23474192857825082</v>
      </c>
      <c r="I154" s="33">
        <v>1.0211769737173531E-2</v>
      </c>
      <c r="J154" s="32">
        <v>0.20344374101338908</v>
      </c>
      <c r="K154" s="32">
        <v>8.0047875955211317E-3</v>
      </c>
      <c r="L154" s="33">
        <v>5.9754255886327309E-2</v>
      </c>
      <c r="M154" s="33">
        <v>3.0169424617924748E-3</v>
      </c>
      <c r="N154" s="32">
        <v>0.22240578366248295</v>
      </c>
      <c r="O154" s="32">
        <v>1.122908222229419E-2</v>
      </c>
      <c r="P154" s="34">
        <v>3103.0947483376826</v>
      </c>
      <c r="Q154" s="34">
        <v>60.114605699436652</v>
      </c>
      <c r="R154" s="34">
        <v>3131.6584777667122</v>
      </c>
      <c r="S154" s="34">
        <v>117.52140086301661</v>
      </c>
      <c r="T154" s="34">
        <v>3084.6639472646734</v>
      </c>
      <c r="U154" s="34">
        <v>67.777135675208683</v>
      </c>
      <c r="V154" s="35">
        <v>-1.9239542821021027E-2</v>
      </c>
      <c r="W154" s="34">
        <v>21172.621107139985</v>
      </c>
      <c r="X154" s="34">
        <v>1368.5351328805984</v>
      </c>
      <c r="Y154" s="34">
        <v>138.43115800766364</v>
      </c>
      <c r="Z154" s="34">
        <v>350.2689095515853</v>
      </c>
      <c r="AA154" s="34">
        <v>20.41928633764282</v>
      </c>
      <c r="AB154" s="34">
        <v>1617.5882882273643</v>
      </c>
      <c r="AC154" s="34">
        <v>84.047159890426414</v>
      </c>
      <c r="AD154" s="36">
        <v>2.0873464344912302E+19</v>
      </c>
      <c r="AE154" s="36">
        <v>1.6131278652769395E+19</v>
      </c>
      <c r="AF154" s="36">
        <v>4.7421856921429074E+18</v>
      </c>
    </row>
    <row r="155" spans="1:32">
      <c r="A155" s="21" t="s">
        <v>465</v>
      </c>
      <c r="B155" s="48" t="s">
        <v>393</v>
      </c>
      <c r="C155" s="31">
        <v>22.108571807004065</v>
      </c>
      <c r="D155" s="31">
        <v>1.5313163113868669</v>
      </c>
      <c r="E155" s="32">
        <v>0.60973589535016781</v>
      </c>
      <c r="F155" s="32">
        <v>3.0080655018628111E-2</v>
      </c>
      <c r="G155" s="31">
        <v>0.71226451116445588</v>
      </c>
      <c r="H155" s="33">
        <v>0.26297692987879279</v>
      </c>
      <c r="I155" s="33">
        <v>1.2785096605705017E-2</v>
      </c>
      <c r="J155" s="32">
        <v>0.18986334346993292</v>
      </c>
      <c r="K155" s="32">
        <v>8.1916578751056821E-3</v>
      </c>
      <c r="L155" s="33">
        <v>5.8722770571920289E-2</v>
      </c>
      <c r="M155" s="33">
        <v>2.6667581832828047E-3</v>
      </c>
      <c r="N155" s="32">
        <v>0.22088052515096876</v>
      </c>
      <c r="O155" s="32">
        <v>1.0030775834269144E-2</v>
      </c>
      <c r="P155" s="34">
        <v>3188.5095421568126</v>
      </c>
      <c r="Q155" s="34">
        <v>65.149997880037517</v>
      </c>
      <c r="R155" s="34">
        <v>3068.9452079622151</v>
      </c>
      <c r="S155" s="34">
        <v>121.60196278912878</v>
      </c>
      <c r="T155" s="34">
        <v>3264.6287802895527</v>
      </c>
      <c r="U155" s="34">
        <v>74.467689148462341</v>
      </c>
      <c r="V155" s="35">
        <v>7.5246015545301637E-2</v>
      </c>
      <c r="W155" s="34">
        <v>41233.825742325651</v>
      </c>
      <c r="X155" s="34">
        <v>1492.2681542639973</v>
      </c>
      <c r="Y155" s="34">
        <v>138.91783175271908</v>
      </c>
      <c r="Z155" s="34">
        <v>357.27077637732015</v>
      </c>
      <c r="AA155" s="34">
        <v>17.849386142705335</v>
      </c>
      <c r="AB155" s="34">
        <v>1787.6769610221997</v>
      </c>
      <c r="AC155" s="34">
        <v>88.237315010568778</v>
      </c>
      <c r="AD155" s="36">
        <v>2.4697309752489951E+19</v>
      </c>
      <c r="AE155" s="36">
        <v>1.776631927519684E+19</v>
      </c>
      <c r="AF155" s="36">
        <v>6.9309904772931113E+18</v>
      </c>
    </row>
    <row r="156" spans="1:32">
      <c r="A156" s="21" t="s">
        <v>466</v>
      </c>
      <c r="B156" s="48" t="s">
        <v>393</v>
      </c>
      <c r="C156" s="31">
        <v>16.96444876302883</v>
      </c>
      <c r="D156" s="31">
        <v>0.96010381410656509</v>
      </c>
      <c r="E156" s="32">
        <v>0.56980727089252003</v>
      </c>
      <c r="F156" s="32">
        <v>2.3604040528611734E-2</v>
      </c>
      <c r="G156" s="31">
        <v>0.73194748425546918</v>
      </c>
      <c r="H156" s="33">
        <v>0.21592876011728818</v>
      </c>
      <c r="I156" s="33">
        <v>8.3265719089858341E-3</v>
      </c>
      <c r="J156" s="32">
        <v>0.14283436268809399</v>
      </c>
      <c r="K156" s="32">
        <v>5.813533688809506E-3</v>
      </c>
      <c r="L156" s="33">
        <v>3.9217561237171891E-2</v>
      </c>
      <c r="M156" s="33">
        <v>1.7811319741296732E-3</v>
      </c>
      <c r="N156" s="32">
        <v>0.1448326129835239</v>
      </c>
      <c r="O156" s="32">
        <v>6.5778184503016198E-3</v>
      </c>
      <c r="P156" s="34">
        <v>2932.827066208386</v>
      </c>
      <c r="Q156" s="34">
        <v>52.866346137602704</v>
      </c>
      <c r="R156" s="34">
        <v>2907.0288762714704</v>
      </c>
      <c r="S156" s="34">
        <v>97.666122816000467</v>
      </c>
      <c r="T156" s="34">
        <v>2950.5766511127699</v>
      </c>
      <c r="U156" s="34">
        <v>60.920291139173059</v>
      </c>
      <c r="V156" s="35">
        <v>1.8331528853361978E-2</v>
      </c>
      <c r="W156" s="34">
        <v>28012.661808904377</v>
      </c>
      <c r="X156" s="34">
        <v>1224.8035882133968</v>
      </c>
      <c r="Y156" s="34">
        <v>151.05995438345042</v>
      </c>
      <c r="Z156" s="34">
        <v>249.16761630261209</v>
      </c>
      <c r="AA156" s="34">
        <v>17.317321532572684</v>
      </c>
      <c r="AB156" s="34">
        <v>1644.0943985924359</v>
      </c>
      <c r="AC156" s="34">
        <v>105.35540180410005</v>
      </c>
      <c r="AD156" s="36">
        <v>1.9810044184846844E+19</v>
      </c>
      <c r="AE156" s="36">
        <v>1.6176559820072655E+19</v>
      </c>
      <c r="AF156" s="36">
        <v>3.6334843647741891E+18</v>
      </c>
    </row>
    <row r="157" spans="1:32">
      <c r="A157" s="21" t="s">
        <v>467</v>
      </c>
      <c r="B157" s="48" t="s">
        <v>393</v>
      </c>
      <c r="C157" s="31">
        <v>24.35535072568177</v>
      </c>
      <c r="D157" s="31">
        <v>1.1152020742753035</v>
      </c>
      <c r="E157" s="32">
        <v>0.61265481351798312</v>
      </c>
      <c r="F157" s="32">
        <v>2.1666280218014124E-2</v>
      </c>
      <c r="G157" s="31">
        <v>0.77234141788338584</v>
      </c>
      <c r="H157" s="33">
        <v>0.28832165564397622</v>
      </c>
      <c r="I157" s="33">
        <v>8.385947717177154E-3</v>
      </c>
      <c r="J157" s="32">
        <v>0.16938560312837758</v>
      </c>
      <c r="K157" s="32">
        <v>1.0253157068541211E-2</v>
      </c>
      <c r="L157" s="33">
        <v>4.9524479870771562E-2</v>
      </c>
      <c r="M157" s="33">
        <v>2.6985859968802948E-3</v>
      </c>
      <c r="N157" s="32">
        <v>0.1878655761452982</v>
      </c>
      <c r="O157" s="32">
        <v>1.023678420054959E-2</v>
      </c>
      <c r="P157" s="34">
        <v>3282.7230357471722</v>
      </c>
      <c r="Q157" s="34">
        <v>43.705252864256181</v>
      </c>
      <c r="R157" s="34">
        <v>3080.6238418212806</v>
      </c>
      <c r="S157" s="34">
        <v>87.195689676238061</v>
      </c>
      <c r="T157" s="34">
        <v>3408.5805072603093</v>
      </c>
      <c r="U157" s="34">
        <v>44.538680069129441</v>
      </c>
      <c r="V157" s="35">
        <v>0.1207849882155434</v>
      </c>
      <c r="W157" s="34">
        <v>7071.5879629007231</v>
      </c>
      <c r="X157" s="34">
        <v>343.99115440338539</v>
      </c>
      <c r="Y157" s="34">
        <v>38.113593434142658</v>
      </c>
      <c r="Z157" s="34">
        <v>69.290938845281616</v>
      </c>
      <c r="AA157" s="34">
        <v>3.7153316641530405</v>
      </c>
      <c r="AB157" s="34">
        <v>402.66101650984587</v>
      </c>
      <c r="AC157" s="34">
        <v>28.276972648498681</v>
      </c>
      <c r="AD157" s="36">
        <v>5.8460101850789816E+18</v>
      </c>
      <c r="AE157" s="36">
        <v>3.9788069930323988E+18</v>
      </c>
      <c r="AF157" s="36">
        <v>1.8672031920465828E+18</v>
      </c>
    </row>
    <row r="158" spans="1:32">
      <c r="A158" s="21" t="s">
        <v>468</v>
      </c>
      <c r="B158" s="34">
        <v>3</v>
      </c>
      <c r="C158" s="31">
        <v>10.258191828511793</v>
      </c>
      <c r="D158" s="31">
        <v>0.49464767476306265</v>
      </c>
      <c r="E158" s="32">
        <v>0.45617916448038365</v>
      </c>
      <c r="F158" s="32">
        <v>1.8738662310284704E-2</v>
      </c>
      <c r="G158" s="31">
        <v>0.85187913972389551</v>
      </c>
      <c r="H158" s="33">
        <v>0.16309253980575028</v>
      </c>
      <c r="I158" s="33">
        <v>4.1188282653583036E-3</v>
      </c>
      <c r="J158" s="32">
        <v>1.3493126973913556</v>
      </c>
      <c r="K158" s="32">
        <v>3.7346078415584454E-2</v>
      </c>
      <c r="L158" s="33">
        <v>0.39345528395696377</v>
      </c>
      <c r="M158" s="33">
        <v>1.3973538501025446E-2</v>
      </c>
      <c r="N158" s="32">
        <v>1.4147754002360526</v>
      </c>
      <c r="O158" s="32">
        <v>5.0245655177589506E-2</v>
      </c>
      <c r="P158" s="34">
        <v>2458.3398753141064</v>
      </c>
      <c r="Q158" s="34">
        <v>43.660298568524013</v>
      </c>
      <c r="R158" s="34">
        <v>2422.6655583038773</v>
      </c>
      <c r="S158" s="34">
        <v>83.493258300180912</v>
      </c>
      <c r="T158" s="34">
        <v>2487.9763625438891</v>
      </c>
      <c r="U158" s="34">
        <v>41.945557889763677</v>
      </c>
      <c r="V158" s="35">
        <v>3.1481538391570307E-2</v>
      </c>
      <c r="W158" s="34">
        <v>3405.4377772788107</v>
      </c>
      <c r="X158" s="34">
        <v>151.86763741429166</v>
      </c>
      <c r="Y158" s="34">
        <v>5.1661010485812158</v>
      </c>
      <c r="Z158" s="34">
        <v>288.99474073813599</v>
      </c>
      <c r="AA158" s="34">
        <v>5.5036977568429375</v>
      </c>
      <c r="AB158" s="34">
        <v>200.16934056710531</v>
      </c>
      <c r="AC158" s="34">
        <v>4.4323227224297916</v>
      </c>
      <c r="AD158" s="36">
        <v>2.4857163568673459E+18</v>
      </c>
      <c r="AE158" s="36">
        <v>2.4998154999228017E+18</v>
      </c>
      <c r="AF158" s="36">
        <v>-1.4099143055455744E+16</v>
      </c>
    </row>
    <row r="159" spans="1:32">
      <c r="A159" s="21" t="s">
        <v>469</v>
      </c>
      <c r="B159" s="34">
        <v>3</v>
      </c>
      <c r="C159" s="31">
        <v>10.443678644854556</v>
      </c>
      <c r="D159" s="31">
        <v>0.52103502331347284</v>
      </c>
      <c r="E159" s="32">
        <v>0.47159274625351116</v>
      </c>
      <c r="F159" s="32">
        <v>1.9803746197645265E-2</v>
      </c>
      <c r="G159" s="31">
        <v>0.84171839497617196</v>
      </c>
      <c r="H159" s="33">
        <v>0.1606146326769233</v>
      </c>
      <c r="I159" s="33">
        <v>4.3263869656575823E-3</v>
      </c>
      <c r="J159" s="32">
        <v>1.4495669879852393</v>
      </c>
      <c r="K159" s="32">
        <v>4.2205251332277011E-2</v>
      </c>
      <c r="L159" s="33">
        <v>0.41977205315715982</v>
      </c>
      <c r="M159" s="33">
        <v>1.5298222177484916E-2</v>
      </c>
      <c r="N159" s="32">
        <v>1.5071727931038843</v>
      </c>
      <c r="O159" s="32">
        <v>5.4927582899691796E-2</v>
      </c>
      <c r="P159" s="34">
        <v>2474.9327249096491</v>
      </c>
      <c r="Q159" s="34">
        <v>45.209215781697367</v>
      </c>
      <c r="R159" s="34">
        <v>2490.5419183238105</v>
      </c>
      <c r="S159" s="34">
        <v>87.340699454075818</v>
      </c>
      <c r="T159" s="34">
        <v>2462.1410137206535</v>
      </c>
      <c r="U159" s="34">
        <v>44.811163955463144</v>
      </c>
      <c r="V159" s="35">
        <v>-1.3908390457307407E-2</v>
      </c>
      <c r="W159" s="34">
        <v>4086.1642782482331</v>
      </c>
      <c r="X159" s="34">
        <v>124.67065218221377</v>
      </c>
      <c r="Y159" s="34">
        <v>6.3088279393659503</v>
      </c>
      <c r="Z159" s="34">
        <v>243.06905555536497</v>
      </c>
      <c r="AA159" s="34">
        <v>7.3580311137507151</v>
      </c>
      <c r="AB159" s="34">
        <v>156.7936746010073</v>
      </c>
      <c r="AC159" s="34">
        <v>4.840084823277425</v>
      </c>
      <c r="AD159" s="36">
        <v>1.9570884289591237E+18</v>
      </c>
      <c r="AE159" s="36">
        <v>1.9923531699752986E+18</v>
      </c>
      <c r="AF159" s="36">
        <v>-3.5264741016174848E+16</v>
      </c>
    </row>
    <row r="160" spans="1:32">
      <c r="A160" s="21" t="s">
        <v>470</v>
      </c>
      <c r="B160" s="34">
        <v>3</v>
      </c>
      <c r="C160" s="31">
        <v>10.526101785490695</v>
      </c>
      <c r="D160" s="31">
        <v>0.46003908407838295</v>
      </c>
      <c r="E160" s="32">
        <v>0.45581092419598135</v>
      </c>
      <c r="F160" s="32">
        <v>1.763477772899396E-2</v>
      </c>
      <c r="G160" s="31">
        <v>0.88523402008900365</v>
      </c>
      <c r="H160" s="33">
        <v>0.16748717639621316</v>
      </c>
      <c r="I160" s="33">
        <v>3.4048496918117834E-3</v>
      </c>
      <c r="J160" s="32">
        <v>1.4680198953428565</v>
      </c>
      <c r="K160" s="32">
        <v>3.9027679923932142E-2</v>
      </c>
      <c r="L160" s="33">
        <v>0.43316908194167281</v>
      </c>
      <c r="M160" s="33">
        <v>1.385656422576364E-2</v>
      </c>
      <c r="N160" s="32">
        <v>1.5615751082798226</v>
      </c>
      <c r="O160" s="32">
        <v>4.99529321996873E-2</v>
      </c>
      <c r="P160" s="34">
        <v>2482.2198141058011</v>
      </c>
      <c r="Q160" s="34">
        <v>39.738915456401628</v>
      </c>
      <c r="R160" s="34">
        <v>2421.0351754164635</v>
      </c>
      <c r="S160" s="34">
        <v>78.564613849181654</v>
      </c>
      <c r="T160" s="34">
        <v>2532.6875576039215</v>
      </c>
      <c r="U160" s="34">
        <v>33.711001330692397</v>
      </c>
      <c r="V160" s="35">
        <v>5.2851180217662552E-2</v>
      </c>
      <c r="W160" s="34">
        <v>4189.5606215666421</v>
      </c>
      <c r="X160" s="34">
        <v>109.43462798549574</v>
      </c>
      <c r="Y160" s="34">
        <v>3.6478593936054993</v>
      </c>
      <c r="Z160" s="34">
        <v>220.2227241524381</v>
      </c>
      <c r="AA160" s="34">
        <v>4.7443793899823943</v>
      </c>
      <c r="AB160" s="34">
        <v>140.08546759248404</v>
      </c>
      <c r="AC160" s="34">
        <v>2.9383419469290599</v>
      </c>
      <c r="AD160" s="36">
        <v>1.8137269637446648E+18</v>
      </c>
      <c r="AE160" s="36">
        <v>1.7863091066720952E+18</v>
      </c>
      <c r="AF160" s="36">
        <v>2.74178570725696E+16</v>
      </c>
    </row>
    <row r="161" spans="1:32">
      <c r="A161" s="21" t="s">
        <v>471</v>
      </c>
      <c r="B161" s="34">
        <v>3</v>
      </c>
      <c r="C161" s="31">
        <v>11.257640835002306</v>
      </c>
      <c r="D161" s="31">
        <v>0.81557112017988076</v>
      </c>
      <c r="E161" s="32">
        <v>0.48307779131717621</v>
      </c>
      <c r="F161" s="32">
        <v>2.9118772124773071E-2</v>
      </c>
      <c r="G161" s="31">
        <v>0.83203488556655947</v>
      </c>
      <c r="H161" s="33">
        <v>0.16901647585642018</v>
      </c>
      <c r="I161" s="33">
        <v>6.7923476596972471E-3</v>
      </c>
      <c r="J161" s="32">
        <v>1.076480635464639</v>
      </c>
      <c r="K161" s="32">
        <v>5.0473528717850866E-2</v>
      </c>
      <c r="L161" s="33">
        <v>0.34006603035011118</v>
      </c>
      <c r="M161" s="33">
        <v>1.6252297447419402E-2</v>
      </c>
      <c r="N161" s="32">
        <v>1.2270110941549721</v>
      </c>
      <c r="O161" s="32">
        <v>5.8640815293898467E-2</v>
      </c>
      <c r="P161" s="34">
        <v>2544.7017151623263</v>
      </c>
      <c r="Q161" s="34">
        <v>65.406674592166382</v>
      </c>
      <c r="R161" s="34">
        <v>2540.6576448180331</v>
      </c>
      <c r="S161" s="34">
        <v>127.82803102544213</v>
      </c>
      <c r="T161" s="34">
        <v>2547.9267580782771</v>
      </c>
      <c r="U161" s="34">
        <v>65.798283249189353</v>
      </c>
      <c r="V161" s="35">
        <v>3.4518606500786309E-3</v>
      </c>
      <c r="W161" s="34">
        <v>4927.168078063406</v>
      </c>
      <c r="X161" s="34">
        <v>97.53179111950206</v>
      </c>
      <c r="Y161" s="34">
        <v>9.2171041643979166</v>
      </c>
      <c r="Z161" s="34">
        <v>144.49207579780165</v>
      </c>
      <c r="AA161" s="34">
        <v>6.8652206892685763</v>
      </c>
      <c r="AB161" s="34">
        <v>127.41591838505964</v>
      </c>
      <c r="AC161" s="34">
        <v>8.332943073736697</v>
      </c>
      <c r="AD161" s="36">
        <v>1.5445884482613614E+18</v>
      </c>
      <c r="AE161" s="36">
        <v>1.5103219244189693E+18</v>
      </c>
      <c r="AF161" s="36">
        <v>3.4266523842392064E+16</v>
      </c>
    </row>
    <row r="162" spans="1:32">
      <c r="A162" s="21" t="s">
        <v>472</v>
      </c>
      <c r="B162" s="34">
        <v>3</v>
      </c>
      <c r="C162" s="31">
        <v>14.782694796707514</v>
      </c>
      <c r="D162" s="31">
        <v>0.46408295479110312</v>
      </c>
      <c r="E162" s="32">
        <v>0.58855399231607208</v>
      </c>
      <c r="F162" s="32">
        <v>1.1621536324640807E-2</v>
      </c>
      <c r="G162" s="31">
        <v>0.62897766941955635</v>
      </c>
      <c r="H162" s="33">
        <v>0.18216545624070646</v>
      </c>
      <c r="I162" s="33">
        <v>4.4459607352682244E-3</v>
      </c>
      <c r="J162" s="32">
        <v>0.2873497812921233</v>
      </c>
      <c r="K162" s="32">
        <v>1.5812424659392314E-2</v>
      </c>
      <c r="L162" s="33">
        <v>7.869744836027405E-2</v>
      </c>
      <c r="M162" s="33">
        <v>4.220612870117049E-3</v>
      </c>
      <c r="N162" s="32">
        <v>0.28599736106827872</v>
      </c>
      <c r="O162" s="32">
        <v>1.5338288192246113E-2</v>
      </c>
      <c r="P162" s="34">
        <v>2801.354595887281</v>
      </c>
      <c r="Q162" s="34">
        <v>29.426332069033379</v>
      </c>
      <c r="R162" s="34">
        <v>2983.5562523568678</v>
      </c>
      <c r="S162" s="34">
        <v>47.334003415552615</v>
      </c>
      <c r="T162" s="34">
        <v>2672.6843010038906</v>
      </c>
      <c r="U162" s="34">
        <v>39.840559085570476</v>
      </c>
      <c r="V162" s="35">
        <v>-0.14556966383174408</v>
      </c>
      <c r="W162" s="34">
        <v>19572.385720215458</v>
      </c>
      <c r="X162" s="34">
        <v>167.21058633600117</v>
      </c>
      <c r="Y162" s="34">
        <v>29.490014359976904</v>
      </c>
      <c r="Z162" s="34">
        <v>63.179735337454602</v>
      </c>
      <c r="AA162" s="34">
        <v>5.1977110633510604</v>
      </c>
      <c r="AB162" s="34">
        <v>212.83873816683462</v>
      </c>
      <c r="AC162" s="34">
        <v>21.560803684545235</v>
      </c>
      <c r="AD162" s="36">
        <v>2.3386506848365332E+18</v>
      </c>
      <c r="AE162" s="36">
        <v>2.1575613350488576E+18</v>
      </c>
      <c r="AF162" s="36">
        <v>1.8108934978767565E+17</v>
      </c>
    </row>
    <row r="163" spans="1:32">
      <c r="A163" s="21" t="s">
        <v>473</v>
      </c>
      <c r="B163" s="48" t="s">
        <v>393</v>
      </c>
      <c r="C163" s="31">
        <v>13.436991219850567</v>
      </c>
      <c r="D163" s="31">
        <v>0.48881812251699869</v>
      </c>
      <c r="E163" s="32">
        <v>0.51371007459350382</v>
      </c>
      <c r="F163" s="32">
        <v>1.2251553958395439E-2</v>
      </c>
      <c r="G163" s="31">
        <v>0.65558321977155676</v>
      </c>
      <c r="H163" s="33">
        <v>0.18970670273785262</v>
      </c>
      <c r="I163" s="33">
        <v>5.2112943017889237E-3</v>
      </c>
      <c r="J163" s="32">
        <v>0.26780394931076462</v>
      </c>
      <c r="K163" s="32">
        <v>7.940527488973205E-3</v>
      </c>
      <c r="L163" s="33">
        <v>7.5013356623669314E-2</v>
      </c>
      <c r="M163" s="33">
        <v>2.7265760686400707E-3</v>
      </c>
      <c r="N163" s="32">
        <v>0.27366348386334155</v>
      </c>
      <c r="O163" s="32">
        <v>9.9470859530503206E-3</v>
      </c>
      <c r="P163" s="34">
        <v>2710.8633268797803</v>
      </c>
      <c r="Q163" s="34">
        <v>33.810364649618805</v>
      </c>
      <c r="R163" s="34">
        <v>2672.44893068183</v>
      </c>
      <c r="S163" s="34">
        <v>52.387800786458016</v>
      </c>
      <c r="T163" s="34">
        <v>2739.6206308546498</v>
      </c>
      <c r="U163" s="34">
        <v>44.488445107904681</v>
      </c>
      <c r="V163" s="35">
        <v>2.994028060710352E-2</v>
      </c>
      <c r="W163" s="34">
        <v>33036.488597409014</v>
      </c>
      <c r="X163" s="34">
        <v>715.65772718964695</v>
      </c>
      <c r="Y163" s="34">
        <v>98.036602694096018</v>
      </c>
      <c r="Z163" s="34">
        <v>298.13742577540125</v>
      </c>
      <c r="AA163" s="34">
        <v>24.490008230958686</v>
      </c>
      <c r="AB163" s="34">
        <v>1046.1925897708363</v>
      </c>
      <c r="AC163" s="34">
        <v>83.443868787917694</v>
      </c>
      <c r="AD163" s="36">
        <v>1.1818743527686619E+19</v>
      </c>
      <c r="AE163" s="36">
        <v>1.0579868924841683E+19</v>
      </c>
      <c r="AF163" s="36">
        <v>1.2388746028449362E+18</v>
      </c>
    </row>
    <row r="164" spans="1:32">
      <c r="A164" s="21" t="s">
        <v>474</v>
      </c>
      <c r="B164" s="48" t="s">
        <v>393</v>
      </c>
      <c r="C164" s="31">
        <v>13.703796102350301</v>
      </c>
      <c r="D164" s="31">
        <v>0.53691697494647661</v>
      </c>
      <c r="E164" s="32">
        <v>0.53881970692444559</v>
      </c>
      <c r="F164" s="32">
        <v>1.4028608803181009E-2</v>
      </c>
      <c r="G164" s="31">
        <v>0.66451515046516296</v>
      </c>
      <c r="H164" s="33">
        <v>0.18445742519104893</v>
      </c>
      <c r="I164" s="33">
        <v>5.4006088149367087E-3</v>
      </c>
      <c r="J164" s="32">
        <v>0.26792003549004023</v>
      </c>
      <c r="K164" s="32">
        <v>8.2579286660418114E-3</v>
      </c>
      <c r="L164" s="33">
        <v>7.0795951743846883E-2</v>
      </c>
      <c r="M164" s="33">
        <v>2.7592620591744233E-3</v>
      </c>
      <c r="N164" s="32">
        <v>0.25758906665448011</v>
      </c>
      <c r="O164" s="32">
        <v>1.0039496905833077E-2</v>
      </c>
      <c r="P164" s="34">
        <v>2729.4569718252064</v>
      </c>
      <c r="Q164" s="34">
        <v>36.416347982641582</v>
      </c>
      <c r="R164" s="34">
        <v>2778.5057115063169</v>
      </c>
      <c r="S164" s="34">
        <v>59.038083222159386</v>
      </c>
      <c r="T164" s="34">
        <v>2693.3613088992306</v>
      </c>
      <c r="U164" s="34">
        <v>47.570970561303511</v>
      </c>
      <c r="V164" s="35">
        <v>-3.8931780604248623E-2</v>
      </c>
      <c r="W164" s="34">
        <v>76826.260669046227</v>
      </c>
      <c r="X164" s="34">
        <v>996.62864442829584</v>
      </c>
      <c r="Y164" s="34">
        <v>108.6247497122214</v>
      </c>
      <c r="Z164" s="34">
        <v>400.06414640684716</v>
      </c>
      <c r="AA164" s="34">
        <v>27.188000823797818</v>
      </c>
      <c r="AB164" s="34">
        <v>1395.9222834134516</v>
      </c>
      <c r="AC164" s="34">
        <v>82.336278688709356</v>
      </c>
      <c r="AD164" s="36">
        <v>1.5450808883275057E+19</v>
      </c>
      <c r="AE164" s="36">
        <v>1.4121232365876791E+19</v>
      </c>
      <c r="AF164" s="36">
        <v>1.3295765173982659E+18</v>
      </c>
    </row>
    <row r="165" spans="1:32">
      <c r="A165" s="21" t="s">
        <v>475</v>
      </c>
      <c r="B165" s="48" t="s">
        <v>393</v>
      </c>
      <c r="C165" s="31">
        <v>12.819261687046916</v>
      </c>
      <c r="D165" s="31">
        <v>0.38911207419613481</v>
      </c>
      <c r="E165" s="32">
        <v>0.50101535213904647</v>
      </c>
      <c r="F165" s="32">
        <v>1.0602509825944432E-2</v>
      </c>
      <c r="G165" s="31">
        <v>0.69718166273637638</v>
      </c>
      <c r="H165" s="33">
        <v>0.18557125491617618</v>
      </c>
      <c r="I165" s="33">
        <v>4.0381053900913596E-3</v>
      </c>
      <c r="J165" s="32">
        <v>0.24834785553822492</v>
      </c>
      <c r="K165" s="32">
        <v>6.276800470595042E-3</v>
      </c>
      <c r="L165" s="33">
        <v>6.7082973349288186E-2</v>
      </c>
      <c r="M165" s="33">
        <v>2.3856174310391094E-3</v>
      </c>
      <c r="N165" s="32">
        <v>0.24421947774633443</v>
      </c>
      <c r="O165" s="32">
        <v>8.6849794220861774E-3</v>
      </c>
      <c r="P165" s="34">
        <v>2666.4602664356903</v>
      </c>
      <c r="Q165" s="34">
        <v>28.195257042608773</v>
      </c>
      <c r="R165" s="34">
        <v>2618.1581340193848</v>
      </c>
      <c r="S165" s="34">
        <v>45.696203595565322</v>
      </c>
      <c r="T165" s="34">
        <v>2703.3028457020505</v>
      </c>
      <c r="U165" s="34">
        <v>35.473442189042999</v>
      </c>
      <c r="V165" s="35">
        <v>3.8307266429566833E-2</v>
      </c>
      <c r="W165" s="34">
        <v>43844.831755126885</v>
      </c>
      <c r="X165" s="34">
        <v>527.24878925647135</v>
      </c>
      <c r="Y165" s="34">
        <v>67.57136893854144</v>
      </c>
      <c r="Z165" s="34">
        <v>212.46921602172969</v>
      </c>
      <c r="AA165" s="34">
        <v>16.849615090823114</v>
      </c>
      <c r="AB165" s="34">
        <v>797.34948210469918</v>
      </c>
      <c r="AC165" s="34">
        <v>54.823122531588609</v>
      </c>
      <c r="AD165" s="36">
        <v>8.829381089369558E+18</v>
      </c>
      <c r="AE165" s="36">
        <v>8.0331342758326528E+18</v>
      </c>
      <c r="AF165" s="36">
        <v>7.9624681353690522E+17</v>
      </c>
    </row>
    <row r="166" spans="1:32">
      <c r="A166" s="21" t="s">
        <v>476</v>
      </c>
      <c r="B166" s="48" t="s">
        <v>393</v>
      </c>
      <c r="C166" s="31">
        <v>15.328737079025995</v>
      </c>
      <c r="D166" s="31">
        <v>0.43280698461656281</v>
      </c>
      <c r="E166" s="32">
        <v>0.56255745350529351</v>
      </c>
      <c r="F166" s="32">
        <v>1.0117645659249856E-2</v>
      </c>
      <c r="G166" s="31">
        <v>0.63697838692539932</v>
      </c>
      <c r="H166" s="33">
        <v>0.19762333195873819</v>
      </c>
      <c r="I166" s="33">
        <v>4.3014394782794731E-3</v>
      </c>
      <c r="J166" s="32">
        <v>0.20337191871610497</v>
      </c>
      <c r="K166" s="32">
        <v>5.3625936774014749E-3</v>
      </c>
      <c r="L166" s="33">
        <v>5.4350118464378559E-2</v>
      </c>
      <c r="M166" s="33">
        <v>2.0602530402657341E-3</v>
      </c>
      <c r="N166" s="32">
        <v>0.19904986843729175</v>
      </c>
      <c r="O166" s="32">
        <v>7.5453947148468974E-3</v>
      </c>
      <c r="P166" s="34">
        <v>2835.8903046313981</v>
      </c>
      <c r="Q166" s="34">
        <v>26.563082902463066</v>
      </c>
      <c r="R166" s="34">
        <v>2877.1885395377826</v>
      </c>
      <c r="S166" s="34">
        <v>41.876610704789165</v>
      </c>
      <c r="T166" s="34">
        <v>2806.6683681215131</v>
      </c>
      <c r="U166" s="34">
        <v>35.148954185737239</v>
      </c>
      <c r="V166" s="35">
        <v>-3.1161447925820429E-2</v>
      </c>
      <c r="W166" s="34">
        <v>33023.04156349165</v>
      </c>
      <c r="X166" s="34">
        <v>325.42713767945651</v>
      </c>
      <c r="Y166" s="34">
        <v>34.821863088370336</v>
      </c>
      <c r="Z166" s="34">
        <v>95.474276274440058</v>
      </c>
      <c r="AA166" s="34">
        <v>6.5742384869249717</v>
      </c>
      <c r="AB166" s="34">
        <v>437.38019079998929</v>
      </c>
      <c r="AC166" s="34">
        <v>24.858309840461892</v>
      </c>
      <c r="AD166" s="36">
        <v>5.0217178266088694E+18</v>
      </c>
      <c r="AE166" s="36">
        <v>4.3633097035258819E+18</v>
      </c>
      <c r="AF166" s="36">
        <v>6.5840812308298752E+17</v>
      </c>
    </row>
    <row r="167" spans="1:32">
      <c r="A167" s="21" t="s">
        <v>477</v>
      </c>
      <c r="B167" s="34">
        <v>3</v>
      </c>
      <c r="C167" s="31">
        <v>10.822610585425275</v>
      </c>
      <c r="D167" s="31">
        <v>0.43690040051152257</v>
      </c>
      <c r="E167" s="32">
        <v>0.46748947670780189</v>
      </c>
      <c r="F167" s="32">
        <v>1.3191590751241248E-2</v>
      </c>
      <c r="G167" s="31">
        <v>0.69899636868204207</v>
      </c>
      <c r="H167" s="33">
        <v>0.16790317868904059</v>
      </c>
      <c r="I167" s="33">
        <v>4.847205381420183E-3</v>
      </c>
      <c r="J167" s="32">
        <v>0.20222771276731499</v>
      </c>
      <c r="K167" s="32">
        <v>6.6207793763027852E-3</v>
      </c>
      <c r="L167" s="33">
        <v>6.140735052407123E-2</v>
      </c>
      <c r="M167" s="33">
        <v>2.5195974497531919E-3</v>
      </c>
      <c r="N167" s="32">
        <v>0.22142644338456249</v>
      </c>
      <c r="O167" s="32">
        <v>9.0853211756948913E-3</v>
      </c>
      <c r="P167" s="34">
        <v>2508.0102038916602</v>
      </c>
      <c r="Q167" s="34">
        <v>36.846416667790891</v>
      </c>
      <c r="R167" s="34">
        <v>2472.5421550157862</v>
      </c>
      <c r="S167" s="34">
        <v>58.210283619797231</v>
      </c>
      <c r="T167" s="34">
        <v>2536.8489494413066</v>
      </c>
      <c r="U167" s="34">
        <v>47.62095966286779</v>
      </c>
      <c r="V167" s="35">
        <v>3.0510743161559106E-2</v>
      </c>
      <c r="W167" s="34">
        <v>10824.364119670945</v>
      </c>
      <c r="X167" s="34">
        <v>361.98348823812626</v>
      </c>
      <c r="Y167" s="34">
        <v>43.118656883197687</v>
      </c>
      <c r="Z167" s="34">
        <v>128.69892017276601</v>
      </c>
      <c r="AA167" s="34">
        <v>9.1171305462311576</v>
      </c>
      <c r="AB167" s="34">
        <v>602.45500582889269</v>
      </c>
      <c r="AC167" s="34">
        <v>41.055752239575781</v>
      </c>
      <c r="AD167" s="36">
        <v>6.1109841709660723E+18</v>
      </c>
      <c r="AE167" s="36">
        <v>6.0043388175168174E+18</v>
      </c>
      <c r="AF167" s="36">
        <v>1.0664535344925491E+17</v>
      </c>
    </row>
    <row r="168" spans="1:32">
      <c r="A168" s="21" t="s">
        <v>478</v>
      </c>
      <c r="B168" s="48" t="s">
        <v>393</v>
      </c>
      <c r="C168" s="31">
        <v>14.82376834076296</v>
      </c>
      <c r="D168" s="31">
        <v>0.64764672909810661</v>
      </c>
      <c r="E168" s="32">
        <v>0.54828494621288726</v>
      </c>
      <c r="F168" s="32">
        <v>1.6783521136569463E-2</v>
      </c>
      <c r="G168" s="31">
        <v>0.70064366685457691</v>
      </c>
      <c r="H168" s="33">
        <v>0.19608800257989831</v>
      </c>
      <c r="I168" s="33">
        <v>6.1126772843660918E-3</v>
      </c>
      <c r="J168" s="32">
        <v>0.20483518426550967</v>
      </c>
      <c r="K168" s="32">
        <v>6.8172530761670411E-3</v>
      </c>
      <c r="L168" s="33">
        <v>6.0863822516176613E-2</v>
      </c>
      <c r="M168" s="33">
        <v>2.5649021110483818E-3</v>
      </c>
      <c r="N168" s="32">
        <v>0.22274094533061761</v>
      </c>
      <c r="O168" s="32">
        <v>9.3866717086914606E-3</v>
      </c>
      <c r="P168" s="34">
        <v>2803.9936386594359</v>
      </c>
      <c r="Q168" s="34">
        <v>40.730388880959254</v>
      </c>
      <c r="R168" s="34">
        <v>2818.0359839417933</v>
      </c>
      <c r="S168" s="34">
        <v>70.261106904404159</v>
      </c>
      <c r="T168" s="34">
        <v>2793.9093978966916</v>
      </c>
      <c r="U168" s="34">
        <v>50.133136752573137</v>
      </c>
      <c r="V168" s="35">
        <v>-1.0661430470626954E-2</v>
      </c>
      <c r="W168" s="34">
        <v>12790.02305203357</v>
      </c>
      <c r="X168" s="34">
        <v>359.03379376534645</v>
      </c>
      <c r="Y168" s="34">
        <v>44.797955034758481</v>
      </c>
      <c r="Z168" s="34">
        <v>109.11839677068262</v>
      </c>
      <c r="AA168" s="34">
        <v>8.7050856934553895</v>
      </c>
      <c r="AB168" s="34">
        <v>497.19455043917276</v>
      </c>
      <c r="AC168" s="34">
        <v>33.727799513692901</v>
      </c>
      <c r="AD168" s="36">
        <v>5.6779781937845944E+18</v>
      </c>
      <c r="AE168" s="36">
        <v>4.9612228223883561E+18</v>
      </c>
      <c r="AF168" s="36">
        <v>7.1675537139623834E+17</v>
      </c>
    </row>
    <row r="169" spans="1:32">
      <c r="A169" s="21" t="s">
        <v>479</v>
      </c>
      <c r="B169" s="48" t="s">
        <v>393</v>
      </c>
      <c r="C169" s="31">
        <v>15.734947782558642</v>
      </c>
      <c r="D169" s="31">
        <v>0.71600132232672087</v>
      </c>
      <c r="E169" s="32">
        <v>0.5831816179350916</v>
      </c>
      <c r="F169" s="32">
        <v>1.9852612554730465E-2</v>
      </c>
      <c r="G169" s="31">
        <v>0.74810976254260442</v>
      </c>
      <c r="H169" s="33">
        <v>0.19568620226433159</v>
      </c>
      <c r="I169" s="33">
        <v>5.90879251566698E-3</v>
      </c>
      <c r="J169" s="32">
        <v>0.21448563225135978</v>
      </c>
      <c r="K169" s="32">
        <v>6.989167373625301E-3</v>
      </c>
      <c r="L169" s="33">
        <v>6.4721610845831057E-2</v>
      </c>
      <c r="M169" s="33">
        <v>2.558957445439501E-3</v>
      </c>
      <c r="N169" s="32">
        <v>0.2368131440131456</v>
      </c>
      <c r="O169" s="32">
        <v>9.3630975825659615E-3</v>
      </c>
      <c r="P169" s="34">
        <v>2860.8409548712798</v>
      </c>
      <c r="Q169" s="34">
        <v>42.539293018382068</v>
      </c>
      <c r="R169" s="34">
        <v>2961.7179986196006</v>
      </c>
      <c r="S169" s="34">
        <v>81.3471662403512</v>
      </c>
      <c r="T169" s="34">
        <v>2790.5513883906583</v>
      </c>
      <c r="U169" s="34">
        <v>48.601697308190978</v>
      </c>
      <c r="V169" s="35">
        <v>-7.6581085600146759E-2</v>
      </c>
      <c r="W169" s="34">
        <v>10810.098286649747</v>
      </c>
      <c r="X169" s="34">
        <v>335.14520369390038</v>
      </c>
      <c r="Y169" s="34">
        <v>44.678335978522334</v>
      </c>
      <c r="Z169" s="34">
        <v>98.430515873323557</v>
      </c>
      <c r="AA169" s="34">
        <v>7.2415982321762931</v>
      </c>
      <c r="AB169" s="34">
        <v>433.6183386637976</v>
      </c>
      <c r="AC169" s="34">
        <v>31.370512967744549</v>
      </c>
      <c r="AD169" s="36">
        <v>4.9521608630245622E+18</v>
      </c>
      <c r="AE169" s="36">
        <v>4.3335259914437683E+18</v>
      </c>
      <c r="AF169" s="36">
        <v>6.1863487158079386E+17</v>
      </c>
    </row>
    <row r="170" spans="1:32">
      <c r="A170" s="21" t="s">
        <v>480</v>
      </c>
      <c r="B170" s="48" t="s">
        <v>393</v>
      </c>
      <c r="C170" s="31">
        <v>12.075256790923856</v>
      </c>
      <c r="D170" s="31">
        <v>0.45155070806238995</v>
      </c>
      <c r="E170" s="32">
        <v>0.49213980100605864</v>
      </c>
      <c r="F170" s="32">
        <v>1.3459479505277934E-2</v>
      </c>
      <c r="G170" s="31">
        <v>0.73135733892750043</v>
      </c>
      <c r="H170" s="33">
        <v>0.17795353153908353</v>
      </c>
      <c r="I170" s="33">
        <v>4.5383460727388778E-3</v>
      </c>
      <c r="J170" s="32">
        <v>0.18648627425911421</v>
      </c>
      <c r="K170" s="32">
        <v>5.4866239467576865E-3</v>
      </c>
      <c r="L170" s="33">
        <v>5.3999771449960488E-2</v>
      </c>
      <c r="M170" s="33">
        <v>2.067889720241863E-3</v>
      </c>
      <c r="N170" s="32">
        <v>0.19580465689526486</v>
      </c>
      <c r="O170" s="32">
        <v>7.4982250164597588E-3</v>
      </c>
      <c r="P170" s="34">
        <v>2610.2671976436409</v>
      </c>
      <c r="Q170" s="34">
        <v>34.474089997309875</v>
      </c>
      <c r="R170" s="34">
        <v>2579.927141325807</v>
      </c>
      <c r="S170" s="34">
        <v>58.41213513040924</v>
      </c>
      <c r="T170" s="34">
        <v>2633.8899723448385</v>
      </c>
      <c r="U170" s="34">
        <v>41.757445804852068</v>
      </c>
      <c r="V170" s="35">
        <v>2.4853436336454204E-2</v>
      </c>
      <c r="W170" s="34">
        <v>11259.406423990691</v>
      </c>
      <c r="X170" s="34">
        <v>394.08596704913305</v>
      </c>
      <c r="Y170" s="34">
        <v>42.73329239854732</v>
      </c>
      <c r="Z170" s="34">
        <v>123.17915364516348</v>
      </c>
      <c r="AA170" s="34">
        <v>8.296974220575331</v>
      </c>
      <c r="AB170" s="34">
        <v>619.67011279364999</v>
      </c>
      <c r="AC170" s="34">
        <v>36.812132613020999</v>
      </c>
      <c r="AD170" s="36">
        <v>6.557521729239508E+18</v>
      </c>
      <c r="AE170" s="36">
        <v>6.1570556537721416E+18</v>
      </c>
      <c r="AF170" s="36">
        <v>4.004660754673664E+17</v>
      </c>
    </row>
    <row r="171" spans="1:32">
      <c r="A171" s="21" t="s">
        <v>481</v>
      </c>
      <c r="B171" s="48" t="s">
        <v>393</v>
      </c>
      <c r="C171" s="31">
        <v>14.802622570614984</v>
      </c>
      <c r="D171" s="31">
        <v>0.6480838286810916</v>
      </c>
      <c r="E171" s="32">
        <v>0.51828691409459959</v>
      </c>
      <c r="F171" s="32">
        <v>1.6786795613058458E-2</v>
      </c>
      <c r="G171" s="31">
        <v>0.73978418024376746</v>
      </c>
      <c r="H171" s="33">
        <v>0.20714151457395241</v>
      </c>
      <c r="I171" s="33">
        <v>6.1020280972300684E-3</v>
      </c>
      <c r="J171" s="32">
        <v>0.18812877386904972</v>
      </c>
      <c r="K171" s="32">
        <v>6.0414272650666173E-3</v>
      </c>
      <c r="L171" s="33">
        <v>5.4310630641414621E-2</v>
      </c>
      <c r="M171" s="33">
        <v>2.0875553986226389E-3</v>
      </c>
      <c r="N171" s="32">
        <v>0.19979036915090917</v>
      </c>
      <c r="O171" s="32">
        <v>7.6794074896223107E-3</v>
      </c>
      <c r="P171" s="34">
        <v>2802.6358447893754</v>
      </c>
      <c r="Q171" s="34">
        <v>40.810790226961217</v>
      </c>
      <c r="R171" s="34">
        <v>2691.9108401685071</v>
      </c>
      <c r="S171" s="34">
        <v>71.671115107878208</v>
      </c>
      <c r="T171" s="34">
        <v>2883.3120142658449</v>
      </c>
      <c r="U171" s="34">
        <v>47.046209411457312</v>
      </c>
      <c r="V171" s="35">
        <v>8.1120712009268736E-2</v>
      </c>
      <c r="W171" s="34">
        <v>14497.802796947846</v>
      </c>
      <c r="X171" s="34">
        <v>465.22589324591257</v>
      </c>
      <c r="Y171" s="34">
        <v>54.646198054293315</v>
      </c>
      <c r="Z171" s="34">
        <v>135.87064650499499</v>
      </c>
      <c r="AA171" s="34">
        <v>9.5448309653802355</v>
      </c>
      <c r="AB171" s="34">
        <v>676.57835081322867</v>
      </c>
      <c r="AC171" s="34">
        <v>42.051707928729655</v>
      </c>
      <c r="AD171" s="36">
        <v>8.00193287454767E+18</v>
      </c>
      <c r="AE171" s="36">
        <v>6.7253247624975811E+18</v>
      </c>
      <c r="AF171" s="36">
        <v>1.276608112050089E+18</v>
      </c>
    </row>
    <row r="172" spans="1:32">
      <c r="A172" s="44" t="s">
        <v>482</v>
      </c>
      <c r="B172" s="21"/>
      <c r="C172" s="31"/>
      <c r="D172" s="31"/>
      <c r="E172" s="32"/>
      <c r="F172" s="32"/>
      <c r="G172" s="31"/>
      <c r="H172" s="33"/>
      <c r="I172" s="33"/>
      <c r="J172" s="32"/>
      <c r="K172" s="32"/>
      <c r="L172" s="33"/>
      <c r="M172" s="33"/>
      <c r="N172" s="32"/>
      <c r="O172" s="32"/>
      <c r="P172" s="34"/>
      <c r="Q172" s="34"/>
      <c r="R172" s="34"/>
      <c r="S172" s="34"/>
      <c r="T172" s="34"/>
      <c r="U172" s="34"/>
      <c r="V172" s="35"/>
      <c r="W172" s="34"/>
      <c r="X172" s="21"/>
      <c r="Y172" s="21"/>
      <c r="Z172" s="21"/>
      <c r="AA172" s="21"/>
      <c r="AB172" s="21"/>
      <c r="AC172" s="21"/>
      <c r="AD172" s="36"/>
      <c r="AE172" s="36"/>
      <c r="AF172" s="36"/>
    </row>
    <row r="173" spans="1:32">
      <c r="A173" s="21" t="s">
        <v>483</v>
      </c>
      <c r="B173" s="34">
        <v>1</v>
      </c>
      <c r="C173" s="31">
        <v>16.727448777903017</v>
      </c>
      <c r="D173" s="31">
        <v>1.2875740821163117</v>
      </c>
      <c r="E173" s="32">
        <v>0.5721812980028782</v>
      </c>
      <c r="F173" s="32">
        <v>3.7487752408182938E-2</v>
      </c>
      <c r="G173" s="31">
        <v>0.85116396093674263</v>
      </c>
      <c r="H173" s="33">
        <v>0.21202876090698375</v>
      </c>
      <c r="I173" s="33">
        <v>8.5667045270405688E-3</v>
      </c>
      <c r="J173" s="32">
        <v>0.13256469903355839</v>
      </c>
      <c r="K173" s="32">
        <v>1.2424812587981891E-2</v>
      </c>
      <c r="L173" s="33">
        <v>3.939019144454952E-2</v>
      </c>
      <c r="M173" s="33">
        <v>1.6255127255017398E-3</v>
      </c>
      <c r="N173" s="32">
        <v>0.14522139013412513</v>
      </c>
      <c r="O173" s="32">
        <v>5.9928426093175816E-3</v>
      </c>
      <c r="P173" s="34">
        <v>2919.3422518934453</v>
      </c>
      <c r="Q173" s="34">
        <v>71.193711541900029</v>
      </c>
      <c r="R173" s="34">
        <v>2916.7704552808868</v>
      </c>
      <c r="S173" s="34">
        <v>155.57324951898289</v>
      </c>
      <c r="T173" s="34">
        <v>2921.1158857544806</v>
      </c>
      <c r="U173" s="34">
        <v>63.926560551118655</v>
      </c>
      <c r="V173" s="35">
        <v>1.8493794705946032E-3</v>
      </c>
      <c r="W173" s="34">
        <v>53417.170841364983</v>
      </c>
      <c r="X173" s="34">
        <v>1018.1788932704656</v>
      </c>
      <c r="Y173" s="34">
        <v>104.36015917109613</v>
      </c>
      <c r="Z173" s="34">
        <v>190.85097746461111</v>
      </c>
      <c r="AA173" s="34">
        <v>15.006542988282005</v>
      </c>
      <c r="AB173" s="34">
        <v>1349.8495357007375</v>
      </c>
      <c r="AC173" s="34">
        <v>66.55410511576234</v>
      </c>
      <c r="AD173" s="36">
        <v>1.6029925560134111E+19</v>
      </c>
      <c r="AE173" s="36">
        <v>1.3253293010829744E+19</v>
      </c>
      <c r="AF173" s="36">
        <v>2.7766325493043671E+18</v>
      </c>
    </row>
    <row r="174" spans="1:32">
      <c r="A174" s="21" t="s">
        <v>484</v>
      </c>
      <c r="B174" s="34">
        <v>1</v>
      </c>
      <c r="C174" s="31">
        <v>21.125368535067821</v>
      </c>
      <c r="D174" s="31">
        <v>1.254402208925854</v>
      </c>
      <c r="E174" s="32">
        <v>0.61264713077609645</v>
      </c>
      <c r="F174" s="32">
        <v>3.0557801481409234E-2</v>
      </c>
      <c r="G174" s="31">
        <v>0.83999980486891157</v>
      </c>
      <c r="H174" s="33">
        <v>0.25008786291296581</v>
      </c>
      <c r="I174" s="33">
        <v>8.0573879755381807E-3</v>
      </c>
      <c r="J174" s="32">
        <v>0.2191457844327567</v>
      </c>
      <c r="K174" s="32">
        <v>1.6778348710597132E-2</v>
      </c>
      <c r="L174" s="33">
        <v>5.6236535994742466E-2</v>
      </c>
      <c r="M174" s="33">
        <v>1.8638724888043411E-3</v>
      </c>
      <c r="N174" s="32">
        <v>0.21054787773689065</v>
      </c>
      <c r="O174" s="32">
        <v>6.9782818224546957E-3</v>
      </c>
      <c r="P174" s="34">
        <v>3144.3619309615533</v>
      </c>
      <c r="Q174" s="34">
        <v>55.994621152702621</v>
      </c>
      <c r="R174" s="34">
        <v>3080.5931308136842</v>
      </c>
      <c r="S174" s="34">
        <v>123.32425859075261</v>
      </c>
      <c r="T174" s="34">
        <v>3185.3225523846445</v>
      </c>
      <c r="U174" s="34">
        <v>50.099726350630135</v>
      </c>
      <c r="V174" s="35">
        <v>4.1331437718706177E-2</v>
      </c>
      <c r="W174" s="34">
        <v>49051.283347404518</v>
      </c>
      <c r="X174" s="34">
        <v>1690.2405650927096</v>
      </c>
      <c r="Y174" s="34">
        <v>144.8932331454445</v>
      </c>
      <c r="Z174" s="34">
        <v>468.47171807201767</v>
      </c>
      <c r="AA174" s="34">
        <v>29.764168003355312</v>
      </c>
      <c r="AB174" s="34">
        <v>2001.6003083549026</v>
      </c>
      <c r="AC174" s="34">
        <v>64.569416508482519</v>
      </c>
      <c r="AD174" s="36">
        <v>2.6986540963755897E+19</v>
      </c>
      <c r="AE174" s="36">
        <v>2.0032670107744047E+19</v>
      </c>
      <c r="AF174" s="36">
        <v>6.9538708560118497E+18</v>
      </c>
    </row>
    <row r="175" spans="1:32">
      <c r="A175" s="21" t="s">
        <v>485</v>
      </c>
      <c r="B175" s="34">
        <v>1</v>
      </c>
      <c r="C175" s="31">
        <v>20.465548652044912</v>
      </c>
      <c r="D175" s="31">
        <v>1.2734980825449296</v>
      </c>
      <c r="E175" s="32">
        <v>0.59620424010763862</v>
      </c>
      <c r="F175" s="32">
        <v>3.177675593975255E-2</v>
      </c>
      <c r="G175" s="31">
        <v>0.85652411460758182</v>
      </c>
      <c r="H175" s="33">
        <v>0.24895855630760738</v>
      </c>
      <c r="I175" s="33">
        <v>7.9954279569764489E-3</v>
      </c>
      <c r="J175" s="32">
        <v>0.18250247261806132</v>
      </c>
      <c r="K175" s="32">
        <v>1.4494572687973818E-2</v>
      </c>
      <c r="L175" s="33">
        <v>5.167738155528688E-2</v>
      </c>
      <c r="M175" s="33">
        <v>1.691752607114097E-3</v>
      </c>
      <c r="N175" s="32">
        <v>0.19339739825094429</v>
      </c>
      <c r="O175" s="32">
        <v>6.3312138280474843E-3</v>
      </c>
      <c r="P175" s="34">
        <v>3113.6206139609426</v>
      </c>
      <c r="Q175" s="34">
        <v>58.520897173727917</v>
      </c>
      <c r="R175" s="34">
        <v>3014.5267418688854</v>
      </c>
      <c r="S175" s="34">
        <v>129.62790384120703</v>
      </c>
      <c r="T175" s="34">
        <v>3178.1556682834848</v>
      </c>
      <c r="U175" s="34">
        <v>49.971191864357024</v>
      </c>
      <c r="V175" s="35">
        <v>6.4394882827521482E-2</v>
      </c>
      <c r="W175" s="34">
        <v>82151.295504054826</v>
      </c>
      <c r="X175" s="34">
        <v>1840.8108358182101</v>
      </c>
      <c r="Y175" s="34">
        <v>160.59063216910494</v>
      </c>
      <c r="Z175" s="34">
        <v>438.7584052229036</v>
      </c>
      <c r="AA175" s="34">
        <v>28.428922021033802</v>
      </c>
      <c r="AB175" s="34">
        <v>2262.5555209521058</v>
      </c>
      <c r="AC175" s="34">
        <v>84.802496228188431</v>
      </c>
      <c r="AD175" s="36">
        <v>3.0177576907064078E+19</v>
      </c>
      <c r="AE175" s="36">
        <v>2.2458255200424083E+19</v>
      </c>
      <c r="AF175" s="36">
        <v>7.7193217066399949E+18</v>
      </c>
    </row>
    <row r="176" spans="1:32">
      <c r="A176" s="21" t="s">
        <v>486</v>
      </c>
      <c r="B176" s="34">
        <v>1</v>
      </c>
      <c r="C176" s="31">
        <v>24.613186957399961</v>
      </c>
      <c r="D176" s="31">
        <v>1.3351129969379849</v>
      </c>
      <c r="E176" s="32">
        <v>0.62388178979103703</v>
      </c>
      <c r="F176" s="32">
        <v>2.7890783879653137E-2</v>
      </c>
      <c r="G176" s="31">
        <v>0.82415374783184303</v>
      </c>
      <c r="H176" s="33">
        <v>0.28613057421214233</v>
      </c>
      <c r="I176" s="33">
        <v>8.7904623412365986E-3</v>
      </c>
      <c r="J176" s="32">
        <v>0.24265450888096465</v>
      </c>
      <c r="K176" s="32">
        <v>1.8128848138356992E-2</v>
      </c>
      <c r="L176" s="33">
        <v>6.410053928846926E-2</v>
      </c>
      <c r="M176" s="33">
        <v>1.9934495670603314E-3</v>
      </c>
      <c r="N176" s="32">
        <v>0.24298814056456208</v>
      </c>
      <c r="O176" s="32">
        <v>7.5566385085991759E-3</v>
      </c>
      <c r="P176" s="34">
        <v>3292.9962272249527</v>
      </c>
      <c r="Q176" s="34">
        <v>51.594536742754372</v>
      </c>
      <c r="R176" s="34">
        <v>3125.3469753596164</v>
      </c>
      <c r="S176" s="34">
        <v>111.68145646924734</v>
      </c>
      <c r="T176" s="34">
        <v>3396.7051114866122</v>
      </c>
      <c r="U176" s="34">
        <v>47.044037452568773</v>
      </c>
      <c r="V176" s="35">
        <v>0.10064259215286964</v>
      </c>
      <c r="W176" s="34">
        <v>51580.680157984782</v>
      </c>
      <c r="X176" s="34">
        <v>2279.6830196128617</v>
      </c>
      <c r="Y176" s="34">
        <v>209.34938127537455</v>
      </c>
      <c r="Z176" s="34">
        <v>661.89408027500087</v>
      </c>
      <c r="AA176" s="34">
        <v>43.083822044837554</v>
      </c>
      <c r="AB176" s="34">
        <v>2560.8334980723839</v>
      </c>
      <c r="AC176" s="34">
        <v>95.266990571027193</v>
      </c>
      <c r="AD176" s="36">
        <v>3.7643448981740143E+19</v>
      </c>
      <c r="AE176" s="36">
        <v>2.5757869427458896E+19</v>
      </c>
      <c r="AF176" s="36">
        <v>1.1885579554281247E+19</v>
      </c>
    </row>
    <row r="177" spans="1:32">
      <c r="A177" s="21" t="s">
        <v>487</v>
      </c>
      <c r="B177" s="34">
        <v>1</v>
      </c>
      <c r="C177" s="31">
        <v>20.102820306431436</v>
      </c>
      <c r="D177" s="31">
        <v>1.1827186786034185</v>
      </c>
      <c r="E177" s="32">
        <v>0.59707151585642426</v>
      </c>
      <c r="F177" s="32">
        <v>3.1329758575951633E-2</v>
      </c>
      <c r="G177" s="31">
        <v>0.89187959959587126</v>
      </c>
      <c r="H177" s="33">
        <v>0.24419083665028946</v>
      </c>
      <c r="I177" s="33">
        <v>6.4976213272394468E-3</v>
      </c>
      <c r="J177" s="32">
        <v>0.12713955069195923</v>
      </c>
      <c r="K177" s="32">
        <v>1.2145935914171381E-2</v>
      </c>
      <c r="L177" s="33">
        <v>3.8720236041303105E-2</v>
      </c>
      <c r="M177" s="33">
        <v>2.2540835898347592E-3</v>
      </c>
      <c r="N177" s="32">
        <v>0.14464686914690994</v>
      </c>
      <c r="O177" s="32">
        <v>8.4205616339019761E-3</v>
      </c>
      <c r="P177" s="34">
        <v>3096.3158809582433</v>
      </c>
      <c r="Q177" s="34">
        <v>55.370154587431443</v>
      </c>
      <c r="R177" s="34">
        <v>3018.0283616797005</v>
      </c>
      <c r="S177" s="34">
        <v>127.71617461144496</v>
      </c>
      <c r="T177" s="34">
        <v>3147.4890983873806</v>
      </c>
      <c r="U177" s="34">
        <v>41.630153813896413</v>
      </c>
      <c r="V177" s="35">
        <v>5.1468084628234156E-2</v>
      </c>
      <c r="W177" s="34">
        <v>47334.258316926287</v>
      </c>
      <c r="X177" s="34">
        <v>1240.4978182038399</v>
      </c>
      <c r="Y177" s="34">
        <v>145.59198430749058</v>
      </c>
      <c r="Z177" s="34">
        <v>208.24491377165839</v>
      </c>
      <c r="AA177" s="34">
        <v>17.967839099557466</v>
      </c>
      <c r="AB177" s="34">
        <v>1529.0711816915643</v>
      </c>
      <c r="AC177" s="34">
        <v>53.929409489172706</v>
      </c>
      <c r="AD177" s="36">
        <v>1.9914983905334378E+19</v>
      </c>
      <c r="AE177" s="36">
        <v>1.4996663111787131E+19</v>
      </c>
      <c r="AF177" s="36">
        <v>4.9183207935472476E+18</v>
      </c>
    </row>
    <row r="178" spans="1:32">
      <c r="A178" s="21" t="s">
        <v>488</v>
      </c>
      <c r="B178" s="34">
        <v>1</v>
      </c>
      <c r="C178" s="31">
        <v>25.939332307097253</v>
      </c>
      <c r="D178" s="31">
        <v>1.7204041429225743</v>
      </c>
      <c r="E178" s="32">
        <v>0.6565097357887667</v>
      </c>
      <c r="F178" s="32">
        <v>3.0586679133435303E-2</v>
      </c>
      <c r="G178" s="31">
        <v>0.70245655499560256</v>
      </c>
      <c r="H178" s="33">
        <v>0.28656051385788606</v>
      </c>
      <c r="I178" s="33">
        <v>1.352699241733215E-2</v>
      </c>
      <c r="J178" s="32">
        <v>0.26658415073125646</v>
      </c>
      <c r="K178" s="32">
        <v>2.0716999708513071E-2</v>
      </c>
      <c r="L178" s="33">
        <v>7.5795568423907528E-2</v>
      </c>
      <c r="M178" s="33">
        <v>2.7478752698244604E-3</v>
      </c>
      <c r="N178" s="32">
        <v>0.28736047623062361</v>
      </c>
      <c r="O178" s="32">
        <v>1.0417901238537898E-2</v>
      </c>
      <c r="P178" s="34">
        <v>3344.2528164002329</v>
      </c>
      <c r="Q178" s="34">
        <v>62.85814122299962</v>
      </c>
      <c r="R178" s="34">
        <v>3253.5878811634766</v>
      </c>
      <c r="S178" s="34">
        <v>120.14266359193755</v>
      </c>
      <c r="T178" s="34">
        <v>3399.0433187088506</v>
      </c>
      <c r="U178" s="34">
        <v>71.63185647309956</v>
      </c>
      <c r="V178" s="35">
        <v>5.4445266122218672E-2</v>
      </c>
      <c r="W178" s="34">
        <v>57977.836892570143</v>
      </c>
      <c r="X178" s="34">
        <v>2109.4537052702235</v>
      </c>
      <c r="Y178" s="34">
        <v>206.37451089689989</v>
      </c>
      <c r="Z178" s="34">
        <v>634.0635350777759</v>
      </c>
      <c r="AA178" s="34">
        <v>44.003181495371138</v>
      </c>
      <c r="AB178" s="34">
        <v>2219.2212932262187</v>
      </c>
      <c r="AC178" s="34">
        <v>81.001135868845196</v>
      </c>
      <c r="AD178" s="36">
        <v>3.2823045487314637E+19</v>
      </c>
      <c r="AE178" s="36">
        <v>2.24457679329326E+19</v>
      </c>
      <c r="AF178" s="36">
        <v>1.0377277554382037E+19</v>
      </c>
    </row>
    <row r="179" spans="1:32">
      <c r="A179" s="21" t="s">
        <v>489</v>
      </c>
      <c r="B179" s="34">
        <v>1</v>
      </c>
      <c r="C179" s="31">
        <v>12.818416593517252</v>
      </c>
      <c r="D179" s="31">
        <v>0.97886631624267806</v>
      </c>
      <c r="E179" s="32">
        <v>0.53036024699236173</v>
      </c>
      <c r="F179" s="32">
        <v>3.1182838587990279E-2</v>
      </c>
      <c r="G179" s="31">
        <v>0.76993786792566654</v>
      </c>
      <c r="H179" s="33">
        <v>0.17529201888722845</v>
      </c>
      <c r="I179" s="33">
        <v>8.5418654461101758E-3</v>
      </c>
      <c r="J179" s="32">
        <v>0.10112724514553305</v>
      </c>
      <c r="K179" s="32">
        <v>7.9171406656974915E-3</v>
      </c>
      <c r="L179" s="33">
        <v>2.630020222531642E-2</v>
      </c>
      <c r="M179" s="33">
        <v>9.725914685470683E-4</v>
      </c>
      <c r="N179" s="32">
        <v>9.522782461959528E-2</v>
      </c>
      <c r="O179" s="32">
        <v>3.5215611271673612E-3</v>
      </c>
      <c r="P179" s="34">
        <v>2666.3981705070819</v>
      </c>
      <c r="Q179" s="34">
        <v>69.494175268921936</v>
      </c>
      <c r="R179" s="34">
        <v>2742.9696260409314</v>
      </c>
      <c r="S179" s="34">
        <v>132.70974989024879</v>
      </c>
      <c r="T179" s="34">
        <v>2608.8232786274507</v>
      </c>
      <c r="U179" s="34">
        <v>78.942272899956606</v>
      </c>
      <c r="V179" s="35">
        <v>-6.3179946755011152E-2</v>
      </c>
      <c r="W179" s="34">
        <v>38386.009276977915</v>
      </c>
      <c r="X179" s="34">
        <v>1195.9854859194209</v>
      </c>
      <c r="Y179" s="34">
        <v>105.99890537691911</v>
      </c>
      <c r="Z179" s="34">
        <v>193.16872050230862</v>
      </c>
      <c r="AA179" s="34">
        <v>11.794765712523066</v>
      </c>
      <c r="AB179" s="34">
        <v>1787.9698692878674</v>
      </c>
      <c r="AC179" s="34">
        <v>64.911023641720604</v>
      </c>
      <c r="AD179" s="36">
        <v>1.8354577049274694E+19</v>
      </c>
      <c r="AE179" s="36">
        <v>1.7432662220441985E+19</v>
      </c>
      <c r="AF179" s="36">
        <v>9.2191482883270861E+17</v>
      </c>
    </row>
    <row r="180" spans="1:32">
      <c r="A180" s="21" t="s">
        <v>490</v>
      </c>
      <c r="B180" s="34">
        <v>1</v>
      </c>
      <c r="C180" s="31">
        <v>12.969406187218258</v>
      </c>
      <c r="D180" s="31">
        <v>0.6167054548696469</v>
      </c>
      <c r="E180" s="32">
        <v>0.53963010807087419</v>
      </c>
      <c r="F180" s="32">
        <v>2.2112322673009555E-2</v>
      </c>
      <c r="G180" s="31">
        <v>0.86174841388253109</v>
      </c>
      <c r="H180" s="33">
        <v>0.17431013718437657</v>
      </c>
      <c r="I180" s="33">
        <v>4.205095855098857E-3</v>
      </c>
      <c r="J180" s="32">
        <v>4.3783099031077154E-2</v>
      </c>
      <c r="K180" s="32">
        <v>3.4679729870939957E-3</v>
      </c>
      <c r="L180" s="33">
        <v>1.0691328655609372E-2</v>
      </c>
      <c r="M180" s="33">
        <v>3.9038085736209854E-4</v>
      </c>
      <c r="N180" s="32">
        <v>3.8690356270049811E-2</v>
      </c>
      <c r="O180" s="32">
        <v>1.4127312833491985E-3</v>
      </c>
      <c r="P180" s="34">
        <v>2677.4327725865496</v>
      </c>
      <c r="Q180" s="34">
        <v>43.864702755488906</v>
      </c>
      <c r="R180" s="34">
        <v>2781.8997454377909</v>
      </c>
      <c r="S180" s="34">
        <v>93.255335580438611</v>
      </c>
      <c r="T180" s="34">
        <v>2599.4640083159929</v>
      </c>
      <c r="U180" s="34">
        <v>39.660661675892698</v>
      </c>
      <c r="V180" s="35">
        <v>-8.6498854675947312E-2</v>
      </c>
      <c r="W180" s="34">
        <v>58731.678272503923</v>
      </c>
      <c r="X180" s="34">
        <v>1273.8107544526054</v>
      </c>
      <c r="Y180" s="34">
        <v>106.30816834125724</v>
      </c>
      <c r="Z180" s="34">
        <v>88.440137309624433</v>
      </c>
      <c r="AA180" s="34">
        <v>5.6677794888960031</v>
      </c>
      <c r="AB180" s="34">
        <v>1893.6788260662886</v>
      </c>
      <c r="AC180" s="34">
        <v>58.004574355397409</v>
      </c>
      <c r="AD180" s="36">
        <v>1.9106886699649692E+19</v>
      </c>
      <c r="AE180" s="36">
        <v>1.8225188682150205E+19</v>
      </c>
      <c r="AF180" s="36">
        <v>8.8169801749948621E+17</v>
      </c>
    </row>
    <row r="181" spans="1:32">
      <c r="A181" s="49" t="s">
        <v>491</v>
      </c>
      <c r="B181" s="21">
        <v>3</v>
      </c>
      <c r="C181" s="31">
        <v>11.230969651413586</v>
      </c>
      <c r="D181" s="31">
        <v>0.5529961683301664</v>
      </c>
      <c r="E181" s="32">
        <v>0.503721896015488</v>
      </c>
      <c r="F181" s="32">
        <v>2.1349849729175488E-2</v>
      </c>
      <c r="G181" s="31">
        <v>0.86079378913082927</v>
      </c>
      <c r="H181" s="33">
        <v>0.16170563329547619</v>
      </c>
      <c r="I181" s="33">
        <v>4.0523639955352643E-3</v>
      </c>
      <c r="J181" s="32">
        <v>9.501152696312086E-2</v>
      </c>
      <c r="K181" s="32">
        <v>7.0075476378844564E-3</v>
      </c>
      <c r="L181" s="33">
        <v>2.4371990303130562E-2</v>
      </c>
      <c r="M181" s="33">
        <v>6.892767640033949E-4</v>
      </c>
      <c r="N181" s="32">
        <v>8.7563841027397171E-2</v>
      </c>
      <c r="O181" s="32">
        <v>2.4764379205960618E-3</v>
      </c>
      <c r="P181" s="34">
        <v>2542.4899540214242</v>
      </c>
      <c r="Q181" s="34">
        <v>44.900730190112881</v>
      </c>
      <c r="R181" s="34">
        <v>2629.7714673044115</v>
      </c>
      <c r="S181" s="34">
        <v>92.182176436673643</v>
      </c>
      <c r="T181" s="34">
        <v>2473.5731229858425</v>
      </c>
      <c r="U181" s="34">
        <v>41.686891589623428</v>
      </c>
      <c r="V181" s="35">
        <v>-7.6963533987274957E-2</v>
      </c>
      <c r="W181" s="34">
        <v>25381.971459282184</v>
      </c>
      <c r="X181" s="34">
        <v>915.64696889707625</v>
      </c>
      <c r="Y181" s="34">
        <v>77.855475364097629</v>
      </c>
      <c r="Z181" s="34">
        <v>148.0692669762258</v>
      </c>
      <c r="AA181" s="34">
        <v>9.2920941883309247</v>
      </c>
      <c r="AB181" s="34">
        <v>1455.892538661054</v>
      </c>
      <c r="AC181" s="34">
        <v>42.226830952881635</v>
      </c>
      <c r="AD181" s="36">
        <v>1.3995824321229937E+19</v>
      </c>
      <c r="AE181" s="36">
        <v>1.4176008161016271E+19</v>
      </c>
      <c r="AF181" s="36">
        <v>-1.8018383978633421E+17</v>
      </c>
    </row>
    <row r="182" spans="1:32">
      <c r="A182" s="21" t="s">
        <v>492</v>
      </c>
      <c r="B182" s="21">
        <v>3</v>
      </c>
      <c r="C182" s="31">
        <v>11.089527484383877</v>
      </c>
      <c r="D182" s="31">
        <v>0.62099880937529406</v>
      </c>
      <c r="E182" s="32">
        <v>0.48191753587568248</v>
      </c>
      <c r="F182" s="32">
        <v>2.2542888089936961E-2</v>
      </c>
      <c r="G182" s="31">
        <v>0.8353319631853795</v>
      </c>
      <c r="H182" s="33">
        <v>0.16689335195869481</v>
      </c>
      <c r="I182" s="33">
        <v>5.1378181805211091E-3</v>
      </c>
      <c r="J182" s="32">
        <v>0.12457592910995335</v>
      </c>
      <c r="K182" s="32">
        <v>9.1897262031548927E-3</v>
      </c>
      <c r="L182" s="33">
        <v>3.4428225562510552E-2</v>
      </c>
      <c r="M182" s="33">
        <v>1.1598395324705839E-3</v>
      </c>
      <c r="N182" s="32">
        <v>0.12407136069697172</v>
      </c>
      <c r="O182" s="32">
        <v>4.1797933710665302E-3</v>
      </c>
      <c r="P182" s="34">
        <v>2530.679373189239</v>
      </c>
      <c r="Q182" s="34">
        <v>50.86146266693595</v>
      </c>
      <c r="R182" s="34">
        <v>2535.6124513594818</v>
      </c>
      <c r="S182" s="34">
        <v>98.816186868651869</v>
      </c>
      <c r="T182" s="34">
        <v>2526.7264413666712</v>
      </c>
      <c r="U182" s="34">
        <v>50.77649844448888</v>
      </c>
      <c r="V182" s="35">
        <v>-4.2538691077924629E-3</v>
      </c>
      <c r="W182" s="34">
        <v>47994.130884920756</v>
      </c>
      <c r="X182" s="34">
        <v>1012.4030868998194</v>
      </c>
      <c r="Y182" s="34">
        <v>85.921228828082889</v>
      </c>
      <c r="Z182" s="34">
        <v>221.49813257431364</v>
      </c>
      <c r="AA182" s="34">
        <v>13.998623987089163</v>
      </c>
      <c r="AB182" s="34">
        <v>1659.0823084080791</v>
      </c>
      <c r="AC182" s="34">
        <v>50.037265633599141</v>
      </c>
      <c r="AD182" s="36">
        <v>1.647238903173146E+19</v>
      </c>
      <c r="AE182" s="36">
        <v>1.6262642712438616E+19</v>
      </c>
      <c r="AF182" s="36">
        <v>2.0974631929284403E+17</v>
      </c>
    </row>
    <row r="183" spans="1:32">
      <c r="A183" s="21" t="s">
        <v>493</v>
      </c>
      <c r="B183" s="34">
        <v>1</v>
      </c>
      <c r="C183" s="31">
        <v>11.294394475355066</v>
      </c>
      <c r="D183" s="31">
        <v>0.58910525599650176</v>
      </c>
      <c r="E183" s="32">
        <v>0.50650656111940373</v>
      </c>
      <c r="F183" s="32">
        <v>2.2108052861014544E-2</v>
      </c>
      <c r="G183" s="31">
        <v>0.83682659405802817</v>
      </c>
      <c r="H183" s="33">
        <v>0.16172479225656453</v>
      </c>
      <c r="I183" s="33">
        <v>4.6181210879509523E-3</v>
      </c>
      <c r="J183" s="32">
        <v>7.5364947136540447E-2</v>
      </c>
      <c r="K183" s="32">
        <v>6.7059914956563282E-3</v>
      </c>
      <c r="L183" s="33">
        <v>1.9644734288309564E-2</v>
      </c>
      <c r="M183" s="33">
        <v>1.0253910827566978E-3</v>
      </c>
      <c r="N183" s="32">
        <v>7.0580533908235377E-2</v>
      </c>
      <c r="O183" s="32">
        <v>3.6840737585735494E-3</v>
      </c>
      <c r="P183" s="34">
        <v>2547.7417117218179</v>
      </c>
      <c r="Q183" s="34">
        <v>47.523965325570771</v>
      </c>
      <c r="R183" s="34">
        <v>2641.6982097390728</v>
      </c>
      <c r="S183" s="34">
        <v>95.302430477467055</v>
      </c>
      <c r="T183" s="34">
        <v>2473.7730743658772</v>
      </c>
      <c r="U183" s="34">
        <v>47.405653932968562</v>
      </c>
      <c r="V183" s="35">
        <v>-8.28117866866942E-2</v>
      </c>
      <c r="W183" s="34">
        <v>55669.866131897317</v>
      </c>
      <c r="X183" s="34">
        <v>1093.7242700018664</v>
      </c>
      <c r="Y183" s="34">
        <v>166.20915173145991</v>
      </c>
      <c r="Z183" s="34">
        <v>144.18965067445475</v>
      </c>
      <c r="AA183" s="34">
        <v>17.916939820844547</v>
      </c>
      <c r="AB183" s="34">
        <v>1734.082062178647</v>
      </c>
      <c r="AC183" s="34">
        <v>108.3281736039213</v>
      </c>
      <c r="AD183" s="36">
        <v>1.6606517712338756E+19</v>
      </c>
      <c r="AE183" s="36">
        <v>1.6818775088367368E+19</v>
      </c>
      <c r="AF183" s="36">
        <v>-2.1225737602861261E+17</v>
      </c>
    </row>
    <row r="184" spans="1:32">
      <c r="A184" s="21" t="s">
        <v>494</v>
      </c>
      <c r="B184" s="34">
        <v>1</v>
      </c>
      <c r="C184" s="31">
        <v>11.045706277794459</v>
      </c>
      <c r="D184" s="31">
        <v>0.47007887281927208</v>
      </c>
      <c r="E184" s="32">
        <v>0.49671760991369385</v>
      </c>
      <c r="F184" s="32">
        <v>1.9065226820508298E-2</v>
      </c>
      <c r="G184" s="31">
        <v>0.90189333418564654</v>
      </c>
      <c r="H184" s="33">
        <v>0.16128079614937957</v>
      </c>
      <c r="I184" s="33">
        <v>2.9648466624077746E-3</v>
      </c>
      <c r="J184" s="32">
        <v>8.9166106668706849E-2</v>
      </c>
      <c r="K184" s="32">
        <v>6.3756009236327566E-3</v>
      </c>
      <c r="L184" s="33">
        <v>2.4275704989339109E-2</v>
      </c>
      <c r="M184" s="33">
        <v>6.0273605085364365E-4</v>
      </c>
      <c r="N184" s="32">
        <v>8.7195729128426214E-2</v>
      </c>
      <c r="O184" s="32">
        <v>2.1649632605624464E-3</v>
      </c>
      <c r="P184" s="34">
        <v>2526.9922028160781</v>
      </c>
      <c r="Q184" s="34">
        <v>38.871288762182303</v>
      </c>
      <c r="R184" s="34">
        <v>2599.6741357681231</v>
      </c>
      <c r="S184" s="34">
        <v>82.642060053323263</v>
      </c>
      <c r="T184" s="34">
        <v>2469.1322019364197</v>
      </c>
      <c r="U184" s="34">
        <v>30.710767733644388</v>
      </c>
      <c r="V184" s="35">
        <v>-6.4288239182525242E-2</v>
      </c>
      <c r="W184" s="34">
        <v>64572.082324423369</v>
      </c>
      <c r="X184" s="34">
        <v>1679.6366466125121</v>
      </c>
      <c r="Y184" s="34">
        <v>175.30625748495623</v>
      </c>
      <c r="Z184" s="34">
        <v>258.91866017686976</v>
      </c>
      <c r="AA184" s="34">
        <v>19.087375108097632</v>
      </c>
      <c r="AB184" s="34">
        <v>2721.9148587594141</v>
      </c>
      <c r="AC184" s="34">
        <v>140.27843126397548</v>
      </c>
      <c r="AD184" s="36">
        <v>2.6073672305300554E+19</v>
      </c>
      <c r="AE184" s="36">
        <v>2.6466533736094331E+19</v>
      </c>
      <c r="AF184" s="36">
        <v>-3.9286143079377715E+17</v>
      </c>
    </row>
    <row r="185" spans="1:32">
      <c r="A185" s="21" t="s">
        <v>495</v>
      </c>
      <c r="B185" s="21">
        <v>3</v>
      </c>
      <c r="C185" s="31">
        <v>10.906317728248995</v>
      </c>
      <c r="D185" s="31">
        <v>0.50946189091842609</v>
      </c>
      <c r="E185" s="32">
        <v>0.50247111458977634</v>
      </c>
      <c r="F185" s="32">
        <v>2.0694793553510678E-2</v>
      </c>
      <c r="G185" s="31">
        <v>0.8816910658255428</v>
      </c>
      <c r="H185" s="33">
        <v>0.15742212489267007</v>
      </c>
      <c r="I185" s="33">
        <v>3.469622777382999E-3</v>
      </c>
      <c r="J185" s="32">
        <v>0.12943473597177388</v>
      </c>
      <c r="K185" s="32">
        <v>9.2220072647288161E-3</v>
      </c>
      <c r="L185" s="33">
        <v>3.4254000963258306E-2</v>
      </c>
      <c r="M185" s="33">
        <v>8.8758495276923077E-4</v>
      </c>
      <c r="N185" s="32">
        <v>0.12274855517167715</v>
      </c>
      <c r="O185" s="32">
        <v>3.180643646895632E-3</v>
      </c>
      <c r="P185" s="34">
        <v>2515.1740475936977</v>
      </c>
      <c r="Q185" s="34">
        <v>42.543588125896349</v>
      </c>
      <c r="R185" s="34">
        <v>2624.4071706286763</v>
      </c>
      <c r="S185" s="34">
        <v>89.409040037924768</v>
      </c>
      <c r="T185" s="34">
        <v>2428.1587083420191</v>
      </c>
      <c r="U185" s="34">
        <v>36.894659006946767</v>
      </c>
      <c r="V185" s="35">
        <v>-9.8488307440435463E-2</v>
      </c>
      <c r="W185" s="34">
        <v>42661.706733762032</v>
      </c>
      <c r="X185" s="34">
        <v>1429.0550902078953</v>
      </c>
      <c r="Y185" s="34">
        <v>116.41952285050201</v>
      </c>
      <c r="Z185" s="34">
        <v>313.51859934461999</v>
      </c>
      <c r="AA185" s="34">
        <v>18.514237088401842</v>
      </c>
      <c r="AB185" s="34">
        <v>2268.0046737115667</v>
      </c>
      <c r="AC185" s="34">
        <v>63.956429865386184</v>
      </c>
      <c r="AD185" s="36">
        <v>2.1487843077615694E+19</v>
      </c>
      <c r="AE185" s="36">
        <v>2.2253406079449948E+19</v>
      </c>
      <c r="AF185" s="36">
        <v>-7.6556300183425434E+17</v>
      </c>
    </row>
    <row r="186" spans="1:32">
      <c r="A186" s="21" t="s">
        <v>496</v>
      </c>
      <c r="B186" s="21">
        <v>3</v>
      </c>
      <c r="C186" s="31">
        <v>10.924479992963814</v>
      </c>
      <c r="D186" s="31">
        <v>0.51067179835828702</v>
      </c>
      <c r="E186" s="32">
        <v>0.49995696001147238</v>
      </c>
      <c r="F186" s="32">
        <v>2.0322781519471599E-2</v>
      </c>
      <c r="G186" s="31">
        <v>0.86957977153455157</v>
      </c>
      <c r="H186" s="33">
        <v>0.15847723314339598</v>
      </c>
      <c r="I186" s="33">
        <v>3.6580737747010168E-3</v>
      </c>
      <c r="J186" s="32">
        <v>0.13071027071919145</v>
      </c>
      <c r="K186" s="32">
        <v>1.0287596599144695E-2</v>
      </c>
      <c r="L186" s="33">
        <v>3.5522142708268888E-2</v>
      </c>
      <c r="M186" s="33">
        <v>1.3956360218632296E-3</v>
      </c>
      <c r="N186" s="32">
        <v>0.1273753601925289</v>
      </c>
      <c r="O186" s="32">
        <v>5.004474038699123E-3</v>
      </c>
      <c r="P186" s="34">
        <v>2516.7217640895142</v>
      </c>
      <c r="Q186" s="34">
        <v>42.578925316888217</v>
      </c>
      <c r="R186" s="34">
        <v>2613.6110515443543</v>
      </c>
      <c r="S186" s="34">
        <v>87.938977228572369</v>
      </c>
      <c r="T186" s="34">
        <v>2439.4783504041488</v>
      </c>
      <c r="U186" s="34">
        <v>38.572392763281641</v>
      </c>
      <c r="V186" s="35">
        <v>-8.6905583435269662E-2</v>
      </c>
      <c r="W186" s="34">
        <v>42502.015552561985</v>
      </c>
      <c r="X186" s="34">
        <v>1422.0324858052882</v>
      </c>
      <c r="Y186" s="34">
        <v>151.09828649327707</v>
      </c>
      <c r="Z186" s="34">
        <v>303.60246802074784</v>
      </c>
      <c r="AA186" s="34">
        <v>18.978768394438994</v>
      </c>
      <c r="AB186" s="34">
        <v>2273.4756350213861</v>
      </c>
      <c r="AC186" s="34">
        <v>122.93242490639926</v>
      </c>
      <c r="AD186" s="36">
        <v>2.1638710985839219E+19</v>
      </c>
      <c r="AE186" s="36">
        <v>2.2285205566293787E+19</v>
      </c>
      <c r="AF186" s="36">
        <v>-6.4649458045456794E+17</v>
      </c>
    </row>
    <row r="187" spans="1:32">
      <c r="A187" s="21" t="s">
        <v>497</v>
      </c>
      <c r="B187" s="34">
        <v>1</v>
      </c>
      <c r="C187" s="31">
        <v>14.246231323265413</v>
      </c>
      <c r="D187" s="31">
        <v>0.66309052832668913</v>
      </c>
      <c r="E187" s="32">
        <v>0.55665902934297851</v>
      </c>
      <c r="F187" s="32">
        <v>2.379645412329676E-2</v>
      </c>
      <c r="G187" s="31">
        <v>0.91843866316275591</v>
      </c>
      <c r="H187" s="33">
        <v>0.18561345690579262</v>
      </c>
      <c r="I187" s="33">
        <v>3.4174204871358607E-3</v>
      </c>
      <c r="J187" s="32">
        <v>5.8603392765882271E-2</v>
      </c>
      <c r="K187" s="32">
        <v>3.6679254767019056E-3</v>
      </c>
      <c r="L187" s="33">
        <v>1.5835070563852412E-2</v>
      </c>
      <c r="M187" s="33">
        <v>3.4926760385634373E-4</v>
      </c>
      <c r="N187" s="32">
        <v>5.7649746121297758E-2</v>
      </c>
      <c r="O187" s="32">
        <v>1.2715566128689011E-3</v>
      </c>
      <c r="P187" s="34">
        <v>2766.2408957398816</v>
      </c>
      <c r="Q187" s="34">
        <v>43.22777198167114</v>
      </c>
      <c r="R187" s="34">
        <v>2852.8082307623322</v>
      </c>
      <c r="S187" s="34">
        <v>99.30652873653078</v>
      </c>
      <c r="T187" s="34">
        <v>2703.6781659946355</v>
      </c>
      <c r="U187" s="34">
        <v>30.070067816452593</v>
      </c>
      <c r="V187" s="35">
        <v>-6.8318484521781464E-2</v>
      </c>
      <c r="W187" s="34">
        <v>103700.28372395996</v>
      </c>
      <c r="X187" s="34">
        <v>2407.0359502503197</v>
      </c>
      <c r="Y187" s="34">
        <v>174.57440699921659</v>
      </c>
      <c r="Z187" s="34">
        <v>214.48880702240658</v>
      </c>
      <c r="AA187" s="34">
        <v>10.723692247132504</v>
      </c>
      <c r="AB187" s="34">
        <v>3426.641690244393</v>
      </c>
      <c r="AC187" s="34">
        <v>84.071412837827665</v>
      </c>
      <c r="AD187" s="36">
        <v>3.6394045913701466E+19</v>
      </c>
      <c r="AE187" s="36">
        <v>3.309041184230375E+19</v>
      </c>
      <c r="AF187" s="36">
        <v>3.303634071397716E+18</v>
      </c>
    </row>
    <row r="188" spans="1:32">
      <c r="A188" s="21" t="s">
        <v>498</v>
      </c>
      <c r="B188" s="34">
        <v>1</v>
      </c>
      <c r="C188" s="31">
        <v>11.951110444059315</v>
      </c>
      <c r="D188" s="31">
        <v>0.5807869079906951</v>
      </c>
      <c r="E188" s="32">
        <v>0.51096408024390139</v>
      </c>
      <c r="F188" s="32">
        <v>2.2032993618264548E-2</v>
      </c>
      <c r="G188" s="31">
        <v>0.88730837226824688</v>
      </c>
      <c r="H188" s="33">
        <v>0.16963544951728951</v>
      </c>
      <c r="I188" s="33">
        <v>3.8018277060179978E-3</v>
      </c>
      <c r="J188" s="32">
        <v>5.807277238969525E-2</v>
      </c>
      <c r="K188" s="32">
        <v>3.6325027231592756E-3</v>
      </c>
      <c r="L188" s="33">
        <v>1.5666183317442885E-2</v>
      </c>
      <c r="M188" s="33">
        <v>4.0204205253233831E-4</v>
      </c>
      <c r="N188" s="32">
        <v>5.6545894948474826E-2</v>
      </c>
      <c r="O188" s="32">
        <v>1.4511401537125339E-3</v>
      </c>
      <c r="P188" s="34">
        <v>2600.5803249686319</v>
      </c>
      <c r="Q188" s="34">
        <v>44.542958088132309</v>
      </c>
      <c r="R188" s="34">
        <v>2660.7439860322697</v>
      </c>
      <c r="S188" s="34">
        <v>94.694213381094457</v>
      </c>
      <c r="T188" s="34">
        <v>2554.0491320114679</v>
      </c>
      <c r="U188" s="34">
        <v>37.043262570826755</v>
      </c>
      <c r="V188" s="35">
        <v>-5.1016358662242745E-2</v>
      </c>
      <c r="W188" s="34">
        <v>48028.704562320047</v>
      </c>
      <c r="X188" s="34">
        <v>1673.3855157766654</v>
      </c>
      <c r="Y188" s="34">
        <v>193.53298082499018</v>
      </c>
      <c r="Z188" s="34">
        <v>162.65842748097819</v>
      </c>
      <c r="AA188" s="34">
        <v>11.187355107058998</v>
      </c>
      <c r="AB188" s="34">
        <v>2626.9523395334604</v>
      </c>
      <c r="AC188" s="34">
        <v>147.30201211990126</v>
      </c>
      <c r="AD188" s="36">
        <v>2.6028500548487922E+19</v>
      </c>
      <c r="AE188" s="36">
        <v>2.5364329798362747E+19</v>
      </c>
      <c r="AF188" s="36">
        <v>6.6417075012517478E+17</v>
      </c>
    </row>
    <row r="189" spans="1:32">
      <c r="A189" s="21" t="s">
        <v>499</v>
      </c>
      <c r="B189" s="21">
        <v>3</v>
      </c>
      <c r="C189" s="31">
        <v>11.266321481301016</v>
      </c>
      <c r="D189" s="31">
        <v>0.51542305841403302</v>
      </c>
      <c r="E189" s="32">
        <v>0.50512183568248115</v>
      </c>
      <c r="F189" s="32">
        <v>2.1198178779024319E-2</v>
      </c>
      <c r="G189" s="31">
        <v>0.91731966468379689</v>
      </c>
      <c r="H189" s="33">
        <v>0.16176505955765899</v>
      </c>
      <c r="I189" s="33">
        <v>2.9465567096100785E-3</v>
      </c>
      <c r="J189" s="32">
        <v>5.6626665316590219E-2</v>
      </c>
      <c r="K189" s="32">
        <v>3.4780007350742929E-3</v>
      </c>
      <c r="L189" s="33">
        <v>1.5435688981649718E-2</v>
      </c>
      <c r="M189" s="33">
        <v>3.0758564983918022E-4</v>
      </c>
      <c r="N189" s="32">
        <v>5.5459410579945335E-2</v>
      </c>
      <c r="O189" s="32">
        <v>1.1051349157922222E-3</v>
      </c>
      <c r="P189" s="34">
        <v>2545.4205371371327</v>
      </c>
      <c r="Q189" s="34">
        <v>41.793703699927391</v>
      </c>
      <c r="R189" s="34">
        <v>2635.7701780247767</v>
      </c>
      <c r="S189" s="34">
        <v>91.436903009421826</v>
      </c>
      <c r="T189" s="34">
        <v>2474.1932314208048</v>
      </c>
      <c r="U189" s="34">
        <v>30.417507017600201</v>
      </c>
      <c r="V189" s="35">
        <v>-7.9630710139265481E-2</v>
      </c>
      <c r="W189" s="34">
        <v>66211.616809981191</v>
      </c>
      <c r="X189" s="34">
        <v>1828.6210480774439</v>
      </c>
      <c r="Y189" s="34">
        <v>169.00907289222971</v>
      </c>
      <c r="Z189" s="34">
        <v>177.05769501496377</v>
      </c>
      <c r="AA189" s="34">
        <v>10.35449019933732</v>
      </c>
      <c r="AB189" s="34">
        <v>2923.6123550053117</v>
      </c>
      <c r="AC189" s="34">
        <v>111.85822127512589</v>
      </c>
      <c r="AD189" s="36">
        <v>2.7869914941524771E+19</v>
      </c>
      <c r="AE189" s="36">
        <v>2.8220568323940282E+19</v>
      </c>
      <c r="AF189" s="36">
        <v>-3.5065338241551155E+17</v>
      </c>
    </row>
    <row r="190" spans="1:32">
      <c r="A190" s="21" t="s">
        <v>500</v>
      </c>
      <c r="B190" s="34">
        <v>3</v>
      </c>
      <c r="C190" s="31">
        <v>10.910987689283596</v>
      </c>
      <c r="D190" s="31">
        <v>0.56859896871751392</v>
      </c>
      <c r="E190" s="32">
        <v>0.50032960793466252</v>
      </c>
      <c r="F190" s="32">
        <v>2.3388882410078547E-2</v>
      </c>
      <c r="G190" s="31">
        <v>0.89703887545731431</v>
      </c>
      <c r="H190" s="33">
        <v>0.15816361664439618</v>
      </c>
      <c r="I190" s="33">
        <v>3.6426994751641993E-3</v>
      </c>
      <c r="J190" s="32">
        <v>0.14718986035956852</v>
      </c>
      <c r="K190" s="32">
        <v>9.1770185975064457E-3</v>
      </c>
      <c r="L190" s="33">
        <v>4.2529388052178083E-2</v>
      </c>
      <c r="M190" s="33">
        <v>1.1790970712154136E-3</v>
      </c>
      <c r="N190" s="32">
        <v>0.15247268373016126</v>
      </c>
      <c r="O190" s="32">
        <v>4.2271968410648227E-3</v>
      </c>
      <c r="P190" s="34">
        <v>2515.5722286029713</v>
      </c>
      <c r="Q190" s="34">
        <v>47.350289587936459</v>
      </c>
      <c r="R190" s="34">
        <v>2615.2123938261243</v>
      </c>
      <c r="S190" s="34">
        <v>101.28574709129381</v>
      </c>
      <c r="T190" s="34">
        <v>2436.1229906550893</v>
      </c>
      <c r="U190" s="34">
        <v>38.500593125538671</v>
      </c>
      <c r="V190" s="35">
        <v>-8.9515202809425931E-2</v>
      </c>
      <c r="W190" s="34">
        <v>31773.214337351168</v>
      </c>
      <c r="X190" s="34">
        <v>1269.1247830386799</v>
      </c>
      <c r="Y190" s="34">
        <v>96.876466022361413</v>
      </c>
      <c r="Z190" s="34">
        <v>317.03749734069555</v>
      </c>
      <c r="AA190" s="34">
        <v>16.090112151984215</v>
      </c>
      <c r="AB190" s="34">
        <v>2017.6614119424312</v>
      </c>
      <c r="AC190" s="34">
        <v>52.540439679627504</v>
      </c>
      <c r="AD190" s="36">
        <v>1.9267182591048098E+19</v>
      </c>
      <c r="AE190" s="36">
        <v>1.9875231916911002E+19</v>
      </c>
      <c r="AF190" s="36">
        <v>-6.0804932586290381E+17</v>
      </c>
    </row>
    <row r="191" spans="1:32">
      <c r="A191" s="21" t="s">
        <v>501</v>
      </c>
      <c r="B191" s="34">
        <v>3</v>
      </c>
      <c r="C191" s="31">
        <v>10.869100272759962</v>
      </c>
      <c r="D191" s="31">
        <v>0.53604913011515043</v>
      </c>
      <c r="E191" s="32">
        <v>0.49547506686471221</v>
      </c>
      <c r="F191" s="32">
        <v>2.2111111065170247E-2</v>
      </c>
      <c r="G191" s="31">
        <v>0.90485243801918314</v>
      </c>
      <c r="H191" s="33">
        <v>0.15910012309935756</v>
      </c>
      <c r="I191" s="33">
        <v>3.3404964707531488E-3</v>
      </c>
      <c r="J191" s="32">
        <v>0.18686009074913754</v>
      </c>
      <c r="K191" s="32">
        <v>1.1714633951448202E-2</v>
      </c>
      <c r="L191" s="33">
        <v>5.4119548909567487E-2</v>
      </c>
      <c r="M191" s="33">
        <v>1.2906137770371012E-3</v>
      </c>
      <c r="N191" s="32">
        <v>0.19413572295484385</v>
      </c>
      <c r="O191" s="32">
        <v>4.6296438848603422E-3</v>
      </c>
      <c r="P191" s="34">
        <v>2511.9951336032723</v>
      </c>
      <c r="Q191" s="34">
        <v>44.852773015850744</v>
      </c>
      <c r="R191" s="34">
        <v>2594.3202375011974</v>
      </c>
      <c r="S191" s="34">
        <v>96.024078372559543</v>
      </c>
      <c r="T191" s="34">
        <v>2446.119588340177</v>
      </c>
      <c r="U191" s="34">
        <v>35.104388118013958</v>
      </c>
      <c r="V191" s="35">
        <v>-7.3649395441823584E-2</v>
      </c>
      <c r="W191" s="34">
        <v>50779.761953340399</v>
      </c>
      <c r="X191" s="34">
        <v>1218.2323352003386</v>
      </c>
      <c r="Y191" s="34">
        <v>101.39280795111486</v>
      </c>
      <c r="Z191" s="34">
        <v>387.03270691420755</v>
      </c>
      <c r="AA191" s="34">
        <v>21.821199676369869</v>
      </c>
      <c r="AB191" s="34">
        <v>1931.6744462064371</v>
      </c>
      <c r="AC191" s="34">
        <v>59.079687031571083</v>
      </c>
      <c r="AD191" s="36">
        <v>1.8704086248673485E+19</v>
      </c>
      <c r="AE191" s="36">
        <v>1.9199414262708662E+19</v>
      </c>
      <c r="AF191" s="36">
        <v>-4.9532801403517747E+17</v>
      </c>
    </row>
    <row r="192" spans="1:32">
      <c r="A192" s="21" t="s">
        <v>502</v>
      </c>
      <c r="B192" s="21">
        <v>3</v>
      </c>
      <c r="C192" s="31">
        <v>10.545485352599487</v>
      </c>
      <c r="D192" s="31">
        <v>0.51183063081819669</v>
      </c>
      <c r="E192" s="32">
        <v>0.49112696574661302</v>
      </c>
      <c r="F192" s="32">
        <v>2.1881478908279312E-2</v>
      </c>
      <c r="G192" s="31">
        <v>0.91795880340810732</v>
      </c>
      <c r="H192" s="33">
        <v>0.15572972545921346</v>
      </c>
      <c r="I192" s="33">
        <v>2.9982431381130646E-3</v>
      </c>
      <c r="J192" s="32">
        <v>0.21124024822857151</v>
      </c>
      <c r="K192" s="32">
        <v>1.3263289723414265E-2</v>
      </c>
      <c r="L192" s="33">
        <v>6.0577647429051022E-2</v>
      </c>
      <c r="M192" s="33">
        <v>1.4721106094751565E-3</v>
      </c>
      <c r="N192" s="32">
        <v>0.21685129681276263</v>
      </c>
      <c r="O192" s="32">
        <v>5.2697506137127145E-3</v>
      </c>
      <c r="P192" s="34">
        <v>2483.9259602904494</v>
      </c>
      <c r="Q192" s="34">
        <v>44.044401955348803</v>
      </c>
      <c r="R192" s="34">
        <v>2575.5499559501941</v>
      </c>
      <c r="S192" s="34">
        <v>95.298579571894166</v>
      </c>
      <c r="T192" s="34">
        <v>2409.8148124330874</v>
      </c>
      <c r="U192" s="34">
        <v>32.340545144755197</v>
      </c>
      <c r="V192" s="35">
        <v>-8.3497680529166951E-2</v>
      </c>
      <c r="W192" s="34">
        <v>39568.550819127988</v>
      </c>
      <c r="X192" s="34">
        <v>1283.137908175805</v>
      </c>
      <c r="Y192" s="34">
        <v>93.901941741901709</v>
      </c>
      <c r="Z192" s="34">
        <v>461.08910985813907</v>
      </c>
      <c r="AA192" s="34">
        <v>23.187108122768731</v>
      </c>
      <c r="AB192" s="34">
        <v>2046.2638740157061</v>
      </c>
      <c r="AC192" s="34">
        <v>51.244397434143238</v>
      </c>
      <c r="AD192" s="36">
        <v>1.956326952882613E+19</v>
      </c>
      <c r="AE192" s="36">
        <v>2.0443109545437712E+19</v>
      </c>
      <c r="AF192" s="36">
        <v>-8.7984001661158195E+17</v>
      </c>
    </row>
    <row r="193" spans="1:32">
      <c r="A193" s="21" t="s">
        <v>503</v>
      </c>
      <c r="B193" s="34">
        <v>1</v>
      </c>
      <c r="C193" s="31">
        <v>15.311781130920194</v>
      </c>
      <c r="D193" s="31">
        <v>1.0894143863243562</v>
      </c>
      <c r="E193" s="32">
        <v>0.510493846490082</v>
      </c>
      <c r="F193" s="32">
        <v>3.0646890426764925E-2</v>
      </c>
      <c r="G193" s="31">
        <v>0.84377860796380166</v>
      </c>
      <c r="H193" s="33">
        <v>0.21753739642219821</v>
      </c>
      <c r="I193" s="33">
        <v>8.3066508721269666E-3</v>
      </c>
      <c r="J193" s="32">
        <v>0.11509053994446958</v>
      </c>
      <c r="K193" s="32">
        <v>8.3828840098333669E-3</v>
      </c>
      <c r="L193" s="33">
        <v>3.1779491721724909E-2</v>
      </c>
      <c r="M193" s="33">
        <v>1.1568572015134497E-3</v>
      </c>
      <c r="N193" s="32">
        <v>0.11744514255995049</v>
      </c>
      <c r="O193" s="32">
        <v>4.2753125236541052E-3</v>
      </c>
      <c r="P193" s="34">
        <v>2834.8353713857637</v>
      </c>
      <c r="Q193" s="34">
        <v>65.645830571714214</v>
      </c>
      <c r="R193" s="34">
        <v>2658.7374569741078</v>
      </c>
      <c r="S193" s="34">
        <v>132.13842803799247</v>
      </c>
      <c r="T193" s="34">
        <v>2962.5521679638564</v>
      </c>
      <c r="U193" s="34">
        <v>60.27614072168717</v>
      </c>
      <c r="V193" s="35">
        <v>0.12494744009284064</v>
      </c>
      <c r="W193" s="34">
        <v>13261.795564876042</v>
      </c>
      <c r="X193" s="34">
        <v>503.34496069756773</v>
      </c>
      <c r="Y193" s="34">
        <v>47.548276985010062</v>
      </c>
      <c r="Z193" s="34">
        <v>92.024493112357177</v>
      </c>
      <c r="AA193" s="34">
        <v>4.938649713123211</v>
      </c>
      <c r="AB193" s="34">
        <v>751.74068474084424</v>
      </c>
      <c r="AC193" s="34">
        <v>28.768916357905503</v>
      </c>
      <c r="AD193" s="36">
        <v>9.0497955363621847E+18</v>
      </c>
      <c r="AE193" s="36">
        <v>7.3516119658090772E+18</v>
      </c>
      <c r="AF193" s="36">
        <v>1.6981835705531075E+18</v>
      </c>
    </row>
    <row r="194" spans="1:32">
      <c r="A194" s="21" t="s">
        <v>504</v>
      </c>
      <c r="B194" s="21">
        <v>1</v>
      </c>
      <c r="C194" s="31">
        <v>17.441266740418524</v>
      </c>
      <c r="D194" s="31">
        <v>1.0156498135029994</v>
      </c>
      <c r="E194" s="32">
        <v>0.55807973937156519</v>
      </c>
      <c r="F194" s="32">
        <v>2.9215375256936394E-2</v>
      </c>
      <c r="G194" s="31">
        <v>0.89897837290640692</v>
      </c>
      <c r="H194" s="33">
        <v>0.22666292728313164</v>
      </c>
      <c r="I194" s="33">
        <v>5.7811421899038205E-3</v>
      </c>
      <c r="J194" s="32">
        <v>0.11078604363047249</v>
      </c>
      <c r="K194" s="32">
        <v>7.7144158984959812E-3</v>
      </c>
      <c r="L194" s="33">
        <v>2.8302351044809174E-2</v>
      </c>
      <c r="M194" s="33">
        <v>1.0336027794960749E-3</v>
      </c>
      <c r="N194" s="32">
        <v>0.10499796685317861</v>
      </c>
      <c r="O194" s="32">
        <v>3.834529160106172E-3</v>
      </c>
      <c r="P194" s="34">
        <v>2959.4262182256175</v>
      </c>
      <c r="Q194" s="34">
        <v>54.436414395327574</v>
      </c>
      <c r="R194" s="34">
        <v>2858.6889717118329</v>
      </c>
      <c r="S194" s="34">
        <v>122.02361070023298</v>
      </c>
      <c r="T194" s="34">
        <v>3028.6336010185933</v>
      </c>
      <c r="U194" s="34">
        <v>40.319085037717741</v>
      </c>
      <c r="V194" s="35">
        <v>6.9403479265670143E-2</v>
      </c>
      <c r="W194" s="34">
        <v>27077.941218812262</v>
      </c>
      <c r="X194" s="34">
        <v>599.35372879387614</v>
      </c>
      <c r="Y194" s="34">
        <v>49.486158463580566</v>
      </c>
      <c r="Z194" s="34">
        <v>96.484752555787921</v>
      </c>
      <c r="AA194" s="34">
        <v>5.6518772794519068</v>
      </c>
      <c r="AB194" s="34">
        <v>816.07430040664394</v>
      </c>
      <c r="AC194" s="34">
        <v>30.768115459784589</v>
      </c>
      <c r="AD194" s="36">
        <v>1.0090027297326905E+19</v>
      </c>
      <c r="AE194" s="36">
        <v>7.9737576016952392E+18</v>
      </c>
      <c r="AF194" s="36">
        <v>2.1162696956316662E+18</v>
      </c>
    </row>
    <row r="195" spans="1:32">
      <c r="A195" s="21" t="s">
        <v>505</v>
      </c>
      <c r="B195" s="21">
        <v>1</v>
      </c>
      <c r="C195" s="31">
        <v>32.04111881956748</v>
      </c>
      <c r="D195" s="31">
        <v>1.6474582305977847</v>
      </c>
      <c r="E195" s="32">
        <v>0.7112510088500883</v>
      </c>
      <c r="F195" s="32">
        <v>3.2577588435602781E-2</v>
      </c>
      <c r="G195" s="31">
        <v>0.89081864248249099</v>
      </c>
      <c r="H195" s="33">
        <v>0.32672585439588486</v>
      </c>
      <c r="I195" s="33">
        <v>7.6328974037632369E-3</v>
      </c>
      <c r="J195" s="32">
        <v>7.5862525129179154E-2</v>
      </c>
      <c r="K195" s="32">
        <v>5.2476632494420613E-3</v>
      </c>
      <c r="L195" s="33">
        <v>1.9356441834703763E-2</v>
      </c>
      <c r="M195" s="33">
        <v>7.7113387410498535E-4</v>
      </c>
      <c r="N195" s="32">
        <v>7.4269800483617088E-2</v>
      </c>
      <c r="O195" s="32">
        <v>2.9588061413877344E-3</v>
      </c>
      <c r="P195" s="34">
        <v>3551.5589284227667</v>
      </c>
      <c r="Q195" s="34">
        <v>49.406133383055021</v>
      </c>
      <c r="R195" s="34">
        <v>3463.1728422898277</v>
      </c>
      <c r="S195" s="34">
        <v>123.90547218852043</v>
      </c>
      <c r="T195" s="34">
        <v>3601.7884387281561</v>
      </c>
      <c r="U195" s="34">
        <v>35.393072144600865</v>
      </c>
      <c r="V195" s="35">
        <v>4.9696376894808214E-2</v>
      </c>
      <c r="W195" s="34">
        <v>35522.585008900402</v>
      </c>
      <c r="X195" s="34">
        <v>1183.0702016923901</v>
      </c>
      <c r="Y195" s="34">
        <v>124.4078526679581</v>
      </c>
      <c r="Z195" s="34">
        <v>94.878162534826956</v>
      </c>
      <c r="AA195" s="34">
        <v>6.4573806027950047</v>
      </c>
      <c r="AB195" s="34">
        <v>1160.9496594430584</v>
      </c>
      <c r="AC195" s="34">
        <v>37.189055491631514</v>
      </c>
      <c r="AD195" s="36">
        <v>1.7782677753299857E+19</v>
      </c>
      <c r="AE195" s="36">
        <v>1.1256598880468517E+19</v>
      </c>
      <c r="AF195" s="36">
        <v>6.5260788728313405E+18</v>
      </c>
    </row>
    <row r="196" spans="1:32">
      <c r="A196" s="21" t="s">
        <v>506</v>
      </c>
      <c r="B196" s="21">
        <v>1</v>
      </c>
      <c r="C196" s="31">
        <v>21.52457332428996</v>
      </c>
      <c r="D196" s="31">
        <v>1.3321711126753524</v>
      </c>
      <c r="E196" s="32">
        <v>0.60637166589706482</v>
      </c>
      <c r="F196" s="32">
        <v>3.1313908516136274E-2</v>
      </c>
      <c r="G196" s="31">
        <v>0.83439735370057544</v>
      </c>
      <c r="H196" s="33">
        <v>0.25745087777094455</v>
      </c>
      <c r="I196" s="33">
        <v>8.7821364673460849E-3</v>
      </c>
      <c r="J196" s="32">
        <v>0.22677801542734849</v>
      </c>
      <c r="K196" s="32">
        <v>1.6084974797526293E-2</v>
      </c>
      <c r="L196" s="33">
        <v>6.2042761575613954E-2</v>
      </c>
      <c r="M196" s="33">
        <v>2.5417179818319089E-3</v>
      </c>
      <c r="N196" s="32">
        <v>0.23291094899186598</v>
      </c>
      <c r="O196" s="32">
        <v>9.5417085278622551E-3</v>
      </c>
      <c r="P196" s="34">
        <v>3162.5190242139643</v>
      </c>
      <c r="Q196" s="34">
        <v>58.344013786775122</v>
      </c>
      <c r="R196" s="34">
        <v>3055.4585792001785</v>
      </c>
      <c r="S196" s="34">
        <v>126.90455529565477</v>
      </c>
      <c r="T196" s="34">
        <v>3231.1744919562734</v>
      </c>
      <c r="U196" s="34">
        <v>52.798834126915153</v>
      </c>
      <c r="V196" s="35">
        <v>6.8210358243027902E-2</v>
      </c>
      <c r="W196" s="34">
        <v>27843.88220384693</v>
      </c>
      <c r="X196" s="34">
        <v>1094.9220374813563</v>
      </c>
      <c r="Y196" s="34">
        <v>114.54513743373009</v>
      </c>
      <c r="Z196" s="34">
        <v>315.53697725375395</v>
      </c>
      <c r="AA196" s="34">
        <v>21.91995526949523</v>
      </c>
      <c r="AB196" s="34">
        <v>1295.5250551224369</v>
      </c>
      <c r="AC196" s="34">
        <v>48.055099977465019</v>
      </c>
      <c r="AD196" s="36">
        <v>1.7818541743479212E+19</v>
      </c>
      <c r="AE196" s="36">
        <v>1.2991299510530873E+19</v>
      </c>
      <c r="AF196" s="36">
        <v>4.8272422329483387E+18</v>
      </c>
    </row>
    <row r="197" spans="1:32">
      <c r="A197" s="21" t="s">
        <v>507</v>
      </c>
      <c r="B197" s="21">
        <v>1</v>
      </c>
      <c r="C197" s="31">
        <v>29.539211726874655</v>
      </c>
      <c r="D197" s="31">
        <v>1.8030685514317026</v>
      </c>
      <c r="E197" s="32">
        <v>0.68099246648628264</v>
      </c>
      <c r="F197" s="32">
        <v>3.5257472999417096E-2</v>
      </c>
      <c r="G197" s="31">
        <v>0.84819466704635171</v>
      </c>
      <c r="H197" s="33">
        <v>0.31459753789930067</v>
      </c>
      <c r="I197" s="33">
        <v>1.0171523974262464E-2</v>
      </c>
      <c r="J197" s="32">
        <v>0.10862134686660518</v>
      </c>
      <c r="K197" s="32">
        <v>7.8274311222334327E-3</v>
      </c>
      <c r="L197" s="33">
        <v>3.0227256076082069E-2</v>
      </c>
      <c r="M197" s="33">
        <v>1.0737994618188625E-3</v>
      </c>
      <c r="N197" s="32">
        <v>0.11558178387372285</v>
      </c>
      <c r="O197" s="32">
        <v>4.1059518272938298E-3</v>
      </c>
      <c r="P197" s="34">
        <v>3471.6063240976637</v>
      </c>
      <c r="Q197" s="34">
        <v>58.246304420956676</v>
      </c>
      <c r="R197" s="34">
        <v>3348.1667871051095</v>
      </c>
      <c r="S197" s="34">
        <v>136.64647135206937</v>
      </c>
      <c r="T197" s="34">
        <v>3543.623224109424</v>
      </c>
      <c r="U197" s="34">
        <v>48.944256744887298</v>
      </c>
      <c r="V197" s="35">
        <v>7.0623237124131877E-2</v>
      </c>
      <c r="W197" s="34">
        <v>28225.37157082191</v>
      </c>
      <c r="X197" s="34">
        <v>761.91306456188181</v>
      </c>
      <c r="Y197" s="34">
        <v>62.90198786538997</v>
      </c>
      <c r="Z197" s="34">
        <v>91.458647341848021</v>
      </c>
      <c r="AA197" s="34">
        <v>5.2494442796243881</v>
      </c>
      <c r="AB197" s="34">
        <v>793.69781408617075</v>
      </c>
      <c r="AC197" s="34">
        <v>24.095147979861874</v>
      </c>
      <c r="AD197" s="36">
        <v>1.1981351296713097E+19</v>
      </c>
      <c r="AE197" s="36">
        <v>7.7502391762169754E+18</v>
      </c>
      <c r="AF197" s="36">
        <v>4.2311121204961219E+18</v>
      </c>
    </row>
    <row r="198" spans="1:32">
      <c r="A198" s="21" t="s">
        <v>508</v>
      </c>
      <c r="B198" s="34">
        <v>3</v>
      </c>
      <c r="C198" s="31">
        <v>31.631552932679412</v>
      </c>
      <c r="D198" s="31">
        <v>0.78188682465642423</v>
      </c>
      <c r="E198" s="32">
        <v>0.71280401121620829</v>
      </c>
      <c r="F198" s="32">
        <v>1.4971843070118439E-2</v>
      </c>
      <c r="G198" s="31">
        <v>0.849731562869665</v>
      </c>
      <c r="H198" s="33">
        <v>0.3218467323408612</v>
      </c>
      <c r="I198" s="33">
        <v>4.1943119104628597E-3</v>
      </c>
      <c r="J198" s="32">
        <v>0.33101507488161286</v>
      </c>
      <c r="K198" s="32">
        <v>1.6435180301722124E-2</v>
      </c>
      <c r="L198" s="33">
        <v>8.392231357567119E-2</v>
      </c>
      <c r="M198" s="33">
        <v>3.6638423077206667E-3</v>
      </c>
      <c r="N198" s="32">
        <v>0.32156556338367753</v>
      </c>
      <c r="O198" s="32">
        <v>1.4038763537766622E-2</v>
      </c>
      <c r="P198" s="34">
        <v>3538.8939449134778</v>
      </c>
      <c r="Q198" s="34">
        <v>24.042753051211093</v>
      </c>
      <c r="R198" s="34">
        <v>3469.0204686308903</v>
      </c>
      <c r="S198" s="34">
        <v>56.59666782051945</v>
      </c>
      <c r="T198" s="34">
        <v>3578.6814440963958</v>
      </c>
      <c r="U198" s="34">
        <v>19.88694826388155</v>
      </c>
      <c r="V198" s="35">
        <v>3.9593657135086335E-2</v>
      </c>
      <c r="W198" s="34">
        <v>28927.717579025772</v>
      </c>
      <c r="X198" s="34">
        <v>1057.759839861862</v>
      </c>
      <c r="Y198" s="34">
        <v>110.77786168291973</v>
      </c>
      <c r="Z198" s="34">
        <v>361.05540795740882</v>
      </c>
      <c r="AA198" s="34">
        <v>29.148651812793524</v>
      </c>
      <c r="AB198" s="34">
        <v>999.7496930080008</v>
      </c>
      <c r="AC198" s="34">
        <v>52.539574843247223</v>
      </c>
      <c r="AD198" s="36">
        <v>1.6027976073251674E+19</v>
      </c>
      <c r="AE198" s="36">
        <v>1.0266335830897783E+19</v>
      </c>
      <c r="AF198" s="36">
        <v>5.7616402423538913E+18</v>
      </c>
    </row>
    <row r="199" spans="1:32">
      <c r="A199" s="21" t="s">
        <v>509</v>
      </c>
      <c r="B199" s="21">
        <v>3</v>
      </c>
      <c r="C199" s="31">
        <v>10.492449284432357</v>
      </c>
      <c r="D199" s="31">
        <v>0.29839603446772112</v>
      </c>
      <c r="E199" s="32">
        <v>0.49788544062940759</v>
      </c>
      <c r="F199" s="32">
        <v>1.1644174618167557E-2</v>
      </c>
      <c r="G199" s="31">
        <v>0.82236215201641638</v>
      </c>
      <c r="H199" s="33">
        <v>0.15284321957479263</v>
      </c>
      <c r="I199" s="33">
        <v>2.4731328213243764E-3</v>
      </c>
      <c r="J199" s="32">
        <v>0.10329998419577077</v>
      </c>
      <c r="K199" s="32">
        <v>3.5459354038136106E-3</v>
      </c>
      <c r="L199" s="33">
        <v>2.7779215983474066E-2</v>
      </c>
      <c r="M199" s="33">
        <v>6.9375523931707484E-4</v>
      </c>
      <c r="N199" s="32">
        <v>9.9261269840228344E-2</v>
      </c>
      <c r="O199" s="32">
        <v>2.4789405883121817E-3</v>
      </c>
      <c r="P199" s="34">
        <v>2479.2508866945759</v>
      </c>
      <c r="Q199" s="34">
        <v>26.027490657310864</v>
      </c>
      <c r="R199" s="34">
        <v>2604.7020615016254</v>
      </c>
      <c r="S199" s="34">
        <v>50.308556404141903</v>
      </c>
      <c r="T199" s="34">
        <v>2377.9813051345632</v>
      </c>
      <c r="U199" s="34">
        <v>27.317391372301699</v>
      </c>
      <c r="V199" s="35">
        <v>-0.11603391436664912</v>
      </c>
      <c r="W199" s="34">
        <v>59267.769065636523</v>
      </c>
      <c r="X199" s="34">
        <v>1359.0017906529592</v>
      </c>
      <c r="Y199" s="34">
        <v>126.0085174361099</v>
      </c>
      <c r="Z199" s="34">
        <v>243.39714635103195</v>
      </c>
      <c r="AA199" s="34">
        <v>15.688911863888528</v>
      </c>
      <c r="AB199" s="34">
        <v>2203.8794147071103</v>
      </c>
      <c r="AC199" s="34">
        <v>111.25982167100148</v>
      </c>
      <c r="AD199" s="36">
        <v>2.024648395399465E+19</v>
      </c>
      <c r="AE199" s="36">
        <v>2.1498624789205443E+19</v>
      </c>
      <c r="AF199" s="36">
        <v>-1.252140835210793E+18</v>
      </c>
    </row>
    <row r="200" spans="1:32">
      <c r="A200" s="21" t="s">
        <v>510</v>
      </c>
      <c r="B200" s="34">
        <v>1</v>
      </c>
      <c r="C200" s="31">
        <v>39.309782120977303</v>
      </c>
      <c r="D200" s="31">
        <v>1.5401759517205753</v>
      </c>
      <c r="E200" s="32">
        <v>0.7607608587125132</v>
      </c>
      <c r="F200" s="32">
        <v>2.3492506875028414E-2</v>
      </c>
      <c r="G200" s="31">
        <v>0.78815475731432294</v>
      </c>
      <c r="H200" s="33">
        <v>0.37475824976130345</v>
      </c>
      <c r="I200" s="33">
        <v>9.0371775005371226E-3</v>
      </c>
      <c r="J200" s="32">
        <v>0.44187038108858528</v>
      </c>
      <c r="K200" s="32">
        <v>2.3778885715040363E-2</v>
      </c>
      <c r="L200" s="33">
        <v>7.3743615782973823E-2</v>
      </c>
      <c r="M200" s="33">
        <v>7.1289923416721513E-3</v>
      </c>
      <c r="N200" s="32">
        <v>0.28648882831643135</v>
      </c>
      <c r="O200" s="32">
        <v>2.7695640379950259E-2</v>
      </c>
      <c r="P200" s="34">
        <v>3753.4590770455575</v>
      </c>
      <c r="Q200" s="34">
        <v>38.073435609018361</v>
      </c>
      <c r="R200" s="34">
        <v>3647.0331778846839</v>
      </c>
      <c r="S200" s="34">
        <v>86.588588778549195</v>
      </c>
      <c r="T200" s="34">
        <v>3810.7653383440911</v>
      </c>
      <c r="U200" s="34">
        <v>36.011404285900426</v>
      </c>
      <c r="V200" s="35">
        <v>5.6192507082030385E-2</v>
      </c>
      <c r="W200" s="34">
        <v>310696.67266074271</v>
      </c>
      <c r="X200" s="34">
        <v>4484.0412267558304</v>
      </c>
      <c r="Y200" s="34">
        <v>620.51289794610818</v>
      </c>
      <c r="Z200" s="34">
        <v>1814.9587008696694</v>
      </c>
      <c r="AA200" s="34">
        <v>146.58413504416623</v>
      </c>
      <c r="AB200" s="34">
        <v>3872.3068748829046</v>
      </c>
      <c r="AC200" s="34">
        <v>239.84717610275496</v>
      </c>
      <c r="AD200" s="36">
        <v>6.8727179709268582E+19</v>
      </c>
      <c r="AE200" s="36">
        <v>4.06182618083043E+19</v>
      </c>
      <c r="AF200" s="36">
        <v>2.8108917900964282E+19</v>
      </c>
    </row>
    <row r="201" spans="1:32">
      <c r="A201" s="21" t="s">
        <v>511</v>
      </c>
      <c r="B201" s="34">
        <v>1</v>
      </c>
      <c r="C201" s="31">
        <v>34.168216343070419</v>
      </c>
      <c r="D201" s="31">
        <v>1.7266811815078535</v>
      </c>
      <c r="E201" s="32">
        <v>0.72749881264610416</v>
      </c>
      <c r="F201" s="32">
        <v>2.9415330245942426E-2</v>
      </c>
      <c r="G201" s="31">
        <v>0.80011348898478951</v>
      </c>
      <c r="H201" s="33">
        <v>0.34063458846291111</v>
      </c>
      <c r="I201" s="33">
        <v>1.0325718452328244E-2</v>
      </c>
      <c r="J201" s="32">
        <v>0.3186035486095708</v>
      </c>
      <c r="K201" s="32">
        <v>1.4343870712363012E-2</v>
      </c>
      <c r="L201" s="33">
        <v>8.9044539566837208E-2</v>
      </c>
      <c r="M201" s="33">
        <v>3.2253664635484938E-3</v>
      </c>
      <c r="N201" s="32">
        <v>0.34295631393105086</v>
      </c>
      <c r="O201" s="32">
        <v>1.2422544928598709E-2</v>
      </c>
      <c r="P201" s="34">
        <v>3614.9085951207808</v>
      </c>
      <c r="Q201" s="34">
        <v>48.667851057236021</v>
      </c>
      <c r="R201" s="34">
        <v>3524.0908256855814</v>
      </c>
      <c r="S201" s="34">
        <v>110.71289294657326</v>
      </c>
      <c r="T201" s="34">
        <v>3665.6191987094976</v>
      </c>
      <c r="U201" s="34">
        <v>45.55271829749654</v>
      </c>
      <c r="V201" s="35">
        <v>5.0070097464526619E-2</v>
      </c>
      <c r="W201" s="34">
        <v>83110.799580371808</v>
      </c>
      <c r="X201" s="34">
        <v>1602.6175291127199</v>
      </c>
      <c r="Y201" s="34">
        <v>163.90131161405589</v>
      </c>
      <c r="Z201" s="34">
        <v>496.08080464760576</v>
      </c>
      <c r="AA201" s="34">
        <v>33.774479057983875</v>
      </c>
      <c r="AB201" s="34">
        <v>1463.8891353048602</v>
      </c>
      <c r="AC201" s="34">
        <v>82.787564464690305</v>
      </c>
      <c r="AD201" s="36">
        <v>2.4110396051244245E+19</v>
      </c>
      <c r="AE201" s="36">
        <v>1.4965709460700639E+19</v>
      </c>
      <c r="AF201" s="36">
        <v>9.1446865905436058E+18</v>
      </c>
    </row>
    <row r="202" spans="1:32">
      <c r="A202" s="21" t="s">
        <v>512</v>
      </c>
      <c r="B202" s="21">
        <v>1</v>
      </c>
      <c r="C202" s="31">
        <v>29.092585787990327</v>
      </c>
      <c r="D202" s="31">
        <v>0.98596795145300919</v>
      </c>
      <c r="E202" s="32">
        <v>0.67797014792736232</v>
      </c>
      <c r="F202" s="32">
        <v>1.7780373560020834E-2</v>
      </c>
      <c r="G202" s="31">
        <v>0.7738376119598761</v>
      </c>
      <c r="H202" s="33">
        <v>0.31122213471369403</v>
      </c>
      <c r="I202" s="33">
        <v>6.6806400452068026E-3</v>
      </c>
      <c r="J202" s="32">
        <v>0.23597108572104467</v>
      </c>
      <c r="K202" s="32">
        <v>8.5799449648194907E-3</v>
      </c>
      <c r="L202" s="33">
        <v>6.6517633684258726E-2</v>
      </c>
      <c r="M202" s="33">
        <v>1.5158088396256201E-3</v>
      </c>
      <c r="N202" s="32">
        <v>0.25409737100287616</v>
      </c>
      <c r="O202" s="32">
        <v>5.7903900027480764E-3</v>
      </c>
      <c r="P202" s="34">
        <v>3456.647024498523</v>
      </c>
      <c r="Q202" s="34">
        <v>32.735105710937205</v>
      </c>
      <c r="R202" s="34">
        <v>3336.5661087317799</v>
      </c>
      <c r="S202" s="34">
        <v>68.67300483339119</v>
      </c>
      <c r="T202" s="34">
        <v>3526.9921786002656</v>
      </c>
      <c r="U202" s="34">
        <v>32.725600744444819</v>
      </c>
      <c r="V202" s="35">
        <v>6.907587995249076E-2</v>
      </c>
      <c r="W202" s="34">
        <v>48469.141596632246</v>
      </c>
      <c r="X202" s="34">
        <v>1405.5588877819798</v>
      </c>
      <c r="Y202" s="34">
        <v>135.55246521122604</v>
      </c>
      <c r="Z202" s="34">
        <v>357.68826163059873</v>
      </c>
      <c r="AA202" s="34">
        <v>23.273751690891256</v>
      </c>
      <c r="AB202" s="34">
        <v>1426.2920226310109</v>
      </c>
      <c r="AC202" s="34">
        <v>73.497579034980816</v>
      </c>
      <c r="AD202" s="36">
        <v>2.1973550885309628E+19</v>
      </c>
      <c r="AE202" s="36">
        <v>1.4323728987444005E+19</v>
      </c>
      <c r="AF202" s="36">
        <v>7.6498218978656236E+18</v>
      </c>
    </row>
    <row r="203" spans="1:32">
      <c r="A203" s="21" t="s">
        <v>513</v>
      </c>
      <c r="B203" s="34">
        <v>3</v>
      </c>
      <c r="C203" s="31">
        <v>10.682959227124908</v>
      </c>
      <c r="D203" s="31">
        <v>0.22768745096649648</v>
      </c>
      <c r="E203" s="32">
        <v>0.48014550500014647</v>
      </c>
      <c r="F203" s="32">
        <v>8.8208364844605189E-3</v>
      </c>
      <c r="G203" s="31">
        <v>0.86196450001690639</v>
      </c>
      <c r="H203" s="33">
        <v>0.16136800456309056</v>
      </c>
      <c r="I203" s="33">
        <v>1.7435967363976623E-3</v>
      </c>
      <c r="J203" s="32">
        <v>0.17990939323388666</v>
      </c>
      <c r="K203" s="32">
        <v>6.0066976475316265E-3</v>
      </c>
      <c r="L203" s="33">
        <v>5.1716461100203427E-2</v>
      </c>
      <c r="M203" s="33">
        <v>9.7845505248170413E-4</v>
      </c>
      <c r="N203" s="32">
        <v>0.18576969131465243</v>
      </c>
      <c r="O203" s="32">
        <v>3.5146893116411101E-3</v>
      </c>
      <c r="P203" s="34">
        <v>2495.9448685555781</v>
      </c>
      <c r="Q203" s="34">
        <v>19.598289247278899</v>
      </c>
      <c r="R203" s="34">
        <v>2527.8994174555273</v>
      </c>
      <c r="S203" s="34">
        <v>38.531939248270511</v>
      </c>
      <c r="T203" s="34">
        <v>2470.044926974911</v>
      </c>
      <c r="U203" s="34">
        <v>18.128393699976641</v>
      </c>
      <c r="V203" s="35">
        <v>-2.8322553294328312E-2</v>
      </c>
      <c r="W203" s="34">
        <v>43325.230332435742</v>
      </c>
      <c r="X203" s="34">
        <v>806.5446458425539</v>
      </c>
      <c r="Y203" s="34">
        <v>73.086312824630369</v>
      </c>
      <c r="Z203" s="34">
        <v>251.73631991865673</v>
      </c>
      <c r="AA203" s="34">
        <v>15.997037055046025</v>
      </c>
      <c r="AB203" s="34">
        <v>1323.0053889428218</v>
      </c>
      <c r="AC203" s="34">
        <v>65.470353173982147</v>
      </c>
      <c r="AD203" s="36">
        <v>1.2933733514847138E+19</v>
      </c>
      <c r="AE203" s="36">
        <v>1.3122338663481317E+19</v>
      </c>
      <c r="AF203" s="36">
        <v>-1.8860514863417958E+17</v>
      </c>
    </row>
    <row r="204" spans="1:32">
      <c r="A204" s="21" t="s">
        <v>514</v>
      </c>
      <c r="B204" s="34">
        <v>1</v>
      </c>
      <c r="C204" s="31">
        <v>11.283539153867084</v>
      </c>
      <c r="D204" s="31">
        <v>0.57470116667143756</v>
      </c>
      <c r="E204" s="32">
        <v>0.48249550404989044</v>
      </c>
      <c r="F204" s="32">
        <v>2.0334553507205283E-2</v>
      </c>
      <c r="G204" s="31">
        <v>0.82745547039005474</v>
      </c>
      <c r="H204" s="33">
        <v>0.16960974242403434</v>
      </c>
      <c r="I204" s="33">
        <v>4.8508911802927924E-3</v>
      </c>
      <c r="J204" s="32">
        <v>5.2993486826964496E-2</v>
      </c>
      <c r="K204" s="32">
        <v>2.9163754678571143E-3</v>
      </c>
      <c r="L204" s="33">
        <v>1.5424717040709517E-2</v>
      </c>
      <c r="M204" s="33">
        <v>8.0009649923883401E-4</v>
      </c>
      <c r="N204" s="32">
        <v>5.5673529727106368E-2</v>
      </c>
      <c r="O204" s="32">
        <v>2.8878452756938219E-3</v>
      </c>
      <c r="P204" s="34">
        <v>2546.8447843918357</v>
      </c>
      <c r="Q204" s="34">
        <v>46.428176867492766</v>
      </c>
      <c r="R204" s="34">
        <v>2538.1261511928401</v>
      </c>
      <c r="S204" s="34">
        <v>89.033841386632915</v>
      </c>
      <c r="T204" s="34">
        <v>2553.795376723253</v>
      </c>
      <c r="U204" s="34">
        <v>47.107124890642353</v>
      </c>
      <c r="V204" s="35">
        <v>7.4220179694624022E-3</v>
      </c>
      <c r="W204" s="34">
        <v>52900.75882770514</v>
      </c>
      <c r="X204" s="34">
        <v>1033.2169999979321</v>
      </c>
      <c r="Y204" s="34">
        <v>105.15365416215963</v>
      </c>
      <c r="Z204" s="34">
        <v>97.936769778950975</v>
      </c>
      <c r="AA204" s="34">
        <v>7.5029467846859372</v>
      </c>
      <c r="AB204" s="34">
        <v>1728.7600859534962</v>
      </c>
      <c r="AC204" s="34">
        <v>94.01511978577355</v>
      </c>
      <c r="AD204" s="36">
        <v>1.7107828447628345E+19</v>
      </c>
      <c r="AE204" s="36">
        <v>1.6673235443293073E+19</v>
      </c>
      <c r="AF204" s="36">
        <v>4.3459300433527194E+17</v>
      </c>
    </row>
    <row r="205" spans="1:32">
      <c r="A205" s="21" t="s">
        <v>515</v>
      </c>
      <c r="B205" s="34">
        <v>1</v>
      </c>
      <c r="C205" s="31">
        <v>12.31286410435041</v>
      </c>
      <c r="D205" s="31">
        <v>0.37203346272071453</v>
      </c>
      <c r="E205" s="32">
        <v>0.50936892356425723</v>
      </c>
      <c r="F205" s="32">
        <v>1.1808586916067121E-2</v>
      </c>
      <c r="G205" s="31">
        <v>0.76726001691605461</v>
      </c>
      <c r="H205" s="33">
        <v>0.17531753923064725</v>
      </c>
      <c r="I205" s="33">
        <v>3.3973008644922623E-3</v>
      </c>
      <c r="J205" s="32">
        <v>5.077058129805808E-2</v>
      </c>
      <c r="K205" s="32">
        <v>1.7240407735978805E-3</v>
      </c>
      <c r="L205" s="33">
        <v>1.386255070510097E-2</v>
      </c>
      <c r="M205" s="33">
        <v>3.0888712818780806E-4</v>
      </c>
      <c r="N205" s="32">
        <v>5.019425108088809E-2</v>
      </c>
      <c r="O205" s="32">
        <v>1.1184347237199429E-3</v>
      </c>
      <c r="P205" s="34">
        <v>2628.5533773236102</v>
      </c>
      <c r="Q205" s="34">
        <v>27.986052450665284</v>
      </c>
      <c r="R205" s="34">
        <v>2653.9347755343092</v>
      </c>
      <c r="S205" s="34">
        <v>50.632008214075086</v>
      </c>
      <c r="T205" s="34">
        <v>2609.0657260608041</v>
      </c>
      <c r="U205" s="34">
        <v>31.914560129705023</v>
      </c>
      <c r="V205" s="35">
        <v>-2.0984579431758688E-2</v>
      </c>
      <c r="W205" s="34">
        <v>99301.034446758946</v>
      </c>
      <c r="X205" s="34">
        <v>1078.4618316363592</v>
      </c>
      <c r="Y205" s="34">
        <v>99.152260694771357</v>
      </c>
      <c r="Z205" s="34">
        <v>92.19675688584212</v>
      </c>
      <c r="AA205" s="34">
        <v>5.9296702433784878</v>
      </c>
      <c r="AB205" s="34">
        <v>1697.6075514161812</v>
      </c>
      <c r="AC205" s="34">
        <v>84.673395809016597</v>
      </c>
      <c r="AD205" s="36">
        <v>1.723322327302424E+19</v>
      </c>
      <c r="AE205" s="36">
        <v>1.63646310093965E+19</v>
      </c>
      <c r="AF205" s="36">
        <v>8.6859226362773914E+17</v>
      </c>
    </row>
    <row r="206" spans="1:32">
      <c r="A206" s="21" t="s">
        <v>516</v>
      </c>
      <c r="B206" s="21">
        <v>1</v>
      </c>
      <c r="C206" s="31">
        <v>11.362934946400484</v>
      </c>
      <c r="D206" s="31">
        <v>0.2814379801911816</v>
      </c>
      <c r="E206" s="32">
        <v>0.49463750678671836</v>
      </c>
      <c r="F206" s="32">
        <v>1.0418899785457982E-2</v>
      </c>
      <c r="G206" s="31">
        <v>0.85043794885337876</v>
      </c>
      <c r="H206" s="33">
        <v>0.16661043609882092</v>
      </c>
      <c r="I206" s="33">
        <v>2.1709126815478729E-3</v>
      </c>
      <c r="J206" s="32">
        <v>6.3162945087952824E-2</v>
      </c>
      <c r="K206" s="32">
        <v>2.4288035169396671E-3</v>
      </c>
      <c r="L206" s="33">
        <v>1.8225410920894285E-2</v>
      </c>
      <c r="M206" s="33">
        <v>5.8783734539810792E-4</v>
      </c>
      <c r="N206" s="32">
        <v>6.5669433112169315E-2</v>
      </c>
      <c r="O206" s="32">
        <v>2.1180836691149924E-3</v>
      </c>
      <c r="P206" s="34">
        <v>2553.3866873655011</v>
      </c>
      <c r="Q206" s="34">
        <v>22.855672659695756</v>
      </c>
      <c r="R206" s="34">
        <v>2590.7088287843885</v>
      </c>
      <c r="S206" s="34">
        <v>45.094368212076191</v>
      </c>
      <c r="T206" s="34">
        <v>2523.8776828557566</v>
      </c>
      <c r="U206" s="34">
        <v>21.716547834793346</v>
      </c>
      <c r="V206" s="35">
        <v>-3.2166975927857111E-2</v>
      </c>
      <c r="W206" s="34">
        <v>60863.198000224402</v>
      </c>
      <c r="X206" s="34">
        <v>990.20520930696148</v>
      </c>
      <c r="Y206" s="34">
        <v>93.845831288968924</v>
      </c>
      <c r="Z206" s="34">
        <v>107.83628573596562</v>
      </c>
      <c r="AA206" s="34">
        <v>7.0207737937247128</v>
      </c>
      <c r="AB206" s="34">
        <v>1610.2723917834885</v>
      </c>
      <c r="AC206" s="34">
        <v>81.213452913092524</v>
      </c>
      <c r="AD206" s="36">
        <v>1.5744129815932269E+19</v>
      </c>
      <c r="AE206" s="36">
        <v>1.5564525127507919E+19</v>
      </c>
      <c r="AF206" s="36">
        <v>1.796046884243497E+17</v>
      </c>
    </row>
    <row r="207" spans="1:32">
      <c r="A207" s="21" t="s">
        <v>517</v>
      </c>
      <c r="B207" s="34">
        <v>3</v>
      </c>
      <c r="C207" s="31">
        <v>10.818401260300945</v>
      </c>
      <c r="D207" s="31">
        <v>0.44107371848612609</v>
      </c>
      <c r="E207" s="32">
        <v>0.46826760241617632</v>
      </c>
      <c r="F207" s="32">
        <v>1.4797234151632735E-2</v>
      </c>
      <c r="G207" s="31">
        <v>0.77506538085042465</v>
      </c>
      <c r="H207" s="33">
        <v>0.16755897660914112</v>
      </c>
      <c r="I207" s="33">
        <v>4.3166925964451203E-3</v>
      </c>
      <c r="J207" s="32">
        <v>0.51464634747075033</v>
      </c>
      <c r="K207" s="32">
        <v>2.0637926581794343E-2</v>
      </c>
      <c r="L207" s="33">
        <v>0.1553173552572728</v>
      </c>
      <c r="M207" s="33">
        <v>4.6951911653468643E-3</v>
      </c>
      <c r="N207" s="32">
        <v>0.55994237107172129</v>
      </c>
      <c r="O207" s="32">
        <v>1.692686866451272E-2</v>
      </c>
      <c r="P207" s="34">
        <v>2507.6486222918579</v>
      </c>
      <c r="Q207" s="34">
        <v>37.205016003181754</v>
      </c>
      <c r="R207" s="34">
        <v>2475.9594137222807</v>
      </c>
      <c r="S207" s="34">
        <v>65.296694379270548</v>
      </c>
      <c r="T207" s="34">
        <v>2533.4066555026552</v>
      </c>
      <c r="U207" s="34">
        <v>42.585507362695807</v>
      </c>
      <c r="V207" s="35">
        <v>2.7300910754826768E-2</v>
      </c>
      <c r="W207" s="34">
        <v>22762.611487520462</v>
      </c>
      <c r="X207" s="34">
        <v>386.80043778552795</v>
      </c>
      <c r="Y207" s="34">
        <v>38.460993184157964</v>
      </c>
      <c r="Z207" s="34">
        <v>325.62272028897382</v>
      </c>
      <c r="AA207" s="34">
        <v>21.926053617020802</v>
      </c>
      <c r="AB207" s="34">
        <v>594.20601266867254</v>
      </c>
      <c r="AC207" s="34">
        <v>32.101055210543713</v>
      </c>
      <c r="AD207" s="36">
        <v>6.4306045613773844E+18</v>
      </c>
      <c r="AE207" s="36">
        <v>6.3294788785920829E+18</v>
      </c>
      <c r="AF207" s="36">
        <v>1.011256827853015E+17</v>
      </c>
    </row>
    <row r="208" spans="1:32">
      <c r="A208" s="21" t="s">
        <v>518</v>
      </c>
      <c r="B208" s="34">
        <v>3</v>
      </c>
      <c r="C208" s="31">
        <v>10.242411973132352</v>
      </c>
      <c r="D208" s="31">
        <v>0.38337775624414988</v>
      </c>
      <c r="E208" s="32">
        <v>0.45196111191018862</v>
      </c>
      <c r="F208" s="32">
        <v>1.4160553508272316E-2</v>
      </c>
      <c r="G208" s="31">
        <v>0.8370559539029393</v>
      </c>
      <c r="H208" s="33">
        <v>0.16436142466102638</v>
      </c>
      <c r="I208" s="33">
        <v>3.3659294465101229E-3</v>
      </c>
      <c r="J208" s="32">
        <v>0.33291272142732847</v>
      </c>
      <c r="K208" s="32">
        <v>2.1273705707461139E-2</v>
      </c>
      <c r="L208" s="33">
        <v>0.10461715876162815</v>
      </c>
      <c r="M208" s="33">
        <v>5.4948823492042215E-3</v>
      </c>
      <c r="N208" s="32">
        <v>0.37646091367633705</v>
      </c>
      <c r="O208" s="32">
        <v>1.9773127603653962E-2</v>
      </c>
      <c r="P208" s="34">
        <v>2456.9156823899357</v>
      </c>
      <c r="Q208" s="34">
        <v>34.048304893241038</v>
      </c>
      <c r="R208" s="34">
        <v>2403.9654060464077</v>
      </c>
      <c r="S208" s="34">
        <v>63.178582903690341</v>
      </c>
      <c r="T208" s="34">
        <v>2501.0291049887646</v>
      </c>
      <c r="U208" s="34">
        <v>34.062487606702234</v>
      </c>
      <c r="V208" s="35">
        <v>4.6472849460351018E-2</v>
      </c>
      <c r="W208" s="34">
        <v>29765.794060838158</v>
      </c>
      <c r="X208" s="34">
        <v>543.49151181633715</v>
      </c>
      <c r="Y208" s="34">
        <v>54.252979450852337</v>
      </c>
      <c r="Z208" s="34">
        <v>312.25461214371182</v>
      </c>
      <c r="AA208" s="34">
        <v>21.252524864319923</v>
      </c>
      <c r="AB208" s="34">
        <v>908.89294894763486</v>
      </c>
      <c r="AC208" s="34">
        <v>52.543744585478137</v>
      </c>
      <c r="AD208" s="36">
        <v>9.3051436811720827E+18</v>
      </c>
      <c r="AE208" s="36">
        <v>9.3005567257276887E+18</v>
      </c>
      <c r="AF208" s="36">
        <v>4586955444393984</v>
      </c>
    </row>
    <row r="209" spans="1:32">
      <c r="A209" s="21" t="s">
        <v>519</v>
      </c>
      <c r="B209" s="21">
        <v>3</v>
      </c>
      <c r="C209" s="31">
        <v>10.928317346976744</v>
      </c>
      <c r="D209" s="31">
        <v>0.38137014424848914</v>
      </c>
      <c r="E209" s="32">
        <v>0.46737125230899157</v>
      </c>
      <c r="F209" s="32">
        <v>1.2739660452229002E-2</v>
      </c>
      <c r="G209" s="31">
        <v>0.78109249354287369</v>
      </c>
      <c r="H209" s="33">
        <v>0.16958601205344767</v>
      </c>
      <c r="I209" s="33">
        <v>3.6953619635170278E-3</v>
      </c>
      <c r="J209" s="32">
        <v>0.47090882487069791</v>
      </c>
      <c r="K209" s="32">
        <v>1.8883061284736994E-2</v>
      </c>
      <c r="L209" s="33">
        <v>0.13678477496525612</v>
      </c>
      <c r="M209" s="33">
        <v>3.4966643278152129E-3</v>
      </c>
      <c r="N209" s="32">
        <v>0.49370038916143277</v>
      </c>
      <c r="O209" s="32">
        <v>1.2620589826958142E-2</v>
      </c>
      <c r="P209" s="34">
        <v>2517.0484665900353</v>
      </c>
      <c r="Q209" s="34">
        <v>31.955496750728344</v>
      </c>
      <c r="R209" s="34">
        <v>2472.0227958284559</v>
      </c>
      <c r="S209" s="34">
        <v>56.211887918477537</v>
      </c>
      <c r="T209" s="34">
        <v>2553.5610939668654</v>
      </c>
      <c r="U209" s="34">
        <v>36.030880335856182</v>
      </c>
      <c r="V209" s="35">
        <v>3.8428424085811153E-2</v>
      </c>
      <c r="W209" s="34">
        <v>13469.459302842459</v>
      </c>
      <c r="X209" s="34">
        <v>270.09407895735643</v>
      </c>
      <c r="Y209" s="34">
        <v>25.922494921081846</v>
      </c>
      <c r="Z209" s="34">
        <v>209.54998695032853</v>
      </c>
      <c r="AA209" s="34">
        <v>13.27901100698762</v>
      </c>
      <c r="AB209" s="34">
        <v>421.27016842302214</v>
      </c>
      <c r="AC209" s="34">
        <v>22.924045342990446</v>
      </c>
      <c r="AD209" s="36">
        <v>4.557810480613674E+18</v>
      </c>
      <c r="AE209" s="36">
        <v>4.4436879925444731E+18</v>
      </c>
      <c r="AF209" s="36">
        <v>1.141224880692009E+17</v>
      </c>
    </row>
    <row r="210" spans="1:32">
      <c r="A210" s="21" t="s">
        <v>520</v>
      </c>
      <c r="B210" s="34">
        <v>3</v>
      </c>
      <c r="C210" s="31">
        <v>10.82914118416816</v>
      </c>
      <c r="D210" s="31">
        <v>0.19873357469272179</v>
      </c>
      <c r="E210" s="32">
        <v>0.49674129015866159</v>
      </c>
      <c r="F210" s="32">
        <v>8.2469614460258418E-3</v>
      </c>
      <c r="G210" s="31">
        <v>0.90466226333841748</v>
      </c>
      <c r="H210" s="33">
        <v>0.15811114369721749</v>
      </c>
      <c r="I210" s="33">
        <v>1.2364629746240076E-3</v>
      </c>
      <c r="J210" s="32">
        <v>0.11572965204055562</v>
      </c>
      <c r="K210" s="32">
        <v>3.6726928556789873E-3</v>
      </c>
      <c r="L210" s="33">
        <v>3.0550341904629456E-2</v>
      </c>
      <c r="M210" s="33">
        <v>4.4925924050937026E-4</v>
      </c>
      <c r="N210" s="32">
        <v>0.1095229215927614</v>
      </c>
      <c r="O210" s="32">
        <v>1.6105935811368162E-3</v>
      </c>
      <c r="P210" s="34">
        <v>2508.5709284861223</v>
      </c>
      <c r="Q210" s="34">
        <v>16.917067255597885</v>
      </c>
      <c r="R210" s="34">
        <v>2599.7761265901763</v>
      </c>
      <c r="S210" s="34">
        <v>35.617600255506517</v>
      </c>
      <c r="T210" s="34">
        <v>2435.5608249572415</v>
      </c>
      <c r="U210" s="34">
        <v>13.188976540420299</v>
      </c>
      <c r="V210" s="35">
        <v>-8.2001115375351263E-2</v>
      </c>
      <c r="W210" s="34">
        <v>44605.858985100516</v>
      </c>
      <c r="X210" s="34">
        <v>1392.363617901219</v>
      </c>
      <c r="Y210" s="34">
        <v>125.35451713539723</v>
      </c>
      <c r="Z210" s="34">
        <v>273.72479715977175</v>
      </c>
      <c r="AA210" s="34">
        <v>17.023118664148161</v>
      </c>
      <c r="AB210" s="34">
        <v>2244.8264516463228</v>
      </c>
      <c r="AC210" s="34">
        <v>111.17226748175905</v>
      </c>
      <c r="AD210" s="36">
        <v>2.127296517769857E+19</v>
      </c>
      <c r="AE210" s="36">
        <v>2.195096633647403E+19</v>
      </c>
      <c r="AF210" s="36">
        <v>-6.7800115877545984E+17</v>
      </c>
    </row>
    <row r="211" spans="1:32">
      <c r="A211" s="21" t="s">
        <v>521</v>
      </c>
      <c r="B211" s="34">
        <v>1</v>
      </c>
      <c r="C211" s="31">
        <v>10.549880500968859</v>
      </c>
      <c r="D211" s="31">
        <v>0.36174305861774042</v>
      </c>
      <c r="E211" s="32">
        <v>0.49440515646755356</v>
      </c>
      <c r="F211" s="32">
        <v>1.2870095514773717E-2</v>
      </c>
      <c r="G211" s="31">
        <v>0.75918236692368335</v>
      </c>
      <c r="H211" s="33">
        <v>0.1547616224475713</v>
      </c>
      <c r="I211" s="33">
        <v>3.4539457608963693E-3</v>
      </c>
      <c r="J211" s="32">
        <v>4.7426557771628366E-2</v>
      </c>
      <c r="K211" s="32">
        <v>2.1341565467906465E-3</v>
      </c>
      <c r="L211" s="33">
        <v>1.3601980476974218E-2</v>
      </c>
      <c r="M211" s="33">
        <v>3.2765632490218893E-4</v>
      </c>
      <c r="N211" s="32">
        <v>4.8661862578088265E-2</v>
      </c>
      <c r="O211" s="32">
        <v>1.1722092295473289E-3</v>
      </c>
      <c r="P211" s="34">
        <v>2484.3124238999012</v>
      </c>
      <c r="Q211" s="34">
        <v>31.314009670204541</v>
      </c>
      <c r="R211" s="34">
        <v>2589.7066173311282</v>
      </c>
      <c r="S211" s="34">
        <v>55.758165445523737</v>
      </c>
      <c r="T211" s="34">
        <v>2399.2160202351288</v>
      </c>
      <c r="U211" s="34">
        <v>37.463334984116955</v>
      </c>
      <c r="V211" s="35">
        <v>-9.6505155045380597E-2</v>
      </c>
      <c r="W211" s="34">
        <v>49558.795942596989</v>
      </c>
      <c r="X211" s="34">
        <v>1357.55959036272</v>
      </c>
      <c r="Y211" s="34">
        <v>183.2175120418818</v>
      </c>
      <c r="Z211" s="34">
        <v>113.81717715292163</v>
      </c>
      <c r="AA211" s="34">
        <v>9.7555033078127487</v>
      </c>
      <c r="AB211" s="34">
        <v>2251.6922531870619</v>
      </c>
      <c r="AC211" s="34">
        <v>165.1517117726375</v>
      </c>
      <c r="AD211" s="36">
        <v>2.064195613581677E+19</v>
      </c>
      <c r="AE211" s="36">
        <v>2.1688538496074482E+19</v>
      </c>
      <c r="AF211" s="36">
        <v>-1.0465823602577121E+18</v>
      </c>
    </row>
    <row r="212" spans="1:32">
      <c r="A212" s="21" t="s">
        <v>522</v>
      </c>
      <c r="B212" s="34">
        <v>1</v>
      </c>
      <c r="C212" s="31">
        <v>10.245838692300831</v>
      </c>
      <c r="D212" s="31">
        <v>0.26779533694694796</v>
      </c>
      <c r="E212" s="32">
        <v>0.48743906966465633</v>
      </c>
      <c r="F212" s="32">
        <v>1.0249261097620723E-2</v>
      </c>
      <c r="G212" s="31">
        <v>0.80448272790089659</v>
      </c>
      <c r="H212" s="33">
        <v>0.1524494645158648</v>
      </c>
      <c r="I212" s="33">
        <v>2.3667387905455845E-3</v>
      </c>
      <c r="J212" s="32">
        <v>5.4771410630090389E-2</v>
      </c>
      <c r="K212" s="32">
        <v>2.4087828269783989E-3</v>
      </c>
      <c r="L212" s="33">
        <v>1.5269561396804051E-2</v>
      </c>
      <c r="M212" s="33">
        <v>3.3866950101342985E-4</v>
      </c>
      <c r="N212" s="32">
        <v>5.454781677658329E-2</v>
      </c>
      <c r="O212" s="32">
        <v>1.2098371006886968E-3</v>
      </c>
      <c r="P212" s="34">
        <v>2457.2251268772493</v>
      </c>
      <c r="Q212" s="34">
        <v>23.895755388472935</v>
      </c>
      <c r="R212" s="34">
        <v>2559.5867592504169</v>
      </c>
      <c r="S212" s="34">
        <v>44.573029570090767</v>
      </c>
      <c r="T212" s="34">
        <v>2373.5840758142945</v>
      </c>
      <c r="U212" s="34">
        <v>26.231564791024084</v>
      </c>
      <c r="V212" s="35">
        <v>-9.5038317695783858E-2</v>
      </c>
      <c r="W212" s="34">
        <v>83051.247308676189</v>
      </c>
      <c r="X212" s="34">
        <v>1991.7400848332536</v>
      </c>
      <c r="Y212" s="34">
        <v>274.66922284360442</v>
      </c>
      <c r="Z212" s="34">
        <v>196.66656497581914</v>
      </c>
      <c r="AA212" s="34">
        <v>17.396323037757767</v>
      </c>
      <c r="AB212" s="34">
        <v>3340.9913261966108</v>
      </c>
      <c r="AC212" s="34">
        <v>247.72836828386153</v>
      </c>
      <c r="AD212" s="36">
        <v>3.0290753984583676E+19</v>
      </c>
      <c r="AE212" s="36">
        <v>3.2237754944115462E+19</v>
      </c>
      <c r="AF212" s="36">
        <v>-1.9470009595317862E+18</v>
      </c>
    </row>
    <row r="213" spans="1:32">
      <c r="A213" s="21" t="s">
        <v>523</v>
      </c>
      <c r="B213" s="21">
        <v>3</v>
      </c>
      <c r="C213" s="31">
        <v>10.324533709416487</v>
      </c>
      <c r="D213" s="31">
        <v>0.19257433426277926</v>
      </c>
      <c r="E213" s="32">
        <v>0.48713792167085918</v>
      </c>
      <c r="F213" s="32">
        <v>7.6051918433731013E-3</v>
      </c>
      <c r="G213" s="31">
        <v>0.83700928608472325</v>
      </c>
      <c r="H213" s="33">
        <v>0.15371534810769624</v>
      </c>
      <c r="I213" s="33">
        <v>1.5688531655511971E-3</v>
      </c>
      <c r="J213" s="32">
        <v>8.561367582740817E-2</v>
      </c>
      <c r="K213" s="32">
        <v>5.9987345952820246E-3</v>
      </c>
      <c r="L213" s="33">
        <v>2.4612239812989815E-2</v>
      </c>
      <c r="M213" s="33">
        <v>1.5114092911317097E-3</v>
      </c>
      <c r="N213" s="32">
        <v>8.7993654791481427E-2</v>
      </c>
      <c r="O213" s="32">
        <v>5.4035889631747248E-3</v>
      </c>
      <c r="P213" s="34">
        <v>2464.3057287505558</v>
      </c>
      <c r="Q213" s="34">
        <v>17.121479329252907</v>
      </c>
      <c r="R213" s="34">
        <v>2558.2814814173557</v>
      </c>
      <c r="S213" s="34">
        <v>33.051409955891607</v>
      </c>
      <c r="T213" s="34">
        <v>2387.6734733436165</v>
      </c>
      <c r="U213" s="34">
        <v>17.273379516528166</v>
      </c>
      <c r="V213" s="35">
        <v>-8.6642928733748015E-2</v>
      </c>
      <c r="W213" s="34">
        <v>53267.424412440079</v>
      </c>
      <c r="X213" s="34">
        <v>1523.7797300710499</v>
      </c>
      <c r="Y213" s="34">
        <v>210.5536567943534</v>
      </c>
      <c r="Z213" s="34">
        <v>195.74629294787835</v>
      </c>
      <c r="AA213" s="34">
        <v>16.984271153911799</v>
      </c>
      <c r="AB213" s="34">
        <v>2541.7505672280031</v>
      </c>
      <c r="AC213" s="34">
        <v>192.0451067001575</v>
      </c>
      <c r="AD213" s="36">
        <v>2.3298232983751643E+19</v>
      </c>
      <c r="AE213" s="36">
        <v>2.4620325054088102E+19</v>
      </c>
      <c r="AF213" s="36">
        <v>-1.3220920703364588E+18</v>
      </c>
    </row>
    <row r="214" spans="1:32">
      <c r="A214" s="21" t="s">
        <v>524</v>
      </c>
      <c r="B214" s="34">
        <v>1</v>
      </c>
      <c r="C214" s="31">
        <v>10.922097110930508</v>
      </c>
      <c r="D214" s="31">
        <v>0.30894787489412073</v>
      </c>
      <c r="E214" s="32">
        <v>0.47837425188958865</v>
      </c>
      <c r="F214" s="32">
        <v>9.6286154241027062E-3</v>
      </c>
      <c r="G214" s="31">
        <v>0.7115687489265633</v>
      </c>
      <c r="H214" s="33">
        <v>0.16559108921793786</v>
      </c>
      <c r="I214" s="33">
        <v>3.2910499391751225E-3</v>
      </c>
      <c r="J214" s="32">
        <v>0.70720212527188642</v>
      </c>
      <c r="K214" s="32">
        <v>3.3575633179797247E-2</v>
      </c>
      <c r="L214" s="33">
        <v>0.20420453301162164</v>
      </c>
      <c r="M214" s="33">
        <v>6.1788576932545599E-3</v>
      </c>
      <c r="N214" s="32">
        <v>0.73535068961982752</v>
      </c>
      <c r="O214" s="32">
        <v>2.2250374165488928E-2</v>
      </c>
      <c r="P214" s="34">
        <v>2516.5188386942223</v>
      </c>
      <c r="Q214" s="34">
        <v>25.977369373357305</v>
      </c>
      <c r="R214" s="34">
        <v>2520.1805353965815</v>
      </c>
      <c r="S214" s="34">
        <v>42.122659562236308</v>
      </c>
      <c r="T214" s="34">
        <v>2513.5666173214931</v>
      </c>
      <c r="U214" s="34">
        <v>33.027945622014158</v>
      </c>
      <c r="V214" s="35">
        <v>-3.1791640029277257E-3</v>
      </c>
      <c r="W214" s="34">
        <v>15886.399744751763</v>
      </c>
      <c r="X214" s="34">
        <v>271.87870361823286</v>
      </c>
      <c r="Y214" s="34">
        <v>37.64257393361499</v>
      </c>
      <c r="Z214" s="34">
        <v>293.0288574526042</v>
      </c>
      <c r="AA214" s="34">
        <v>24.592079459004914</v>
      </c>
      <c r="AB214" s="34">
        <v>391.40727141258725</v>
      </c>
      <c r="AC214" s="34">
        <v>29.709537485661826</v>
      </c>
      <c r="AD214" s="36">
        <v>4.3582330175333115E+18</v>
      </c>
      <c r="AE214" s="36">
        <v>4.3302916438637624E+18</v>
      </c>
      <c r="AF214" s="36">
        <v>2.7941373669549056E+16</v>
      </c>
    </row>
    <row r="215" spans="1:32">
      <c r="A215" s="21" t="s">
        <v>525</v>
      </c>
      <c r="B215" s="34">
        <v>1</v>
      </c>
      <c r="C215" s="31">
        <v>19.717641616282709</v>
      </c>
      <c r="D215" s="31">
        <v>0.49630188748359755</v>
      </c>
      <c r="E215" s="32">
        <v>0.5884921952584109</v>
      </c>
      <c r="F215" s="32">
        <v>1.1651189200582963E-2</v>
      </c>
      <c r="G215" s="31">
        <v>0.78657219291021885</v>
      </c>
      <c r="H215" s="33">
        <v>0.2430037560759602</v>
      </c>
      <c r="I215" s="33">
        <v>3.7769369130757693E-3</v>
      </c>
      <c r="J215" s="32">
        <v>0.23824912837047379</v>
      </c>
      <c r="K215" s="32">
        <v>1.0643214751906147E-2</v>
      </c>
      <c r="L215" s="33">
        <v>6.2030582272191055E-2</v>
      </c>
      <c r="M215" s="33">
        <v>1.2651285239039915E-3</v>
      </c>
      <c r="N215" s="32">
        <v>0.23162229750614249</v>
      </c>
      <c r="O215" s="32">
        <v>4.7239920151219738E-3</v>
      </c>
      <c r="P215" s="34">
        <v>3077.6114020461337</v>
      </c>
      <c r="Q215" s="34">
        <v>24.037252999546581</v>
      </c>
      <c r="R215" s="34">
        <v>2983.3054726039459</v>
      </c>
      <c r="S215" s="34">
        <v>47.45707686178541</v>
      </c>
      <c r="T215" s="34">
        <v>3139.7485386897893</v>
      </c>
      <c r="U215" s="34">
        <v>24.481765322918818</v>
      </c>
      <c r="V215" s="35">
        <v>6.2184256637597635E-2</v>
      </c>
      <c r="W215" s="34">
        <v>208440.91533271695</v>
      </c>
      <c r="X215" s="34">
        <v>2179.7592966580683</v>
      </c>
      <c r="Y215" s="34">
        <v>297.66757932076268</v>
      </c>
      <c r="Z215" s="34">
        <v>690.27847958547636</v>
      </c>
      <c r="AA215" s="34">
        <v>61.687310268341832</v>
      </c>
      <c r="AB215" s="34">
        <v>2692.4542806079317</v>
      </c>
      <c r="AC215" s="34">
        <v>199.97299192375004</v>
      </c>
      <c r="AD215" s="36">
        <v>3.5805214814884671E+19</v>
      </c>
      <c r="AE215" s="36">
        <v>2.7070209086758109E+19</v>
      </c>
      <c r="AF215" s="36">
        <v>8.7350057281265623E+18</v>
      </c>
    </row>
    <row r="216" spans="1:32">
      <c r="A216" s="21" t="s">
        <v>526</v>
      </c>
      <c r="B216" s="21">
        <v>1</v>
      </c>
      <c r="C216" s="31">
        <v>31.445645430336388</v>
      </c>
      <c r="D216" s="31">
        <v>1.047889837254091</v>
      </c>
      <c r="E216" s="32">
        <v>0.702135198080307</v>
      </c>
      <c r="F216" s="32">
        <v>1.7650625421343831E-2</v>
      </c>
      <c r="G216" s="31">
        <v>0.75436970385626867</v>
      </c>
      <c r="H216" s="33">
        <v>0.32481680758847536</v>
      </c>
      <c r="I216" s="33">
        <v>7.1055080255796304E-3</v>
      </c>
      <c r="J216" s="32">
        <v>5.8418285588425739E-2</v>
      </c>
      <c r="K216" s="32">
        <v>3.3868138877070028E-3</v>
      </c>
      <c r="L216" s="33">
        <v>1.7161076836851134E-2</v>
      </c>
      <c r="M216" s="33">
        <v>5.2389910659977846E-4</v>
      </c>
      <c r="N216" s="32">
        <v>6.5811187972123028E-2</v>
      </c>
      <c r="O216" s="32">
        <v>2.0091060083611717E-3</v>
      </c>
      <c r="P216" s="34">
        <v>3533.0925937304278</v>
      </c>
      <c r="Q216" s="34">
        <v>32.275171027347824</v>
      </c>
      <c r="R216" s="34">
        <v>3428.7410915467913</v>
      </c>
      <c r="S216" s="34">
        <v>67.196366886722089</v>
      </c>
      <c r="T216" s="34">
        <v>3592.7932036625107</v>
      </c>
      <c r="U216" s="34">
        <v>33.188723818890594</v>
      </c>
      <c r="V216" s="35">
        <v>5.8810109882181494E-2</v>
      </c>
      <c r="W216" s="34">
        <v>33426.148671816329</v>
      </c>
      <c r="X216" s="34">
        <v>804.72750421143564</v>
      </c>
      <c r="Y216" s="34">
        <v>108.50467491436197</v>
      </c>
      <c r="Z216" s="34">
        <v>50.410037919638285</v>
      </c>
      <c r="AA216" s="34">
        <v>4.6154034239379733</v>
      </c>
      <c r="AB216" s="34">
        <v>810.02274057992247</v>
      </c>
      <c r="AC216" s="34">
        <v>59.049031898804984</v>
      </c>
      <c r="AD216" s="36">
        <v>1.231911771623101E+19</v>
      </c>
      <c r="AE216" s="36">
        <v>7.8216314227393444E+18</v>
      </c>
      <c r="AF216" s="36">
        <v>4.4974862934916659E+18</v>
      </c>
    </row>
    <row r="217" spans="1:32">
      <c r="A217" s="21" t="s">
        <v>527</v>
      </c>
      <c r="B217" s="34">
        <v>1</v>
      </c>
      <c r="C217" s="31">
        <v>11.1815709884299</v>
      </c>
      <c r="D217" s="31">
        <v>0.38593810585336097</v>
      </c>
      <c r="E217" s="32">
        <v>0.48102418237071448</v>
      </c>
      <c r="F217" s="32">
        <v>1.3393611505417534E-2</v>
      </c>
      <c r="G217" s="31">
        <v>0.80670723488382667</v>
      </c>
      <c r="H217" s="33">
        <v>0.16859109854458545</v>
      </c>
      <c r="I217" s="33">
        <v>3.4387544665207739E-3</v>
      </c>
      <c r="J217" s="32">
        <v>5.5436031652186385E-2</v>
      </c>
      <c r="K217" s="32">
        <v>2.8412552357485379E-3</v>
      </c>
      <c r="L217" s="33">
        <v>1.5733232515225796E-2</v>
      </c>
      <c r="M217" s="33">
        <v>6.0781007083502325E-4</v>
      </c>
      <c r="N217" s="32">
        <v>5.6754191166799091E-2</v>
      </c>
      <c r="O217" s="32">
        <v>2.1925417373634699E-3</v>
      </c>
      <c r="P217" s="34">
        <v>2538.3807025964311</v>
      </c>
      <c r="Q217" s="34">
        <v>31.670412009207212</v>
      </c>
      <c r="R217" s="34">
        <v>2531.7251478441208</v>
      </c>
      <c r="S217" s="34">
        <v>58.563221668145182</v>
      </c>
      <c r="T217" s="34">
        <v>2543.7041228372477</v>
      </c>
      <c r="U217" s="34">
        <v>33.786027018369168</v>
      </c>
      <c r="V217" s="35">
        <v>5.6940373318997706E-3</v>
      </c>
      <c r="W217" s="34">
        <v>590392.92702081578</v>
      </c>
      <c r="X217" s="34">
        <v>2044.1410976338082</v>
      </c>
      <c r="Y217" s="34">
        <v>289.58490043500984</v>
      </c>
      <c r="Z217" s="34">
        <v>205.63760319088337</v>
      </c>
      <c r="AA217" s="34">
        <v>20.042910949544176</v>
      </c>
      <c r="AB217" s="34">
        <v>3439.7809498614201</v>
      </c>
      <c r="AC217" s="34">
        <v>263.02542892867149</v>
      </c>
      <c r="AD217" s="36">
        <v>3.3899835210223153E+19</v>
      </c>
      <c r="AE217" s="36">
        <v>3.3197461847307022E+19</v>
      </c>
      <c r="AF217" s="36">
        <v>7.0237336291613082E+17</v>
      </c>
    </row>
    <row r="218" spans="1:32">
      <c r="A218" s="21" t="s">
        <v>528</v>
      </c>
      <c r="B218" s="34">
        <v>1</v>
      </c>
      <c r="C218" s="31">
        <v>13.084430849563661</v>
      </c>
      <c r="D218" s="31">
        <v>0.45219847538177815</v>
      </c>
      <c r="E218" s="32">
        <v>0.53302804834467676</v>
      </c>
      <c r="F218" s="32">
        <v>1.4574441702466585E-2</v>
      </c>
      <c r="G218" s="31">
        <v>0.79116598549665351</v>
      </c>
      <c r="H218" s="33">
        <v>0.17803422527431015</v>
      </c>
      <c r="I218" s="33">
        <v>3.7631046131866501E-3</v>
      </c>
      <c r="J218" s="32">
        <v>4.829293977956281E-2</v>
      </c>
      <c r="K218" s="32">
        <v>2.3118519729450429E-3</v>
      </c>
      <c r="L218" s="33">
        <v>1.2961749469741686E-2</v>
      </c>
      <c r="M218" s="33">
        <v>3.198137628926417E-4</v>
      </c>
      <c r="N218" s="32">
        <v>4.7001697673615415E-2</v>
      </c>
      <c r="O218" s="32">
        <v>1.1597037753608762E-3</v>
      </c>
      <c r="P218" s="34">
        <v>2685.7592448039895</v>
      </c>
      <c r="Q218" s="34">
        <v>32.087761732997024</v>
      </c>
      <c r="R218" s="34">
        <v>2754.1975574438407</v>
      </c>
      <c r="S218" s="34">
        <v>61.579005044597146</v>
      </c>
      <c r="T218" s="34">
        <v>2634.6431628323435</v>
      </c>
      <c r="U218" s="34">
        <v>34.692065907797314</v>
      </c>
      <c r="V218" s="35">
        <v>-5.579645608727879E-2</v>
      </c>
      <c r="W218" s="34">
        <v>400527.13612181251</v>
      </c>
      <c r="X218" s="34">
        <v>1528.4483792020876</v>
      </c>
      <c r="Y218" s="34">
        <v>216.1112232820729</v>
      </c>
      <c r="Z218" s="34">
        <v>120.13978121050516</v>
      </c>
      <c r="AA218" s="34">
        <v>11.505254636231614</v>
      </c>
      <c r="AB218" s="34">
        <v>2310.0375821617672</v>
      </c>
      <c r="AC218" s="34">
        <v>182.32497305541793</v>
      </c>
      <c r="AD218" s="36">
        <v>2.3718871692828742E+19</v>
      </c>
      <c r="AE218" s="36">
        <v>2.2257443157367353E+19</v>
      </c>
      <c r="AF218" s="36">
        <v>1.4614285354613883E+18</v>
      </c>
    </row>
    <row r="219" spans="1:32">
      <c r="A219" s="21" t="s">
        <v>529</v>
      </c>
      <c r="B219" s="21">
        <v>3</v>
      </c>
      <c r="C219" s="31">
        <v>11.037576860331423</v>
      </c>
      <c r="D219" s="31">
        <v>0.43995623530254674</v>
      </c>
      <c r="E219" s="32">
        <v>0.49286301509187652</v>
      </c>
      <c r="F219" s="32">
        <v>1.6150029804959873E-2</v>
      </c>
      <c r="G219" s="31">
        <v>0.82207485080725673</v>
      </c>
      <c r="H219" s="33">
        <v>0.16242251709946973</v>
      </c>
      <c r="I219" s="33">
        <v>3.6862412029359404E-3</v>
      </c>
      <c r="J219" s="32">
        <v>0.13259682118656801</v>
      </c>
      <c r="K219" s="32">
        <v>9.7707766739154843E-3</v>
      </c>
      <c r="L219" s="33">
        <v>3.8507379398027203E-2</v>
      </c>
      <c r="M219" s="33">
        <v>2.6745013857107621E-3</v>
      </c>
      <c r="N219" s="32">
        <v>0.13840870530155988</v>
      </c>
      <c r="O219" s="32">
        <v>9.6130736474479249E-3</v>
      </c>
      <c r="P219" s="34">
        <v>2526.3067088166936</v>
      </c>
      <c r="Q219" s="34">
        <v>36.448710570210096</v>
      </c>
      <c r="R219" s="34">
        <v>2583.050848684205</v>
      </c>
      <c r="S219" s="34">
        <v>70.118298105922705</v>
      </c>
      <c r="T219" s="34">
        <v>2481.0360249511859</v>
      </c>
      <c r="U219" s="34">
        <v>37.776227539674892</v>
      </c>
      <c r="V219" s="35">
        <v>-4.99306943448381E-2</v>
      </c>
      <c r="W219" s="34">
        <v>120298.04392238158</v>
      </c>
      <c r="X219" s="34">
        <v>721.62205803095617</v>
      </c>
      <c r="Y219" s="34">
        <v>107.08746775533334</v>
      </c>
      <c r="Z219" s="34">
        <v>158.91189198397015</v>
      </c>
      <c r="AA219" s="34">
        <v>14.18335126837383</v>
      </c>
      <c r="AB219" s="34">
        <v>1161.0949445216527</v>
      </c>
      <c r="AC219" s="34">
        <v>91.049340370750102</v>
      </c>
      <c r="AD219" s="36">
        <v>1.1285414423029846E+19</v>
      </c>
      <c r="AE219" s="36">
        <v>1.1389267513924186E+19</v>
      </c>
      <c r="AF219" s="36">
        <v>-1.038530908943401E+17</v>
      </c>
    </row>
    <row r="220" spans="1:32">
      <c r="A220" s="21" t="s">
        <v>530</v>
      </c>
      <c r="B220" s="21">
        <v>3</v>
      </c>
      <c r="C220" s="31">
        <v>10.805368312806278</v>
      </c>
      <c r="D220" s="31">
        <v>0.3317909476286523</v>
      </c>
      <c r="E220" s="32">
        <v>0.48783239192092948</v>
      </c>
      <c r="F220" s="32">
        <v>1.1597914631235245E-2</v>
      </c>
      <c r="G220" s="31">
        <v>0.7742555297735888</v>
      </c>
      <c r="H220" s="33">
        <v>0.16064516767393067</v>
      </c>
      <c r="I220" s="33">
        <v>3.1218301329434721E-3</v>
      </c>
      <c r="J220" s="32">
        <v>0.16902472512660749</v>
      </c>
      <c r="K220" s="32">
        <v>7.6585406736470307E-3</v>
      </c>
      <c r="L220" s="33">
        <v>4.8531322989595047E-2</v>
      </c>
      <c r="M220" s="33">
        <v>1.2427970387078604E-3</v>
      </c>
      <c r="N220" s="32">
        <v>0.174252749995258</v>
      </c>
      <c r="O220" s="32">
        <v>4.4622892668151181E-3</v>
      </c>
      <c r="P220" s="34">
        <v>2506.5282731179723</v>
      </c>
      <c r="Q220" s="34">
        <v>28.143768241368889</v>
      </c>
      <c r="R220" s="34">
        <v>2561.2911537693617</v>
      </c>
      <c r="S220" s="34">
        <v>50.447811215020657</v>
      </c>
      <c r="T220" s="34">
        <v>2462.462210938324</v>
      </c>
      <c r="U220" s="34">
        <v>32.466863171670866</v>
      </c>
      <c r="V220" s="35">
        <v>-4.8658486850881033E-2</v>
      </c>
      <c r="W220" s="34">
        <v>368904.78747573466</v>
      </c>
      <c r="X220" s="34">
        <v>953.07390378059449</v>
      </c>
      <c r="Y220" s="34">
        <v>128.90955147536971</v>
      </c>
      <c r="Z220" s="34">
        <v>276.32094533220555</v>
      </c>
      <c r="AA220" s="34">
        <v>23.18663466972453</v>
      </c>
      <c r="AB220" s="34">
        <v>1540.7888033104553</v>
      </c>
      <c r="AC220" s="34">
        <v>114.36222891283902</v>
      </c>
      <c r="AD220" s="36">
        <v>1.4973343178319176E+19</v>
      </c>
      <c r="AE220" s="36">
        <v>1.5247886104096897E+19</v>
      </c>
      <c r="AF220" s="36">
        <v>-2.7454292577772134E+17</v>
      </c>
    </row>
    <row r="221" spans="1:32">
      <c r="A221" s="21" t="s">
        <v>531</v>
      </c>
      <c r="B221" s="34">
        <v>3</v>
      </c>
      <c r="C221" s="31">
        <v>10.556533525539606</v>
      </c>
      <c r="D221" s="31">
        <v>0.27355502072783777</v>
      </c>
      <c r="E221" s="32">
        <v>0.47499488472756662</v>
      </c>
      <c r="F221" s="32">
        <v>9.848638985807184E-3</v>
      </c>
      <c r="G221" s="31">
        <v>0.80013621349355146</v>
      </c>
      <c r="H221" s="33">
        <v>0.1611874125481558</v>
      </c>
      <c r="I221" s="33">
        <v>2.5053835555270028E-3</v>
      </c>
      <c r="J221" s="32">
        <v>0.1506234940654885</v>
      </c>
      <c r="K221" s="32">
        <v>6.633707614637956E-3</v>
      </c>
      <c r="L221" s="33">
        <v>4.2201681213122628E-2</v>
      </c>
      <c r="M221" s="33">
        <v>8.3483615013982759E-4</v>
      </c>
      <c r="N221" s="32">
        <v>0.15157542499287141</v>
      </c>
      <c r="O221" s="32">
        <v>2.9984740090759489E-3</v>
      </c>
      <c r="P221" s="34">
        <v>2484.8971419423433</v>
      </c>
      <c r="Q221" s="34">
        <v>23.755102413515942</v>
      </c>
      <c r="R221" s="34">
        <v>2505.4280213019115</v>
      </c>
      <c r="S221" s="34">
        <v>43.187480244121552</v>
      </c>
      <c r="T221" s="34">
        <v>2468.1542069088264</v>
      </c>
      <c r="U221" s="34">
        <v>26.011591338572089</v>
      </c>
      <c r="V221" s="35">
        <v>-1.822963550234169E-2</v>
      </c>
      <c r="W221" s="34">
        <v>48575.067830456304</v>
      </c>
      <c r="X221" s="34">
        <v>882.15160692132577</v>
      </c>
      <c r="Y221" s="34">
        <v>116.25471999726672</v>
      </c>
      <c r="Z221" s="34">
        <v>236.41704184886561</v>
      </c>
      <c r="AA221" s="34">
        <v>19.895112290008289</v>
      </c>
      <c r="AB221" s="34">
        <v>1472.4192007630691</v>
      </c>
      <c r="AC221" s="34">
        <v>105.23985713334677</v>
      </c>
      <c r="AD221" s="36">
        <v>1.4292707668565787E+19</v>
      </c>
      <c r="AE221" s="36">
        <v>1.4514615828286294E+19</v>
      </c>
      <c r="AF221" s="36">
        <v>-2.2190815972050739E+17</v>
      </c>
    </row>
    <row r="222" spans="1:32">
      <c r="A222" s="21" t="s">
        <v>532</v>
      </c>
      <c r="B222" s="21">
        <v>3</v>
      </c>
      <c r="C222" s="31">
        <v>12.425641296358762</v>
      </c>
      <c r="D222" s="31">
        <v>0.57329461418213967</v>
      </c>
      <c r="E222" s="32">
        <v>0.53814685377483429</v>
      </c>
      <c r="F222" s="32">
        <v>1.6521874576824847E-2</v>
      </c>
      <c r="G222" s="31">
        <v>0.66542554018675582</v>
      </c>
      <c r="H222" s="33">
        <v>0.16746217670243907</v>
      </c>
      <c r="I222" s="33">
        <v>5.7674625673932367E-3</v>
      </c>
      <c r="J222" s="32">
        <v>8.9326428263629853E-2</v>
      </c>
      <c r="K222" s="32">
        <v>4.7925342165506405E-3</v>
      </c>
      <c r="L222" s="33">
        <v>2.4357909751969178E-2</v>
      </c>
      <c r="M222" s="33">
        <v>1.0354649536882907E-3</v>
      </c>
      <c r="N222" s="32">
        <v>8.7809034756979196E-2</v>
      </c>
      <c r="O222" s="32">
        <v>3.7327988745297991E-3</v>
      </c>
      <c r="P222" s="34">
        <v>2637.1187572425547</v>
      </c>
      <c r="Q222" s="34">
        <v>42.458153288685025</v>
      </c>
      <c r="R222" s="34">
        <v>2775.6863827487859</v>
      </c>
      <c r="S222" s="34">
        <v>69.618185638594625</v>
      </c>
      <c r="T222" s="34">
        <v>2532.437094807296</v>
      </c>
      <c r="U222" s="34">
        <v>56.656635139574064</v>
      </c>
      <c r="V222" s="35">
        <v>-0.11837187481348721</v>
      </c>
      <c r="W222" s="34">
        <v>69079.768369190817</v>
      </c>
      <c r="X222" s="34">
        <v>1620.0785579186036</v>
      </c>
      <c r="Y222" s="34">
        <v>225.78028208847812</v>
      </c>
      <c r="Z222" s="34">
        <v>230.42016459452714</v>
      </c>
      <c r="AA222" s="34">
        <v>21.51885064841624</v>
      </c>
      <c r="AB222" s="34">
        <v>2403.902892457173</v>
      </c>
      <c r="AC222" s="34">
        <v>180.0753777560686</v>
      </c>
      <c r="AD222" s="36">
        <v>2.374438315096637E+19</v>
      </c>
      <c r="AE222" s="36">
        <v>2.3377936995160773E+19</v>
      </c>
      <c r="AF222" s="36">
        <v>3.664461558055977E+17</v>
      </c>
    </row>
    <row r="223" spans="1:32">
      <c r="A223" s="21" t="s">
        <v>533</v>
      </c>
      <c r="B223" s="21">
        <v>3</v>
      </c>
      <c r="C223" s="31">
        <v>10.739964770341231</v>
      </c>
      <c r="D223" s="31">
        <v>0.31801303759926475</v>
      </c>
      <c r="E223" s="32">
        <v>0.47652280493411536</v>
      </c>
      <c r="F223" s="32">
        <v>1.0731823516210198E-2</v>
      </c>
      <c r="G223" s="31">
        <v>0.7605850142215328</v>
      </c>
      <c r="H223" s="33">
        <v>0.16346240808951232</v>
      </c>
      <c r="I223" s="33">
        <v>3.1424192518914678E-3</v>
      </c>
      <c r="J223" s="32">
        <v>8.1327227699618032E-2</v>
      </c>
      <c r="K223" s="32">
        <v>4.631036061544829E-3</v>
      </c>
      <c r="L223" s="33">
        <v>2.2897951597418514E-2</v>
      </c>
      <c r="M223" s="33">
        <v>9.4235657648577913E-4</v>
      </c>
      <c r="N223" s="32">
        <v>8.2353816960520576E-2</v>
      </c>
      <c r="O223" s="32">
        <v>3.3892403292616769E-3</v>
      </c>
      <c r="P223" s="34">
        <v>2500.8872554934505</v>
      </c>
      <c r="Q223" s="34">
        <v>27.138839467916114</v>
      </c>
      <c r="R223" s="34">
        <v>2512.102287495863</v>
      </c>
      <c r="S223" s="34">
        <v>47.02563433376455</v>
      </c>
      <c r="T223" s="34">
        <v>2491.7933337313957</v>
      </c>
      <c r="U223" s="34">
        <v>32.027815978760827</v>
      </c>
      <c r="V223" s="35">
        <v>-9.8422736353753759E-3</v>
      </c>
      <c r="W223" s="34">
        <v>32311.525233908698</v>
      </c>
      <c r="X223" s="34">
        <v>995.79303863255927</v>
      </c>
      <c r="Y223" s="34">
        <v>140.28011487210534</v>
      </c>
      <c r="Z223" s="34">
        <v>143.07115600108884</v>
      </c>
      <c r="AA223" s="34">
        <v>12.390462742066052</v>
      </c>
      <c r="AB223" s="34">
        <v>1672.1109646774089</v>
      </c>
      <c r="AC223" s="34">
        <v>126.93268382699713</v>
      </c>
      <c r="AD223" s="36">
        <v>1.6161829612541403E+19</v>
      </c>
      <c r="AE223" s="36">
        <v>1.6225992048500556E+19</v>
      </c>
      <c r="AF223" s="36">
        <v>-6.416243595915264E+16</v>
      </c>
    </row>
    <row r="224" spans="1:32">
      <c r="A224" s="21" t="s">
        <v>534</v>
      </c>
      <c r="B224" s="21">
        <v>3</v>
      </c>
      <c r="C224" s="31">
        <v>10.342884264431024</v>
      </c>
      <c r="D224" s="31">
        <v>0.45884814361879378</v>
      </c>
      <c r="E224" s="32">
        <v>0.46211311805632682</v>
      </c>
      <c r="F224" s="32">
        <v>1.5069320281268917E-2</v>
      </c>
      <c r="G224" s="31">
        <v>0.73505198099365032</v>
      </c>
      <c r="H224" s="33">
        <v>0.1623274974080951</v>
      </c>
      <c r="I224" s="33">
        <v>4.8826544594982313E-3</v>
      </c>
      <c r="J224" s="32">
        <v>0.1493841696375974</v>
      </c>
      <c r="K224" s="32">
        <v>7.3961174370193571E-3</v>
      </c>
      <c r="L224" s="33">
        <v>4.294470264118469E-2</v>
      </c>
      <c r="M224" s="33">
        <v>1.3003448415310447E-3</v>
      </c>
      <c r="N224" s="32">
        <v>0.15434923800166575</v>
      </c>
      <c r="O224" s="32">
        <v>4.6736203323301615E-3</v>
      </c>
      <c r="P224" s="34">
        <v>2465.9497489624441</v>
      </c>
      <c r="Q224" s="34">
        <v>40.265750795867007</v>
      </c>
      <c r="R224" s="34">
        <v>2448.8814212155899</v>
      </c>
      <c r="S224" s="34">
        <v>66.784949487578388</v>
      </c>
      <c r="T224" s="34">
        <v>2480.0490675390911</v>
      </c>
      <c r="U224" s="34">
        <v>49.860645777200716</v>
      </c>
      <c r="V224" s="35">
        <v>1.5102875821184081E-2</v>
      </c>
      <c r="W224" s="34">
        <v>21925.053685528219</v>
      </c>
      <c r="X224" s="34">
        <v>899.91538901249226</v>
      </c>
      <c r="Y224" s="34">
        <v>122.6782643388263</v>
      </c>
      <c r="Z224" s="34">
        <v>245.62041174639683</v>
      </c>
      <c r="AA224" s="34">
        <v>20.944234077334372</v>
      </c>
      <c r="AB224" s="34">
        <v>1546.4234760871477</v>
      </c>
      <c r="AC224" s="34">
        <v>116.7162937977312</v>
      </c>
      <c r="AD224" s="36">
        <v>1.5092535963666534E+19</v>
      </c>
      <c r="AE224" s="36">
        <v>1.5238632571125881E+19</v>
      </c>
      <c r="AF224" s="36">
        <v>-1.4609660745934643E+17</v>
      </c>
    </row>
    <row r="225" spans="1:32">
      <c r="A225" s="21" t="s">
        <v>535</v>
      </c>
      <c r="B225" s="21">
        <v>3</v>
      </c>
      <c r="C225" s="31">
        <v>10.544828649725545</v>
      </c>
      <c r="D225" s="31">
        <v>0.35105145236773494</v>
      </c>
      <c r="E225" s="32">
        <v>0.48941431697307941</v>
      </c>
      <c r="F225" s="32">
        <v>1.2452697329981723E-2</v>
      </c>
      <c r="G225" s="31">
        <v>0.76428531576484815</v>
      </c>
      <c r="H225" s="33">
        <v>0.15626495186377995</v>
      </c>
      <c r="I225" s="33">
        <v>3.3548303141077503E-3</v>
      </c>
      <c r="J225" s="32">
        <v>0.13490508305442458</v>
      </c>
      <c r="K225" s="32">
        <v>6.1058845040440545E-3</v>
      </c>
      <c r="L225" s="33">
        <v>3.6667250017704843E-2</v>
      </c>
      <c r="M225" s="33">
        <v>8.6018693022463298E-4</v>
      </c>
      <c r="N225" s="32">
        <v>0.13130238021882976</v>
      </c>
      <c r="O225" s="32">
        <v>3.0802580318155101E-3</v>
      </c>
      <c r="P225" s="34">
        <v>2483.8682040408521</v>
      </c>
      <c r="Q225" s="34">
        <v>30.415321638052774</v>
      </c>
      <c r="R225" s="34">
        <v>2568.1416072574307</v>
      </c>
      <c r="S225" s="34">
        <v>54.12376445301247</v>
      </c>
      <c r="T225" s="34">
        <v>2415.6413168717149</v>
      </c>
      <c r="U225" s="34">
        <v>35.995600560263938</v>
      </c>
      <c r="V225" s="35">
        <v>-7.6598117331216464E-2</v>
      </c>
      <c r="W225" s="34">
        <v>56221.174033404081</v>
      </c>
      <c r="X225" s="34">
        <v>1255.1243024960754</v>
      </c>
      <c r="Y225" s="34">
        <v>167.63426232286514</v>
      </c>
      <c r="Z225" s="34">
        <v>294.84030427536828</v>
      </c>
      <c r="AA225" s="34">
        <v>24.698810433249427</v>
      </c>
      <c r="AB225" s="34">
        <v>2047.07905511078</v>
      </c>
      <c r="AC225" s="34">
        <v>148.38728875484657</v>
      </c>
      <c r="AD225" s="36">
        <v>1.9298552850181136E+19</v>
      </c>
      <c r="AE225" s="36">
        <v>2.0110027608078643E+19</v>
      </c>
      <c r="AF225" s="36">
        <v>-8.1147475789750682E+17</v>
      </c>
    </row>
    <row r="226" spans="1:32">
      <c r="A226" s="21" t="s">
        <v>536</v>
      </c>
      <c r="B226" s="34">
        <v>1</v>
      </c>
      <c r="C226" s="31">
        <v>19.741973428008041</v>
      </c>
      <c r="D226" s="31">
        <v>0.77173540817422925</v>
      </c>
      <c r="E226" s="32">
        <v>0.60464538766588305</v>
      </c>
      <c r="F226" s="32">
        <v>1.8969246389228252E-2</v>
      </c>
      <c r="G226" s="31">
        <v>0.80254883670135413</v>
      </c>
      <c r="H226" s="33">
        <v>0.23680373276502006</v>
      </c>
      <c r="I226" s="33">
        <v>5.5225515179261496E-3</v>
      </c>
      <c r="J226" s="32">
        <v>4.9928428098870749E-2</v>
      </c>
      <c r="K226" s="32">
        <v>2.5549150856294446E-3</v>
      </c>
      <c r="L226" s="33">
        <v>1.7255536056712342E-2</v>
      </c>
      <c r="M226" s="33">
        <v>4.8067646122108306E-4</v>
      </c>
      <c r="N226" s="32">
        <v>6.4277550444253609E-2</v>
      </c>
      <c r="O226" s="32">
        <v>1.7905387222951427E-3</v>
      </c>
      <c r="P226" s="34">
        <v>3078.8032178452445</v>
      </c>
      <c r="Q226" s="34">
        <v>37.092961499547073</v>
      </c>
      <c r="R226" s="34">
        <v>3048.5272516125319</v>
      </c>
      <c r="S226" s="34">
        <v>76.660022456113339</v>
      </c>
      <c r="T226" s="34">
        <v>3098.6137341771064</v>
      </c>
      <c r="U226" s="34">
        <v>36.69807601482762</v>
      </c>
      <c r="V226" s="35">
        <v>2.0280134171993924E-2</v>
      </c>
      <c r="W226" s="34">
        <v>11378.50204485663</v>
      </c>
      <c r="X226" s="34">
        <v>517.88009716677891</v>
      </c>
      <c r="Y226" s="34">
        <v>70.125467262122712</v>
      </c>
      <c r="Z226" s="34">
        <v>34.904258480322362</v>
      </c>
      <c r="AA226" s="34">
        <v>3.226367335166183</v>
      </c>
      <c r="AB226" s="34">
        <v>655.81587765688971</v>
      </c>
      <c r="AC226" s="34">
        <v>51.864225949885508</v>
      </c>
      <c r="AD226" s="36">
        <v>8.2343834420795208E+18</v>
      </c>
      <c r="AE226" s="36">
        <v>6.3204851474849792E+18</v>
      </c>
      <c r="AF226" s="36">
        <v>1.9138982945945416E+18</v>
      </c>
    </row>
    <row r="227" spans="1:32">
      <c r="A227" s="21" t="s">
        <v>537</v>
      </c>
      <c r="B227" s="34">
        <v>1</v>
      </c>
      <c r="C227" s="31">
        <v>10.876004899784721</v>
      </c>
      <c r="D227" s="31">
        <v>0.21597633440478073</v>
      </c>
      <c r="E227" s="32">
        <v>0.49522996495396465</v>
      </c>
      <c r="F227" s="32">
        <v>8.2258457675909342E-3</v>
      </c>
      <c r="G227" s="31">
        <v>0.83644401156611881</v>
      </c>
      <c r="H227" s="33">
        <v>0.15927998462818724</v>
      </c>
      <c r="I227" s="33">
        <v>1.733484838985469E-3</v>
      </c>
      <c r="J227" s="32">
        <v>0.11680497118817088</v>
      </c>
      <c r="K227" s="32">
        <v>5.4717958084460686E-3</v>
      </c>
      <c r="L227" s="33">
        <v>3.2343063751496391E-2</v>
      </c>
      <c r="M227" s="33">
        <v>8.2696173358469697E-4</v>
      </c>
      <c r="N227" s="32">
        <v>0.11603258332424733</v>
      </c>
      <c r="O227" s="32">
        <v>2.9667723192640006E-3</v>
      </c>
      <c r="P227" s="34">
        <v>2512.5856419557654</v>
      </c>
      <c r="Q227" s="34">
        <v>18.29979744771299</v>
      </c>
      <c r="R227" s="34">
        <v>2593.2636114412994</v>
      </c>
      <c r="S227" s="34">
        <v>35.562160313231466</v>
      </c>
      <c r="T227" s="34">
        <v>2448.0316013096644</v>
      </c>
      <c r="U227" s="34">
        <v>18.299152433636664</v>
      </c>
      <c r="V227" s="35">
        <v>-7.2111089562964636E-2</v>
      </c>
      <c r="W227" s="34">
        <v>38515.80099038731</v>
      </c>
      <c r="X227" s="34">
        <v>1272.6639018063904</v>
      </c>
      <c r="Y227" s="34">
        <v>176.19420381908432</v>
      </c>
      <c r="Z227" s="34">
        <v>252.90618556108802</v>
      </c>
      <c r="AA227" s="34">
        <v>21.941564356417683</v>
      </c>
      <c r="AB227" s="34">
        <v>2056.4714871068572</v>
      </c>
      <c r="AC227" s="34">
        <v>154.32320591611267</v>
      </c>
      <c r="AD227" s="36">
        <v>1.9612058671681053E+19</v>
      </c>
      <c r="AE227" s="36">
        <v>2.0113548272107135E+19</v>
      </c>
      <c r="AF227" s="36">
        <v>-5.014896004260823E+17</v>
      </c>
    </row>
    <row r="228" spans="1:32">
      <c r="A228" s="21" t="s">
        <v>538</v>
      </c>
      <c r="B228" s="34">
        <v>3</v>
      </c>
      <c r="C228" s="31">
        <v>10.89413729741022</v>
      </c>
      <c r="D228" s="31">
        <v>0.4973776625584897</v>
      </c>
      <c r="E228" s="32">
        <v>0.48145948905999553</v>
      </c>
      <c r="F228" s="32">
        <v>1.7133036684192825E-2</v>
      </c>
      <c r="G228" s="31">
        <v>0.77943725752003568</v>
      </c>
      <c r="H228" s="33">
        <v>0.16410878078339092</v>
      </c>
      <c r="I228" s="33">
        <v>4.6938874081148343E-3</v>
      </c>
      <c r="J228" s="32">
        <v>0.10736999536384011</v>
      </c>
      <c r="K228" s="32">
        <v>6.2352017955575826E-3</v>
      </c>
      <c r="L228" s="33">
        <v>5.7850294510282937E-2</v>
      </c>
      <c r="M228" s="33">
        <v>1.3054958847518446E-2</v>
      </c>
      <c r="N228" s="32">
        <v>0.20814121630785193</v>
      </c>
      <c r="O228" s="32">
        <v>4.6970806914188555E-2</v>
      </c>
      <c r="P228" s="34">
        <v>2514.134756191791</v>
      </c>
      <c r="Q228" s="34">
        <v>41.596533816293231</v>
      </c>
      <c r="R228" s="34">
        <v>2533.6196171791639</v>
      </c>
      <c r="S228" s="34">
        <v>74.987048110362053</v>
      </c>
      <c r="T228" s="34">
        <v>2498.4396171134817</v>
      </c>
      <c r="U228" s="34">
        <v>47.366264146508001</v>
      </c>
      <c r="V228" s="35">
        <v>-1.7031686147934266E-2</v>
      </c>
      <c r="W228" s="34">
        <v>25244.663437973511</v>
      </c>
      <c r="X228" s="34">
        <v>679.07024274505591</v>
      </c>
      <c r="Y228" s="34">
        <v>140.85195677567776</v>
      </c>
      <c r="Z228" s="34">
        <v>122.630281373656</v>
      </c>
      <c r="AA228" s="34">
        <v>13.224520317664457</v>
      </c>
      <c r="AB228" s="34">
        <v>1102.8416705487214</v>
      </c>
      <c r="AC228" s="34">
        <v>131.08409269599474</v>
      </c>
      <c r="AD228" s="36">
        <v>1.0751728091806278E+19</v>
      </c>
      <c r="AE228" s="36">
        <v>1.0759816947709733E+19</v>
      </c>
      <c r="AF228" s="36">
        <v>-8088855903455232</v>
      </c>
    </row>
    <row r="229" spans="1:32">
      <c r="A229" s="21" t="s">
        <v>539</v>
      </c>
      <c r="B229" s="21">
        <v>3</v>
      </c>
      <c r="C229" s="31">
        <v>13.295351751881368</v>
      </c>
      <c r="D229" s="31">
        <v>0.62363183017515667</v>
      </c>
      <c r="E229" s="32">
        <v>0.51561473151801573</v>
      </c>
      <c r="F229" s="32">
        <v>1.9005178685803786E-2</v>
      </c>
      <c r="G229" s="31">
        <v>0.78581117126708244</v>
      </c>
      <c r="H229" s="33">
        <v>0.18701362138971095</v>
      </c>
      <c r="I229" s="33">
        <v>5.4252262874654351E-3</v>
      </c>
      <c r="J229" s="32">
        <v>6.8555010131313099E-2</v>
      </c>
      <c r="K229" s="32">
        <v>3.6554023504657405E-3</v>
      </c>
      <c r="L229" s="33">
        <v>1.9811761011150748E-2</v>
      </c>
      <c r="M229" s="33">
        <v>7.0916154772711554E-4</v>
      </c>
      <c r="N229" s="32">
        <v>7.2179035254825649E-2</v>
      </c>
      <c r="O229" s="32">
        <v>2.5836469724196958E-3</v>
      </c>
      <c r="P229" s="34">
        <v>2700.8523451377555</v>
      </c>
      <c r="Q229" s="34">
        <v>43.356892744146535</v>
      </c>
      <c r="R229" s="34">
        <v>2680.5551654463379</v>
      </c>
      <c r="S229" s="34">
        <v>81.346452042675494</v>
      </c>
      <c r="T229" s="34">
        <v>2716.0748916223934</v>
      </c>
      <c r="U229" s="34">
        <v>47.042767076641667</v>
      </c>
      <c r="V229" s="35">
        <v>1.5981415230235885E-2</v>
      </c>
      <c r="W229" s="34">
        <v>59881.002369037749</v>
      </c>
      <c r="X229" s="34">
        <v>1471.3668834485527</v>
      </c>
      <c r="Y229" s="34">
        <v>224.74402349795145</v>
      </c>
      <c r="Z229" s="34">
        <v>165.04184536063258</v>
      </c>
      <c r="AA229" s="34">
        <v>15.713974806471105</v>
      </c>
      <c r="AB229" s="34">
        <v>2260.4847273749765</v>
      </c>
      <c r="AC229" s="34">
        <v>187.99882312977016</v>
      </c>
      <c r="AD229" s="36">
        <v>2.419603314666199E+19</v>
      </c>
      <c r="AE229" s="36">
        <v>2.1877340023237616E+19</v>
      </c>
      <c r="AF229" s="36">
        <v>2.3186931234243748E+18</v>
      </c>
    </row>
    <row r="230" spans="1:32">
      <c r="A230" s="21" t="s">
        <v>540</v>
      </c>
      <c r="B230" s="21">
        <v>3</v>
      </c>
      <c r="C230" s="31">
        <v>11.766969206736942</v>
      </c>
      <c r="D230" s="31">
        <v>0.40539698593960749</v>
      </c>
      <c r="E230" s="32">
        <v>0.5002439647755077</v>
      </c>
      <c r="F230" s="32">
        <v>1.3173208958383859E-2</v>
      </c>
      <c r="G230" s="31">
        <v>0.76435273610591781</v>
      </c>
      <c r="H230" s="33">
        <v>0.17060096540169645</v>
      </c>
      <c r="I230" s="33">
        <v>3.7898436311463364E-3</v>
      </c>
      <c r="J230" s="32">
        <v>8.208549137934254E-2</v>
      </c>
      <c r="K230" s="32">
        <v>3.8264202676309544E-3</v>
      </c>
      <c r="L230" s="33">
        <v>2.3349503777721464E-2</v>
      </c>
      <c r="M230" s="33">
        <v>5.6984415947858411E-4</v>
      </c>
      <c r="N230" s="32">
        <v>8.4324232981474109E-2</v>
      </c>
      <c r="O230" s="32">
        <v>2.0579311716616483E-3</v>
      </c>
      <c r="P230" s="34">
        <v>2586.039807984303</v>
      </c>
      <c r="Q230" s="34">
        <v>31.740732167596434</v>
      </c>
      <c r="R230" s="34">
        <v>2614.844403331942</v>
      </c>
      <c r="S230" s="34">
        <v>56.85407761957979</v>
      </c>
      <c r="T230" s="34">
        <v>2563.5474860423328</v>
      </c>
      <c r="U230" s="34">
        <v>36.687789022853394</v>
      </c>
      <c r="V230" s="35">
        <v>-2.4348604932096674E-2</v>
      </c>
      <c r="W230" s="34">
        <v>69813.056621447264</v>
      </c>
      <c r="X230" s="34">
        <v>1789.320286484912</v>
      </c>
      <c r="Y230" s="34">
        <v>237.98911839803299</v>
      </c>
      <c r="Z230" s="34">
        <v>250.29415921839103</v>
      </c>
      <c r="AA230" s="34">
        <v>21.091039989245211</v>
      </c>
      <c r="AB230" s="34">
        <v>2862.5791994252522</v>
      </c>
      <c r="AC230" s="34">
        <v>207.10743887602257</v>
      </c>
      <c r="AD230" s="36">
        <v>2.864478411451263E+19</v>
      </c>
      <c r="AE230" s="36">
        <v>2.7789167687169237E+19</v>
      </c>
      <c r="AF230" s="36">
        <v>8.5561642734339277E+17</v>
      </c>
    </row>
    <row r="231" spans="1:32">
      <c r="A231" s="21" t="s">
        <v>541</v>
      </c>
      <c r="B231" s="21">
        <v>3</v>
      </c>
      <c r="C231" s="31">
        <v>13.294232521685904</v>
      </c>
      <c r="D231" s="31">
        <v>0.49478179582799175</v>
      </c>
      <c r="E231" s="32">
        <v>0.51735579781739116</v>
      </c>
      <c r="F231" s="32">
        <v>1.4162014343080198E-2</v>
      </c>
      <c r="G231" s="31">
        <v>0.73550438690939102</v>
      </c>
      <c r="H231" s="33">
        <v>0.18636857104428706</v>
      </c>
      <c r="I231" s="33">
        <v>4.6994302912652898E-3</v>
      </c>
      <c r="J231" s="32">
        <v>7.5787559392056156E-2</v>
      </c>
      <c r="K231" s="32">
        <v>3.4439770035969877E-3</v>
      </c>
      <c r="L231" s="33">
        <v>2.1241938410600996E-2</v>
      </c>
      <c r="M231" s="33">
        <v>6.1330543817181564E-4</v>
      </c>
      <c r="N231" s="32">
        <v>7.7364080288916309E-2</v>
      </c>
      <c r="O231" s="32">
        <v>2.2336855631157489E-3</v>
      </c>
      <c r="P231" s="34">
        <v>2700.7728443403412</v>
      </c>
      <c r="Q231" s="34">
        <v>34.55195568331601</v>
      </c>
      <c r="R231" s="34">
        <v>2687.9562500322718</v>
      </c>
      <c r="S231" s="34">
        <v>60.449184242956164</v>
      </c>
      <c r="T231" s="34">
        <v>2710.3771194193855</v>
      </c>
      <c r="U231" s="34">
        <v>40.999320743824683</v>
      </c>
      <c r="V231" s="35">
        <v>1.0115153837410351E-2</v>
      </c>
      <c r="W231" s="34">
        <v>73978.226992338183</v>
      </c>
      <c r="X231" s="34">
        <v>1560.9153112831023</v>
      </c>
      <c r="Y231" s="34">
        <v>209.58597623395386</v>
      </c>
      <c r="Z231" s="34">
        <v>193.54626586234929</v>
      </c>
      <c r="AA231" s="34">
        <v>16.579221483233727</v>
      </c>
      <c r="AB231" s="34">
        <v>2390.8696567802635</v>
      </c>
      <c r="AC231" s="34">
        <v>173.25093185348913</v>
      </c>
      <c r="AD231" s="36">
        <v>2.556835043541307E+19</v>
      </c>
      <c r="AE231" s="36">
        <v>2.3178149962535965E+19</v>
      </c>
      <c r="AF231" s="36">
        <v>2.3902004728771052E+18</v>
      </c>
    </row>
    <row r="232" spans="1:32">
      <c r="A232" s="21" t="s">
        <v>542</v>
      </c>
      <c r="B232" s="34">
        <v>3</v>
      </c>
      <c r="C232" s="31">
        <v>10.243003735116369</v>
      </c>
      <c r="D232" s="31">
        <v>0.17858483625104027</v>
      </c>
      <c r="E232" s="32">
        <v>0.47792189716347394</v>
      </c>
      <c r="F232" s="32">
        <v>6.566037241778293E-3</v>
      </c>
      <c r="G232" s="31">
        <v>0.78800534555283208</v>
      </c>
      <c r="H232" s="33">
        <v>0.15544226901556391</v>
      </c>
      <c r="I232" s="33">
        <v>1.668526994766084E-3</v>
      </c>
      <c r="J232" s="32">
        <v>0.14125906726741339</v>
      </c>
      <c r="K232" s="32">
        <v>5.4282933751778782E-3</v>
      </c>
      <c r="L232" s="33">
        <v>3.9874835641978079E-2</v>
      </c>
      <c r="M232" s="33">
        <v>7.5687569400400428E-4</v>
      </c>
      <c r="N232" s="32">
        <v>0.14271532619242561</v>
      </c>
      <c r="O232" s="32">
        <v>2.708920546450722E-3</v>
      </c>
      <c r="P232" s="34">
        <v>2456.9691272626533</v>
      </c>
      <c r="Q232" s="34">
        <v>16.001679333930497</v>
      </c>
      <c r="R232" s="34">
        <v>2518.2077520233988</v>
      </c>
      <c r="S232" s="34">
        <v>28.703614250059605</v>
      </c>
      <c r="T232" s="34">
        <v>2406.6758335781583</v>
      </c>
      <c r="U232" s="34">
        <v>18.12580253468559</v>
      </c>
      <c r="V232" s="35">
        <v>-5.6013602043593291E-2</v>
      </c>
      <c r="W232" s="34">
        <v>45007.85199542615</v>
      </c>
      <c r="X232" s="34">
        <v>1223.3839958120273</v>
      </c>
      <c r="Y232" s="34">
        <v>120.02525741093731</v>
      </c>
      <c r="Z232" s="34">
        <v>303.00705069202627</v>
      </c>
      <c r="AA232" s="34">
        <v>20.742734825393768</v>
      </c>
      <c r="AB232" s="34">
        <v>2036.1942998746799</v>
      </c>
      <c r="AC232" s="34">
        <v>108.06321642968882</v>
      </c>
      <c r="AD232" s="36">
        <v>1.9129937946558689E+19</v>
      </c>
      <c r="AE232" s="36">
        <v>2.0023056285154509E+19</v>
      </c>
      <c r="AF232" s="36">
        <v>-8.9311833859581952E+17</v>
      </c>
    </row>
    <row r="233" spans="1:32">
      <c r="A233" s="21" t="s">
        <v>543</v>
      </c>
      <c r="B233" s="34">
        <v>1</v>
      </c>
      <c r="C233" s="31">
        <v>12.436823712361722</v>
      </c>
      <c r="D233" s="31">
        <v>0.70165210715807924</v>
      </c>
      <c r="E233" s="32">
        <v>0.50779495897729354</v>
      </c>
      <c r="F233" s="32">
        <v>2.0780479670274108E-2</v>
      </c>
      <c r="G233" s="31">
        <v>0.72536204554620787</v>
      </c>
      <c r="H233" s="33">
        <v>0.17763143262454412</v>
      </c>
      <c r="I233" s="33">
        <v>6.8984666938163184E-3</v>
      </c>
      <c r="J233" s="32">
        <v>9.5027438650830284E-2</v>
      </c>
      <c r="K233" s="32">
        <v>5.0770139808856227E-3</v>
      </c>
      <c r="L233" s="33">
        <v>2.6300323678161954E-2</v>
      </c>
      <c r="M233" s="33">
        <v>9.8709674227541238E-4</v>
      </c>
      <c r="N233" s="32">
        <v>9.5349176015525464E-2</v>
      </c>
      <c r="O233" s="32">
        <v>3.5786198746185069E-3</v>
      </c>
      <c r="P233" s="34">
        <v>2637.9641328516855</v>
      </c>
      <c r="Q233" s="34">
        <v>51.683897351158976</v>
      </c>
      <c r="R233" s="34">
        <v>2647.2089701415894</v>
      </c>
      <c r="S233" s="34">
        <v>89.462606295965671</v>
      </c>
      <c r="T233" s="34">
        <v>2630.87957271287</v>
      </c>
      <c r="U233" s="34">
        <v>63.130713264958558</v>
      </c>
      <c r="V233" s="35">
        <v>-7.5688631750705504E-3</v>
      </c>
      <c r="W233" s="34">
        <v>44912.156784809697</v>
      </c>
      <c r="X233" s="34">
        <v>1128.5353782731895</v>
      </c>
      <c r="Y233" s="34">
        <v>143.24927618103101</v>
      </c>
      <c r="Z233" s="34">
        <v>181.77314996057865</v>
      </c>
      <c r="AA233" s="34">
        <v>17.588028413842025</v>
      </c>
      <c r="AB233" s="34">
        <v>1774.7176174901654</v>
      </c>
      <c r="AC233" s="34">
        <v>135.76317896708849</v>
      </c>
      <c r="AD233" s="36">
        <v>1.8384324332769952E+19</v>
      </c>
      <c r="AE233" s="36">
        <v>1.7283024897008103E+19</v>
      </c>
      <c r="AF233" s="36">
        <v>1.1012994357618483E+18</v>
      </c>
    </row>
    <row r="234" spans="1:32">
      <c r="A234" s="21" t="s">
        <v>544</v>
      </c>
      <c r="B234" s="34">
        <v>1</v>
      </c>
      <c r="C234" s="31">
        <v>13.110682418368423</v>
      </c>
      <c r="D234" s="31">
        <v>0.49808429563837708</v>
      </c>
      <c r="E234" s="32">
        <v>0.49339692613899305</v>
      </c>
      <c r="F234" s="32">
        <v>1.4521000837190625E-2</v>
      </c>
      <c r="G234" s="31">
        <v>0.7746803848835716</v>
      </c>
      <c r="H234" s="33">
        <v>0.19272035336812798</v>
      </c>
      <c r="I234" s="33">
        <v>4.6298264270376492E-3</v>
      </c>
      <c r="J234" s="32">
        <v>0.10140728793261847</v>
      </c>
      <c r="K234" s="32">
        <v>4.3519213758357834E-3</v>
      </c>
      <c r="L234" s="33">
        <v>2.9175976509415304E-2</v>
      </c>
      <c r="M234" s="33">
        <v>8.7627693141940379E-4</v>
      </c>
      <c r="N234" s="32">
        <v>0.10659904919800316</v>
      </c>
      <c r="O234" s="32">
        <v>3.2016164975080807E-3</v>
      </c>
      <c r="P234" s="34">
        <v>2687.6500267657348</v>
      </c>
      <c r="Q234" s="34">
        <v>35.223312701066789</v>
      </c>
      <c r="R234" s="34">
        <v>2585.3559472694092</v>
      </c>
      <c r="S234" s="34">
        <v>62.988248503796576</v>
      </c>
      <c r="T234" s="34">
        <v>2765.5168273389227</v>
      </c>
      <c r="U234" s="34">
        <v>38.889918702351224</v>
      </c>
      <c r="V234" s="35">
        <v>7.9006113255249311E-2</v>
      </c>
      <c r="W234" s="34">
        <v>58853.344596813477</v>
      </c>
      <c r="X234" s="34">
        <v>2181.7110664049546</v>
      </c>
      <c r="Y234" s="34">
        <v>229.66254595237564</v>
      </c>
      <c r="Z234" s="34">
        <v>373.04992170529863</v>
      </c>
      <c r="AA234" s="34">
        <v>26.749652768559475</v>
      </c>
      <c r="AB234" s="34">
        <v>3440.8029281668996</v>
      </c>
      <c r="AC234" s="34">
        <v>196.3901669726647</v>
      </c>
      <c r="AD234" s="36">
        <v>3.7932676709516198E+19</v>
      </c>
      <c r="AE234" s="36">
        <v>3.3550434583061996E+19</v>
      </c>
      <c r="AF234" s="36">
        <v>4.3822421264542024E+18</v>
      </c>
    </row>
    <row r="235" spans="1:32">
      <c r="A235" s="21" t="s">
        <v>545</v>
      </c>
      <c r="B235" s="21">
        <v>1</v>
      </c>
      <c r="C235" s="31">
        <v>13.785438501649207</v>
      </c>
      <c r="D235" s="31">
        <v>0.42236642393313584</v>
      </c>
      <c r="E235" s="32">
        <v>0.52352976481873537</v>
      </c>
      <c r="F235" s="32">
        <v>1.1751820806933943E-2</v>
      </c>
      <c r="G235" s="31">
        <v>0.73264734657392472</v>
      </c>
      <c r="H235" s="33">
        <v>0.19097562160159368</v>
      </c>
      <c r="I235" s="33">
        <v>3.9823925976786587E-3</v>
      </c>
      <c r="J235" s="32">
        <v>7.8375024100907187E-2</v>
      </c>
      <c r="K235" s="32">
        <v>3.789232361422732E-3</v>
      </c>
      <c r="L235" s="33">
        <v>2.0923531568579911E-2</v>
      </c>
      <c r="M235" s="33">
        <v>7.5153883412668043E-4</v>
      </c>
      <c r="N235" s="32">
        <v>7.6381497202746312E-2</v>
      </c>
      <c r="O235" s="32">
        <v>2.7434977297428704E-3</v>
      </c>
      <c r="P235" s="34">
        <v>2735.0792622366721</v>
      </c>
      <c r="Q235" s="34">
        <v>28.59924516211413</v>
      </c>
      <c r="R235" s="34">
        <v>2714.1328372831858</v>
      </c>
      <c r="S235" s="34">
        <v>49.917497744478226</v>
      </c>
      <c r="T235" s="34">
        <v>2750.5817281954032</v>
      </c>
      <c r="U235" s="34">
        <v>33.863658970731194</v>
      </c>
      <c r="V235" s="35">
        <v>1.6232907975308519E-2</v>
      </c>
      <c r="W235" s="34">
        <v>45941.269328328199</v>
      </c>
      <c r="X235" s="34">
        <v>1557.1539043186197</v>
      </c>
      <c r="Y235" s="34">
        <v>166.92962597756684</v>
      </c>
      <c r="Z235" s="34">
        <v>197.77659756936762</v>
      </c>
      <c r="AA235" s="34">
        <v>16.3026210152325</v>
      </c>
      <c r="AB235" s="34">
        <v>2336.5138184930142</v>
      </c>
      <c r="AC235" s="34">
        <v>129.00806063399449</v>
      </c>
      <c r="AD235" s="36">
        <v>2.5461829511896781E+19</v>
      </c>
      <c r="AE235" s="36">
        <v>2.2668895065136124E+19</v>
      </c>
      <c r="AF235" s="36">
        <v>2.7929344467606569E+18</v>
      </c>
    </row>
    <row r="236" spans="1:32">
      <c r="A236" s="21" t="s">
        <v>546</v>
      </c>
      <c r="B236" s="21">
        <v>1</v>
      </c>
      <c r="C236" s="31">
        <v>16.435373217087999</v>
      </c>
      <c r="D236" s="31">
        <v>0.52823664491636968</v>
      </c>
      <c r="E236" s="32">
        <v>0.5625346397812534</v>
      </c>
      <c r="F236" s="32">
        <v>1.4043054181773481E-2</v>
      </c>
      <c r="G236" s="31">
        <v>0.7767179566446184</v>
      </c>
      <c r="H236" s="33">
        <v>0.21189905758950542</v>
      </c>
      <c r="I236" s="33">
        <v>4.2895736147146313E-3</v>
      </c>
      <c r="J236" s="32">
        <v>6.7719147760161011E-2</v>
      </c>
      <c r="K236" s="32">
        <v>2.7594352057651195E-3</v>
      </c>
      <c r="L236" s="33">
        <v>1.7755123432096735E-2</v>
      </c>
      <c r="M236" s="33">
        <v>4.5947551920092519E-4</v>
      </c>
      <c r="N236" s="32">
        <v>6.5454757573346525E-2</v>
      </c>
      <c r="O236" s="32">
        <v>1.6938693124383699E-3</v>
      </c>
      <c r="P236" s="34">
        <v>2902.4735605401725</v>
      </c>
      <c r="Q236" s="34">
        <v>30.306088361720867</v>
      </c>
      <c r="R236" s="34">
        <v>2877.0944196143937</v>
      </c>
      <c r="S236" s="34">
        <v>58.198132670039179</v>
      </c>
      <c r="T236" s="34">
        <v>2920.1255048162975</v>
      </c>
      <c r="U236" s="34">
        <v>32.392630262324474</v>
      </c>
      <c r="V236" s="35">
        <v>1.8263735843288109E-2</v>
      </c>
      <c r="W236" s="34">
        <v>51170.87614016742</v>
      </c>
      <c r="X236" s="34">
        <v>1426.1594430943619</v>
      </c>
      <c r="Y236" s="34">
        <v>147.04505170936275</v>
      </c>
      <c r="Z236" s="34">
        <v>141.89797966145153</v>
      </c>
      <c r="AA236" s="34">
        <v>10.036637055397858</v>
      </c>
      <c r="AB236" s="34">
        <v>1965.6566564635993</v>
      </c>
      <c r="AC236" s="34">
        <v>111.48968289101715</v>
      </c>
      <c r="AD236" s="36">
        <v>2.3003806822767342E+19</v>
      </c>
      <c r="AE236" s="36">
        <v>1.9020628635687428E+19</v>
      </c>
      <c r="AF236" s="36">
        <v>3.9831781870799135E+18</v>
      </c>
    </row>
    <row r="237" spans="1:32">
      <c r="A237" s="21" t="s">
        <v>547</v>
      </c>
      <c r="B237" s="21">
        <v>1</v>
      </c>
      <c r="C237" s="31">
        <v>14.061985390220086</v>
      </c>
      <c r="D237" s="31">
        <v>0.39304650515836653</v>
      </c>
      <c r="E237" s="32">
        <v>0.53018072036333319</v>
      </c>
      <c r="F237" s="32">
        <v>1.070138244898442E-2</v>
      </c>
      <c r="G237" s="31">
        <v>0.72213543752510589</v>
      </c>
      <c r="H237" s="33">
        <v>0.19236295361146111</v>
      </c>
      <c r="I237" s="33">
        <v>3.7193664257623537E-3</v>
      </c>
      <c r="J237" s="32">
        <v>8.6904874745857383E-2</v>
      </c>
      <c r="K237" s="32">
        <v>3.3547577294438724E-3</v>
      </c>
      <c r="L237" s="33">
        <v>2.2935580224389296E-2</v>
      </c>
      <c r="M237" s="33">
        <v>4.707664709319909E-4</v>
      </c>
      <c r="N237" s="32">
        <v>8.3784021209878115E-2</v>
      </c>
      <c r="O237" s="32">
        <v>1.7197170335164534E-3</v>
      </c>
      <c r="P237" s="34">
        <v>2753.8955634894619</v>
      </c>
      <c r="Q237" s="34">
        <v>26.156870221110239</v>
      </c>
      <c r="R237" s="34">
        <v>2742.2133525447703</v>
      </c>
      <c r="S237" s="34">
        <v>45.2416501638155</v>
      </c>
      <c r="T237" s="34">
        <v>2762.4701506209631</v>
      </c>
      <c r="U237" s="34">
        <v>31.391811063546811</v>
      </c>
      <c r="V237" s="35">
        <v>9.0017470577242742E-3</v>
      </c>
      <c r="W237" s="34">
        <v>39209.388713568085</v>
      </c>
      <c r="X237" s="34">
        <v>1347.5125341245905</v>
      </c>
      <c r="Y237" s="34">
        <v>129.25970594739178</v>
      </c>
      <c r="Z237" s="34">
        <v>184.86808386071695</v>
      </c>
      <c r="AA237" s="34">
        <v>12.598030641879964</v>
      </c>
      <c r="AB237" s="34">
        <v>1987.8038761112439</v>
      </c>
      <c r="AC237" s="34">
        <v>102.48497047249647</v>
      </c>
      <c r="AD237" s="36">
        <v>2.1814739166881071E+19</v>
      </c>
      <c r="AE237" s="36">
        <v>1.9319756671387578E+19</v>
      </c>
      <c r="AF237" s="36">
        <v>2.4949824954934927E+18</v>
      </c>
    </row>
    <row r="238" spans="1:32">
      <c r="A238" s="21" t="s">
        <v>548</v>
      </c>
      <c r="B238" s="34">
        <v>3</v>
      </c>
      <c r="C238" s="31">
        <v>10.402756136987108</v>
      </c>
      <c r="D238" s="31">
        <v>0.2801349714029755</v>
      </c>
      <c r="E238" s="32">
        <v>0.48432071211878047</v>
      </c>
      <c r="F238" s="32">
        <v>9.8654705589263769E-3</v>
      </c>
      <c r="G238" s="31">
        <v>0.75642496176085616</v>
      </c>
      <c r="H238" s="33">
        <v>0.15578086137436856</v>
      </c>
      <c r="I238" s="33">
        <v>2.7438742344037233E-3</v>
      </c>
      <c r="J238" s="32">
        <v>0.12627814652292563</v>
      </c>
      <c r="K238" s="32">
        <v>5.3094876669996039E-3</v>
      </c>
      <c r="L238" s="33">
        <v>3.3508429319515753E-2</v>
      </c>
      <c r="M238" s="33">
        <v>8.5350650832662404E-4</v>
      </c>
      <c r="N238" s="32">
        <v>0.11995477334748303</v>
      </c>
      <c r="O238" s="32">
        <v>3.0554156621508096E-3</v>
      </c>
      <c r="P238" s="34">
        <v>2471.2952150906644</v>
      </c>
      <c r="Q238" s="34">
        <v>24.643733148900992</v>
      </c>
      <c r="R238" s="34">
        <v>2546.0579189921937</v>
      </c>
      <c r="S238" s="34">
        <v>42.988821055308819</v>
      </c>
      <c r="T238" s="34">
        <v>2410.3724957911845</v>
      </c>
      <c r="U238" s="34">
        <v>29.613401306001833</v>
      </c>
      <c r="V238" s="35">
        <v>-6.8185801931663015E-2</v>
      </c>
      <c r="W238" s="34">
        <v>53208.85883544862</v>
      </c>
      <c r="X238" s="34">
        <v>1434.4194206747541</v>
      </c>
      <c r="Y238" s="34">
        <v>147.39875458213103</v>
      </c>
      <c r="Z238" s="34">
        <v>317.17950235150897</v>
      </c>
      <c r="AA238" s="34">
        <v>21.792479405180782</v>
      </c>
      <c r="AB238" s="34">
        <v>2371.9059239005619</v>
      </c>
      <c r="AC238" s="34">
        <v>139.50716187921873</v>
      </c>
      <c r="AD238" s="36">
        <v>2.2254279638736273E+19</v>
      </c>
      <c r="AE238" s="36">
        <v>2.32509319393833E+19</v>
      </c>
      <c r="AF238" s="36">
        <v>-9.9665230064702669E+17</v>
      </c>
    </row>
    <row r="239" spans="1:32">
      <c r="A239" s="21" t="s">
        <v>549</v>
      </c>
      <c r="B239" s="34">
        <v>3</v>
      </c>
      <c r="C239" s="31">
        <v>10.617863925794603</v>
      </c>
      <c r="D239" s="31">
        <v>0.18350923873433458</v>
      </c>
      <c r="E239" s="32">
        <v>0.46589350101212185</v>
      </c>
      <c r="F239" s="32">
        <v>6.5372360805121335E-3</v>
      </c>
      <c r="G239" s="31">
        <v>0.81187045734036989</v>
      </c>
      <c r="H239" s="33">
        <v>0.16529100804603039</v>
      </c>
      <c r="I239" s="33">
        <v>1.6678695440470247E-3</v>
      </c>
      <c r="J239" s="32">
        <v>0.54651720718490748</v>
      </c>
      <c r="K239" s="32">
        <v>2.4852028184185245E-2</v>
      </c>
      <c r="L239" s="33">
        <v>0.15512844545551435</v>
      </c>
      <c r="M239" s="33">
        <v>4.6528287028857179E-3</v>
      </c>
      <c r="N239" s="32">
        <v>0.55852758625803511</v>
      </c>
      <c r="O239" s="32">
        <v>1.6752138378387179E-2</v>
      </c>
      <c r="P239" s="34">
        <v>2490.2715206794487</v>
      </c>
      <c r="Q239" s="34">
        <v>15.913070452707871</v>
      </c>
      <c r="R239" s="34">
        <v>2465.5275091599615</v>
      </c>
      <c r="S239" s="34">
        <v>28.812446736163139</v>
      </c>
      <c r="T239" s="34">
        <v>2510.5170723833021</v>
      </c>
      <c r="U239" s="34">
        <v>16.868361787521735</v>
      </c>
      <c r="V239" s="35">
        <v>2.1560540833997166E-2</v>
      </c>
      <c r="W239" s="34">
        <v>15297.506680128776</v>
      </c>
      <c r="X239" s="34">
        <v>515.00603978767549</v>
      </c>
      <c r="Y239" s="34">
        <v>57.450372593305296</v>
      </c>
      <c r="Z239" s="34">
        <v>464.57237760915245</v>
      </c>
      <c r="AA239" s="34">
        <v>37.74570599134109</v>
      </c>
      <c r="AB239" s="34">
        <v>791.64694106278705</v>
      </c>
      <c r="AC239" s="34">
        <v>46.022414730427947</v>
      </c>
      <c r="AD239" s="36">
        <v>8.5382944307177656E+18</v>
      </c>
      <c r="AE239" s="36">
        <v>8.4956688747148421E+18</v>
      </c>
      <c r="AF239" s="36">
        <v>4.262555600292352E+16</v>
      </c>
    </row>
    <row r="240" spans="1:32">
      <c r="A240" s="44" t="s">
        <v>550</v>
      </c>
      <c r="B240" s="21"/>
      <c r="C240" s="31"/>
      <c r="D240" s="31"/>
      <c r="E240" s="32"/>
      <c r="F240" s="32"/>
      <c r="G240" s="33"/>
      <c r="H240" s="33"/>
      <c r="I240" s="33"/>
      <c r="J240" s="32"/>
      <c r="K240" s="32"/>
      <c r="L240" s="33"/>
      <c r="M240" s="33"/>
      <c r="N240" s="32"/>
      <c r="O240" s="32"/>
      <c r="P240" s="34"/>
      <c r="Q240" s="34"/>
      <c r="R240" s="34"/>
      <c r="S240" s="34"/>
      <c r="T240" s="34"/>
      <c r="U240" s="34"/>
      <c r="V240" s="35"/>
      <c r="W240" s="34"/>
      <c r="X240" s="21"/>
      <c r="Y240" s="21"/>
      <c r="Z240" s="21"/>
      <c r="AA240" s="21"/>
      <c r="AB240" s="21"/>
      <c r="AC240" s="21"/>
      <c r="AD240" s="36"/>
      <c r="AE240" s="36"/>
      <c r="AF240" s="36"/>
    </row>
    <row r="241" spans="1:32">
      <c r="A241" s="21" t="s">
        <v>551</v>
      </c>
      <c r="B241" s="21" t="s">
        <v>244</v>
      </c>
      <c r="C241" s="31">
        <v>25.027708554522786</v>
      </c>
      <c r="D241" s="31">
        <v>0.89268972495281018</v>
      </c>
      <c r="E241" s="32">
        <v>0.67027005534355533</v>
      </c>
      <c r="F241" s="32">
        <v>1.8537189611589334E-2</v>
      </c>
      <c r="G241" s="31">
        <v>0.77538005901428164</v>
      </c>
      <c r="H241" s="33">
        <v>0.27081330465415049</v>
      </c>
      <c r="I241" s="33">
        <v>6.0998515652312454E-3</v>
      </c>
      <c r="J241" s="32">
        <v>9.3445388748206182E-2</v>
      </c>
      <c r="K241" s="32">
        <v>2.4309953727748774E-3</v>
      </c>
      <c r="L241" s="33">
        <v>2.3751086498389529E-2</v>
      </c>
      <c r="M241" s="33">
        <v>6.9215407832372983E-4</v>
      </c>
      <c r="N241" s="32">
        <v>8.9579396358993896E-2</v>
      </c>
      <c r="O241" s="32">
        <v>2.6105224503249428E-3</v>
      </c>
      <c r="P241" s="34">
        <v>3309.2975419478448</v>
      </c>
      <c r="Q241" s="34">
        <v>34.24137219704744</v>
      </c>
      <c r="R241" s="34">
        <v>3306.9158623149442</v>
      </c>
      <c r="S241" s="34">
        <v>71.944333088328833</v>
      </c>
      <c r="T241" s="34">
        <v>3310.6562152550305</v>
      </c>
      <c r="U241" s="34">
        <v>34.873000562306515</v>
      </c>
      <c r="V241" s="35">
        <v>1.3905872955459753E-3</v>
      </c>
      <c r="W241" s="34">
        <v>26591.564616914755</v>
      </c>
      <c r="X241" s="34">
        <v>940.54120879910442</v>
      </c>
      <c r="Y241" s="34">
        <v>62.74024555613768</v>
      </c>
      <c r="Z241" s="34">
        <v>102.34754686993776</v>
      </c>
      <c r="AA241" s="34">
        <v>4.1414062132300344</v>
      </c>
      <c r="AB241" s="34">
        <v>1032.7568535562334</v>
      </c>
      <c r="AC241" s="34">
        <v>44.501664209902721</v>
      </c>
      <c r="AD241" s="36">
        <v>1.4235943044168798E+19</v>
      </c>
      <c r="AE241" s="36">
        <v>1.0050431335859081E+19</v>
      </c>
      <c r="AF241" s="36">
        <v>4.185511708309717E+18</v>
      </c>
    </row>
    <row r="242" spans="1:32">
      <c r="A242" s="21" t="s">
        <v>552</v>
      </c>
      <c r="B242" s="21" t="s">
        <v>244</v>
      </c>
      <c r="C242" s="31">
        <v>27.135489245274268</v>
      </c>
      <c r="D242" s="31">
        <v>0.68584648868274967</v>
      </c>
      <c r="E242" s="32">
        <v>0.70227811357108638</v>
      </c>
      <c r="F242" s="32">
        <v>1.3832442983935702E-2</v>
      </c>
      <c r="G242" s="31">
        <v>0.77929249101396858</v>
      </c>
      <c r="H242" s="33">
        <v>0.28023814371774242</v>
      </c>
      <c r="I242" s="33">
        <v>4.438627897566186E-3</v>
      </c>
      <c r="J242" s="32">
        <v>7.8555445618367692E-2</v>
      </c>
      <c r="K242" s="32">
        <v>1.39747421550423E-3</v>
      </c>
      <c r="L242" s="33">
        <v>2.0169575155807543E-2</v>
      </c>
      <c r="M242" s="33">
        <v>4.661730337725206E-4</v>
      </c>
      <c r="N242" s="32">
        <v>7.6304176598382095E-2</v>
      </c>
      <c r="O242" s="32">
        <v>1.7635943850874719E-3</v>
      </c>
      <c r="P242" s="34">
        <v>3388.3654789447664</v>
      </c>
      <c r="Q242" s="34">
        <v>24.454683478862535</v>
      </c>
      <c r="R242" s="34">
        <v>3429.2823257406494</v>
      </c>
      <c r="S242" s="34">
        <v>52.596529218165877</v>
      </c>
      <c r="T242" s="34">
        <v>3362.6121637533597</v>
      </c>
      <c r="U242" s="34">
        <v>26.309827061887518</v>
      </c>
      <c r="V242" s="35">
        <v>-2.6658685235211088E-2</v>
      </c>
      <c r="W242" s="34">
        <v>50455.726662855945</v>
      </c>
      <c r="X242" s="34">
        <v>1617.3713117455859</v>
      </c>
      <c r="Y242" s="34">
        <v>87.931994928432957</v>
      </c>
      <c r="Z242" s="34">
        <v>140.36453310935806</v>
      </c>
      <c r="AA242" s="34">
        <v>4.9324350220763673</v>
      </c>
      <c r="AB242" s="34">
        <v>1673.819995576712</v>
      </c>
      <c r="AC242" s="34">
        <v>50.975050789119358</v>
      </c>
      <c r="AD242" s="36">
        <v>2.3465506522741191E+19</v>
      </c>
      <c r="AE242" s="36">
        <v>1.6236727284388588E+19</v>
      </c>
      <c r="AF242" s="36">
        <v>7.2287792383526031E+18</v>
      </c>
    </row>
    <row r="243" spans="1:32">
      <c r="A243" s="21" t="s">
        <v>553</v>
      </c>
      <c r="B243" s="21" t="s">
        <v>244</v>
      </c>
      <c r="C243" s="31">
        <v>27.135489245274268</v>
      </c>
      <c r="D243" s="31">
        <v>0.68584648868274967</v>
      </c>
      <c r="E243" s="32">
        <v>0.70227811357108638</v>
      </c>
      <c r="F243" s="32">
        <v>1.3832442983935702E-2</v>
      </c>
      <c r="G243" s="31">
        <v>0.77929249101396858</v>
      </c>
      <c r="H243" s="33">
        <v>0.28023814371774242</v>
      </c>
      <c r="I243" s="33">
        <v>4.438627897566186E-3</v>
      </c>
      <c r="J243" s="32">
        <v>7.8555445618367692E-2</v>
      </c>
      <c r="K243" s="32">
        <v>1.39747421550423E-3</v>
      </c>
      <c r="L243" s="33">
        <v>2.0169575155807543E-2</v>
      </c>
      <c r="M243" s="33">
        <v>4.661730337725206E-4</v>
      </c>
      <c r="N243" s="32">
        <v>7.6304176598382095E-2</v>
      </c>
      <c r="O243" s="32">
        <v>1.7635943850874719E-3</v>
      </c>
      <c r="P243" s="34">
        <v>3388.3654789447664</v>
      </c>
      <c r="Q243" s="34">
        <v>24.454683478862535</v>
      </c>
      <c r="R243" s="34">
        <v>3429.2823257406494</v>
      </c>
      <c r="S243" s="34">
        <v>52.596529218165877</v>
      </c>
      <c r="T243" s="34">
        <v>3362.6121637533597</v>
      </c>
      <c r="U243" s="34">
        <v>26.309827061887518</v>
      </c>
      <c r="V243" s="35">
        <v>-2.6658685235211088E-2</v>
      </c>
      <c r="W243" s="34">
        <v>50455.726662855945</v>
      </c>
      <c r="X243" s="34">
        <v>1617.3713117455859</v>
      </c>
      <c r="Y243" s="34">
        <v>87.931994928432957</v>
      </c>
      <c r="Z243" s="34">
        <v>140.36453310935806</v>
      </c>
      <c r="AA243" s="34">
        <v>4.9324350220763673</v>
      </c>
      <c r="AB243" s="34">
        <v>1673.819995576712</v>
      </c>
      <c r="AC243" s="34">
        <v>50.975050789119358</v>
      </c>
      <c r="AD243" s="36">
        <v>2.3465506522741191E+19</v>
      </c>
      <c r="AE243" s="36">
        <v>1.6236727284388588E+19</v>
      </c>
      <c r="AF243" s="36">
        <v>7.2287792383526031E+18</v>
      </c>
    </row>
    <row r="244" spans="1:32">
      <c r="A244" s="21" t="s">
        <v>554</v>
      </c>
      <c r="B244" s="21" t="s">
        <v>244</v>
      </c>
      <c r="C244" s="31">
        <v>10.432011788697405</v>
      </c>
      <c r="D244" s="31">
        <v>0.3486188644034009</v>
      </c>
      <c r="E244" s="32">
        <v>0.4752373404035557</v>
      </c>
      <c r="F244" s="32">
        <v>1.234780686521297E-2</v>
      </c>
      <c r="G244" s="31">
        <v>0.77749294426503257</v>
      </c>
      <c r="H244" s="33">
        <v>0.15920482938755667</v>
      </c>
      <c r="I244" s="33">
        <v>3.3459148826785762E-3</v>
      </c>
      <c r="J244" s="32">
        <v>0.14022674895464063</v>
      </c>
      <c r="K244" s="32">
        <v>3.1495034749993564E-3</v>
      </c>
      <c r="L244" s="33">
        <v>4.0761301812249309E-2</v>
      </c>
      <c r="M244" s="33">
        <v>1.1321137035603141E-3</v>
      </c>
      <c r="N244" s="32">
        <v>0.14622680920476225</v>
      </c>
      <c r="O244" s="32">
        <v>4.0613367868163192E-3</v>
      </c>
      <c r="P244" s="34">
        <v>2473.8970115537363</v>
      </c>
      <c r="Q244" s="34">
        <v>30.50133612085483</v>
      </c>
      <c r="R244" s="34">
        <v>2506.4875783757129</v>
      </c>
      <c r="S244" s="34">
        <v>54.183872473099228</v>
      </c>
      <c r="T244" s="34">
        <v>2447.2329733782935</v>
      </c>
      <c r="U244" s="34">
        <v>35.133861338119004</v>
      </c>
      <c r="V244" s="35">
        <v>-2.9233076000915403E-2</v>
      </c>
      <c r="W244" s="34">
        <v>29523.437619076733</v>
      </c>
      <c r="X244" s="34">
        <v>901.05248095321895</v>
      </c>
      <c r="Y244" s="34">
        <v>47.76978872003329</v>
      </c>
      <c r="Z244" s="34">
        <v>225.293173993002</v>
      </c>
      <c r="AA244" s="34">
        <v>7.8224795791708859</v>
      </c>
      <c r="AB244" s="34">
        <v>1507.3229933101634</v>
      </c>
      <c r="AC244" s="34">
        <v>48.248522044960815</v>
      </c>
      <c r="AD244" s="36">
        <v>1.4449354480433979E+19</v>
      </c>
      <c r="AE244" s="36">
        <v>1.482438907506229E+19</v>
      </c>
      <c r="AF244" s="36">
        <v>-3.7503459462831104E+17</v>
      </c>
    </row>
    <row r="245" spans="1:32">
      <c r="A245" s="21" t="s">
        <v>555</v>
      </c>
      <c r="B245" s="21" t="s">
        <v>244</v>
      </c>
      <c r="C245" s="31">
        <v>10.534458298278658</v>
      </c>
      <c r="D245" s="31">
        <v>0.29640426614967846</v>
      </c>
      <c r="E245" s="32">
        <v>0.47966816419173652</v>
      </c>
      <c r="F245" s="32">
        <v>1.0545996033057487E-2</v>
      </c>
      <c r="G245" s="31">
        <v>0.78140190679386468</v>
      </c>
      <c r="H245" s="33">
        <v>0.15928322434162687</v>
      </c>
      <c r="I245" s="33">
        <v>2.7967034710962902E-3</v>
      </c>
      <c r="J245" s="32">
        <v>0.13373405290862411</v>
      </c>
      <c r="K245" s="32">
        <v>2.6824809149259038E-3</v>
      </c>
      <c r="L245" s="33">
        <v>3.8447381640392693E-2</v>
      </c>
      <c r="M245" s="33">
        <v>9.66446735608372E-4</v>
      </c>
      <c r="N245" s="32">
        <v>0.13793244307169888</v>
      </c>
      <c r="O245" s="32">
        <v>3.4671895368053327E-3</v>
      </c>
      <c r="P245" s="34">
        <v>2482.9557079270958</v>
      </c>
      <c r="Q245" s="34">
        <v>25.762968663046195</v>
      </c>
      <c r="R245" s="34">
        <v>2525.8201402255163</v>
      </c>
      <c r="S245" s="34">
        <v>46.109855622822288</v>
      </c>
      <c r="T245" s="34">
        <v>2448.0660178023095</v>
      </c>
      <c r="U245" s="34">
        <v>29.408400238206013</v>
      </c>
      <c r="V245" s="35">
        <v>-3.8404186616365577E-2</v>
      </c>
      <c r="W245" s="34">
        <v>29391.548546915576</v>
      </c>
      <c r="X245" s="34">
        <v>899.00465265227626</v>
      </c>
      <c r="Y245" s="34">
        <v>45.541706026034809</v>
      </c>
      <c r="Z245" s="34">
        <v>213.04464524372057</v>
      </c>
      <c r="AA245" s="34">
        <v>7.430115729305518</v>
      </c>
      <c r="AB245" s="34">
        <v>1491.9782101267576</v>
      </c>
      <c r="AC245" s="34">
        <v>43.939101927266606</v>
      </c>
      <c r="AD245" s="36">
        <v>1.4288134913154902E+19</v>
      </c>
      <c r="AE245" s="36">
        <v>1.4653064359074734E+19</v>
      </c>
      <c r="AF245" s="36">
        <v>-3.6492944591983206E+17</v>
      </c>
    </row>
    <row r="246" spans="1:32">
      <c r="A246" s="21" t="s">
        <v>556</v>
      </c>
      <c r="B246" s="21" t="s">
        <v>244</v>
      </c>
      <c r="C246" s="31">
        <v>17.743311569422534</v>
      </c>
      <c r="D246" s="31">
        <v>0.95027110529098502</v>
      </c>
      <c r="E246" s="32">
        <v>0.55428590236845288</v>
      </c>
      <c r="F246" s="32">
        <v>2.2998823279722611E-2</v>
      </c>
      <c r="G246" s="31">
        <v>0.77474527816469896</v>
      </c>
      <c r="H246" s="33">
        <v>0.23216650897834784</v>
      </c>
      <c r="I246" s="33">
        <v>7.8617165719176273E-3</v>
      </c>
      <c r="J246" s="32">
        <v>5.9272460154554986E-2</v>
      </c>
      <c r="K246" s="32">
        <v>2.2027573754533677E-3</v>
      </c>
      <c r="L246" s="33">
        <v>1.6347696957487039E-2</v>
      </c>
      <c r="M246" s="33">
        <v>7.0776738081539993E-4</v>
      </c>
      <c r="N246" s="32">
        <v>6.0783728412529714E-2</v>
      </c>
      <c r="O246" s="32">
        <v>2.6316086214840067E-3</v>
      </c>
      <c r="P246" s="34">
        <v>2975.9221937153497</v>
      </c>
      <c r="Q246" s="34">
        <v>50.216639733846932</v>
      </c>
      <c r="R246" s="34">
        <v>2842.9731724840676</v>
      </c>
      <c r="S246" s="34">
        <v>96.100586293492796</v>
      </c>
      <c r="T246" s="34">
        <v>3067.0430076566563</v>
      </c>
      <c r="U246" s="34">
        <v>53.113901412370524</v>
      </c>
      <c r="V246" s="35">
        <v>9.0232375140760879E-2</v>
      </c>
      <c r="W246" s="34">
        <v>874097.51105825813</v>
      </c>
      <c r="X246" s="34">
        <v>1370.2409867374727</v>
      </c>
      <c r="Y246" s="34">
        <v>88.544034066208255</v>
      </c>
      <c r="Z246" s="34">
        <v>119.21659705439198</v>
      </c>
      <c r="AA246" s="34">
        <v>4.775883394255021</v>
      </c>
      <c r="AB246" s="34">
        <v>1883.8891469726734</v>
      </c>
      <c r="AC246" s="34">
        <v>74.53593158609516</v>
      </c>
      <c r="AD246" s="36">
        <v>2.3399324492471325E+19</v>
      </c>
      <c r="AE246" s="36">
        <v>1.8195007020759536E+19</v>
      </c>
      <c r="AF246" s="36">
        <v>5.2043174717117891E+18</v>
      </c>
    </row>
    <row r="247" spans="1:32">
      <c r="A247" s="21" t="s">
        <v>557</v>
      </c>
      <c r="B247" s="21" t="s">
        <v>244</v>
      </c>
      <c r="C247" s="31">
        <v>15.708402196729113</v>
      </c>
      <c r="D247" s="31">
        <v>0.596683163300473</v>
      </c>
      <c r="E247" s="32">
        <v>0.56137003697733057</v>
      </c>
      <c r="F247" s="32">
        <v>1.7227368679622306E-2</v>
      </c>
      <c r="G247" s="31">
        <v>0.80790063310125837</v>
      </c>
      <c r="H247" s="33">
        <v>0.20294647346226669</v>
      </c>
      <c r="I247" s="33">
        <v>4.5430082491459394E-3</v>
      </c>
      <c r="J247" s="32">
        <v>6.0849841050290225E-2</v>
      </c>
      <c r="K247" s="32">
        <v>1.7477165819795003E-3</v>
      </c>
      <c r="L247" s="33">
        <v>1.6519279274798675E-2</v>
      </c>
      <c r="M247" s="33">
        <v>5.13668606843439E-4</v>
      </c>
      <c r="N247" s="32">
        <v>6.0651722481993985E-2</v>
      </c>
      <c r="O247" s="32">
        <v>1.8859712504231169E-3</v>
      </c>
      <c r="P247" s="34">
        <v>2859.229038381608</v>
      </c>
      <c r="Q247" s="34">
        <v>35.628462512201622</v>
      </c>
      <c r="R247" s="34">
        <v>2872.2879269993068</v>
      </c>
      <c r="S247" s="34">
        <v>71.521776597847932</v>
      </c>
      <c r="T247" s="34">
        <v>2850.04002352009</v>
      </c>
      <c r="U247" s="34">
        <v>35.997131999367411</v>
      </c>
      <c r="V247" s="35">
        <v>-9.6752007218530167E-3</v>
      </c>
      <c r="W247" s="34">
        <v>195992.69380442283</v>
      </c>
      <c r="X247" s="34">
        <v>1296.4470236601796</v>
      </c>
      <c r="Y247" s="34">
        <v>73.088086912951766</v>
      </c>
      <c r="Z247" s="34">
        <v>117.16348024817712</v>
      </c>
      <c r="AA247" s="34">
        <v>4.2815860318184455</v>
      </c>
      <c r="AB247" s="34">
        <v>1804.961513509111</v>
      </c>
      <c r="AC247" s="34">
        <v>61.380648048019857</v>
      </c>
      <c r="AD247" s="36">
        <v>2.0465293876976329E+19</v>
      </c>
      <c r="AE247" s="36">
        <v>1.7438737908020566E+19</v>
      </c>
      <c r="AF247" s="36">
        <v>3.0265559689557627E+18</v>
      </c>
    </row>
    <row r="248" spans="1:32">
      <c r="A248" s="21" t="s">
        <v>558</v>
      </c>
      <c r="B248" s="21" t="s">
        <v>244</v>
      </c>
      <c r="C248" s="31">
        <v>25.444811197112518</v>
      </c>
      <c r="D248" s="31">
        <v>0.91764618544509247</v>
      </c>
      <c r="E248" s="32">
        <v>0.6733381783721083</v>
      </c>
      <c r="F248" s="32">
        <v>1.8707150784293775E-2</v>
      </c>
      <c r="G248" s="31">
        <v>0.77036825122008001</v>
      </c>
      <c r="H248" s="33">
        <v>0.27407203107838102</v>
      </c>
      <c r="I248" s="33">
        <v>6.3021468990615949E-3</v>
      </c>
      <c r="J248" s="32">
        <v>5.0592106689459466E-2</v>
      </c>
      <c r="K248" s="32">
        <v>1.3154953284847594E-3</v>
      </c>
      <c r="L248" s="33">
        <v>1.3209279374184041E-2</v>
      </c>
      <c r="M248" s="33">
        <v>4.1535012538152318E-4</v>
      </c>
      <c r="N248" s="32">
        <v>4.9875149567130295E-2</v>
      </c>
      <c r="O248" s="32">
        <v>1.5682649325001071E-3</v>
      </c>
      <c r="P248" s="34">
        <v>3325.4403868989762</v>
      </c>
      <c r="Q248" s="34">
        <v>34.63668609186243</v>
      </c>
      <c r="R248" s="34">
        <v>3318.7464333462399</v>
      </c>
      <c r="S248" s="34">
        <v>72.473815021633143</v>
      </c>
      <c r="T248" s="34">
        <v>3329.4773632164602</v>
      </c>
      <c r="U248" s="34">
        <v>35.53853211082378</v>
      </c>
      <c r="V248" s="35">
        <v>4.1232223740435003E-3</v>
      </c>
      <c r="W248" s="34">
        <v>187664.03461760422</v>
      </c>
      <c r="X248" s="34">
        <v>1605.179189731818</v>
      </c>
      <c r="Y248" s="34">
        <v>89.905308571519527</v>
      </c>
      <c r="Z248" s="34">
        <v>94.941149893721743</v>
      </c>
      <c r="AA248" s="34">
        <v>3.3542041050227827</v>
      </c>
      <c r="AB248" s="34">
        <v>1760.6452416924712</v>
      </c>
      <c r="AC248" s="34">
        <v>56.409757962606498</v>
      </c>
      <c r="AD248" s="36">
        <v>2.4224303709802922E+19</v>
      </c>
      <c r="AE248" s="36">
        <v>1.6970910524644643E+19</v>
      </c>
      <c r="AF248" s="36">
        <v>7.2533931851582792E+18</v>
      </c>
    </row>
    <row r="249" spans="1:32">
      <c r="A249" s="21" t="s">
        <v>559</v>
      </c>
      <c r="B249" s="21" t="s">
        <v>244</v>
      </c>
      <c r="C249" s="31">
        <v>18.568116897283701</v>
      </c>
      <c r="D249" s="31">
        <v>0.78323929181457119</v>
      </c>
      <c r="E249" s="32">
        <v>0.59258915584494665</v>
      </c>
      <c r="F249" s="32">
        <v>1.9610917352230823E-2</v>
      </c>
      <c r="G249" s="31">
        <v>0.78454454153230624</v>
      </c>
      <c r="H249" s="33">
        <v>0.22725470688542607</v>
      </c>
      <c r="I249" s="33">
        <v>5.9440429419882314E-3</v>
      </c>
      <c r="J249" s="32">
        <v>6.3239566652942836E-2</v>
      </c>
      <c r="K249" s="32">
        <v>2.0437612150264613E-3</v>
      </c>
      <c r="L249" s="33">
        <v>1.6391763141151962E-2</v>
      </c>
      <c r="M249" s="33">
        <v>5.5664967571936153E-4</v>
      </c>
      <c r="N249" s="32">
        <v>6.0826079547000624E-2</v>
      </c>
      <c r="O249" s="32">
        <v>2.065599482102966E-3</v>
      </c>
      <c r="P249" s="34">
        <v>3019.6492387951539</v>
      </c>
      <c r="Q249" s="34">
        <v>39.849723348296266</v>
      </c>
      <c r="R249" s="34">
        <v>2999.9103415250975</v>
      </c>
      <c r="S249" s="34">
        <v>79.873019475563055</v>
      </c>
      <c r="T249" s="34">
        <v>3032.8141099540403</v>
      </c>
      <c r="U249" s="34">
        <v>41.317913566292646</v>
      </c>
      <c r="V249" s="35">
        <v>1.3566078355477962E-2</v>
      </c>
      <c r="W249" s="34">
        <v>266126.27473715396</v>
      </c>
      <c r="X249" s="34">
        <v>1245.1411781299803</v>
      </c>
      <c r="Y249" s="34">
        <v>82.087846406266408</v>
      </c>
      <c r="Z249" s="34">
        <v>107.9625606968238</v>
      </c>
      <c r="AA249" s="34">
        <v>4.0707623583492811</v>
      </c>
      <c r="AB249" s="34">
        <v>1611.4134731555837</v>
      </c>
      <c r="AC249" s="34">
        <v>62.724628036781624</v>
      </c>
      <c r="AD249" s="36">
        <v>1.9749999354125894E+19</v>
      </c>
      <c r="AE249" s="36">
        <v>1.557565678283222E+19</v>
      </c>
      <c r="AF249" s="36">
        <v>4.1743425712936735E+18</v>
      </c>
    </row>
    <row r="250" spans="1:32">
      <c r="A250" s="21" t="s">
        <v>560</v>
      </c>
      <c r="B250" s="21" t="s">
        <v>244</v>
      </c>
      <c r="C250" s="31">
        <v>13.008677450744525</v>
      </c>
      <c r="D250" s="31">
        <v>0.46672486656132545</v>
      </c>
      <c r="E250" s="32">
        <v>0.51439702542204113</v>
      </c>
      <c r="F250" s="32">
        <v>1.51314457168542E-2</v>
      </c>
      <c r="G250" s="31">
        <v>0.81988734090903115</v>
      </c>
      <c r="H250" s="33">
        <v>0.18341439695139683</v>
      </c>
      <c r="I250" s="33">
        <v>3.7675201863649277E-3</v>
      </c>
      <c r="J250" s="32">
        <v>0.58693580745133911</v>
      </c>
      <c r="K250" s="32">
        <v>1.6422688959166563E-2</v>
      </c>
      <c r="L250" s="33">
        <v>0.15452215958029719</v>
      </c>
      <c r="M250" s="33">
        <v>5.2261955917251787E-3</v>
      </c>
      <c r="N250" s="32">
        <v>0.56194876473311661</v>
      </c>
      <c r="O250" s="32">
        <v>1.9006038777871805E-2</v>
      </c>
      <c r="P250" s="34">
        <v>2680.2832467053831</v>
      </c>
      <c r="Q250" s="34">
        <v>33.278023553536059</v>
      </c>
      <c r="R250" s="34">
        <v>2675.3737741521554</v>
      </c>
      <c r="S250" s="34">
        <v>64.734775419219488</v>
      </c>
      <c r="T250" s="34">
        <v>2684.8524871454197</v>
      </c>
      <c r="U250" s="34">
        <v>34.04683054195948</v>
      </c>
      <c r="V250" s="35">
        <v>4.8325741218804286E-3</v>
      </c>
      <c r="W250" s="34">
        <v>63247.613015288698</v>
      </c>
      <c r="X250" s="34">
        <v>1881.0189002397692</v>
      </c>
      <c r="Y250" s="34">
        <v>101.365276155008</v>
      </c>
      <c r="Z250" s="34">
        <v>1620.0712853409766</v>
      </c>
      <c r="AA250" s="34">
        <v>59.238139077156823</v>
      </c>
      <c r="AB250" s="34">
        <v>2581.5708790076646</v>
      </c>
      <c r="AC250" s="34">
        <v>86.035555971149137</v>
      </c>
      <c r="AD250" s="36">
        <v>3.041160996286514E+19</v>
      </c>
      <c r="AE250" s="36">
        <v>2.7919954848121324E+19</v>
      </c>
      <c r="AF250" s="36">
        <v>2.4916551147438162E+18</v>
      </c>
    </row>
    <row r="251" spans="1:32">
      <c r="A251" s="21" t="s">
        <v>561</v>
      </c>
      <c r="B251" s="21" t="s">
        <v>244</v>
      </c>
      <c r="C251" s="31">
        <v>14.377894317962644</v>
      </c>
      <c r="D251" s="31">
        <v>0.39873733626466379</v>
      </c>
      <c r="E251" s="32">
        <v>0.53219608900449444</v>
      </c>
      <c r="F251" s="32">
        <v>1.1524890394525821E-2</v>
      </c>
      <c r="G251" s="31">
        <v>0.78086059785517692</v>
      </c>
      <c r="H251" s="33">
        <v>0.19593965257711249</v>
      </c>
      <c r="I251" s="33">
        <v>3.3946042344921673E-3</v>
      </c>
      <c r="J251" s="32">
        <v>0.59937105820142311</v>
      </c>
      <c r="K251" s="32">
        <v>1.2237847273743377E-2</v>
      </c>
      <c r="L251" s="33">
        <v>0.15200426435709871</v>
      </c>
      <c r="M251" s="33">
        <v>3.5626169710580762E-3</v>
      </c>
      <c r="N251" s="32">
        <v>0.55634470867765939</v>
      </c>
      <c r="O251" s="32">
        <v>1.3039391422842196E-2</v>
      </c>
      <c r="P251" s="34">
        <v>2774.971868100587</v>
      </c>
      <c r="Q251" s="34">
        <v>25.992579270109218</v>
      </c>
      <c r="R251" s="34">
        <v>2750.6982018464205</v>
      </c>
      <c r="S251" s="34">
        <v>48.671994438385966</v>
      </c>
      <c r="T251" s="34">
        <v>2795.7945477096637</v>
      </c>
      <c r="U251" s="34">
        <v>27.679592982828126</v>
      </c>
      <c r="V251" s="35">
        <v>2.1676992953976959E-2</v>
      </c>
      <c r="W251" s="34">
        <v>65210.923575154462</v>
      </c>
      <c r="X251" s="34">
        <v>1787.3752285012224</v>
      </c>
      <c r="Y251" s="34">
        <v>103.59675954570557</v>
      </c>
      <c r="Z251" s="34">
        <v>1507.0955356377376</v>
      </c>
      <c r="AA251" s="34">
        <v>58.719441074591543</v>
      </c>
      <c r="AB251" s="34">
        <v>2345.0352821656788</v>
      </c>
      <c r="AC251" s="34">
        <v>76.076982439724631</v>
      </c>
      <c r="AD251" s="36">
        <v>2.909510665993685E+19</v>
      </c>
      <c r="AE251" s="36">
        <v>2.5434505055344034E+19</v>
      </c>
      <c r="AF251" s="36">
        <v>3.6606016045928161E+18</v>
      </c>
    </row>
    <row r="252" spans="1:32">
      <c r="A252" s="21" t="s">
        <v>562</v>
      </c>
      <c r="B252" s="21" t="s">
        <v>244</v>
      </c>
      <c r="C252" s="31">
        <v>10.911134701349395</v>
      </c>
      <c r="D252" s="31">
        <v>0.33275684304007835</v>
      </c>
      <c r="E252" s="32">
        <v>0.48094064983317086</v>
      </c>
      <c r="F252" s="32">
        <v>1.2163606741719695E-2</v>
      </c>
      <c r="G252" s="31">
        <v>0.82930408898142716</v>
      </c>
      <c r="H252" s="33">
        <v>0.16454214582329921</v>
      </c>
      <c r="I252" s="33">
        <v>2.8040693235057887E-3</v>
      </c>
      <c r="J252" s="32">
        <v>9.5882883401701272E-2</v>
      </c>
      <c r="K252" s="32">
        <v>2.2774716599984514E-3</v>
      </c>
      <c r="L252" s="33">
        <v>2.8455657001347761E-2</v>
      </c>
      <c r="M252" s="33">
        <v>7.5805545785391016E-4</v>
      </c>
      <c r="N252" s="32">
        <v>0.10242078971692492</v>
      </c>
      <c r="O252" s="32">
        <v>2.7284781595078001E-3</v>
      </c>
      <c r="P252" s="34">
        <v>2515.5847609506595</v>
      </c>
      <c r="Q252" s="34">
        <v>27.977368496632607</v>
      </c>
      <c r="R252" s="34">
        <v>2531.3615477574645</v>
      </c>
      <c r="S252" s="34">
        <v>53.165827799938675</v>
      </c>
      <c r="T252" s="34">
        <v>2505.1477828459101</v>
      </c>
      <c r="U252" s="34">
        <v>28.379091098236586</v>
      </c>
      <c r="V252" s="35">
        <v>-1.1292108398320844E-2</v>
      </c>
      <c r="W252" s="34">
        <v>45174.58927174304</v>
      </c>
      <c r="X252" s="34">
        <v>908.79836361211983</v>
      </c>
      <c r="Y252" s="34">
        <v>53.433452127953842</v>
      </c>
      <c r="Z252" s="34">
        <v>154.88121532337743</v>
      </c>
      <c r="AA252" s="34">
        <v>6.3672364192483846</v>
      </c>
      <c r="AB252" s="34">
        <v>1511.2957256917948</v>
      </c>
      <c r="AC252" s="34">
        <v>56.171178431654184</v>
      </c>
      <c r="AD252" s="36">
        <v>1.4754410820340193E+19</v>
      </c>
      <c r="AE252" s="36">
        <v>1.4717881976982829E+19</v>
      </c>
      <c r="AF252" s="36">
        <v>3.6528843357364224E+16</v>
      </c>
    </row>
    <row r="253" spans="1:32">
      <c r="A253" s="21" t="s">
        <v>563</v>
      </c>
      <c r="B253" s="21" t="s">
        <v>244</v>
      </c>
      <c r="C253" s="31">
        <v>10.911134701349395</v>
      </c>
      <c r="D253" s="31">
        <v>0.33275684304007835</v>
      </c>
      <c r="E253" s="32">
        <v>0.48094064983317086</v>
      </c>
      <c r="F253" s="32">
        <v>1.2163606741719695E-2</v>
      </c>
      <c r="G253" s="31">
        <v>0.82930408898142716</v>
      </c>
      <c r="H253" s="33">
        <v>0.16454214582329921</v>
      </c>
      <c r="I253" s="33">
        <v>2.8040693235057887E-3</v>
      </c>
      <c r="J253" s="32">
        <v>9.5882883401701272E-2</v>
      </c>
      <c r="K253" s="32">
        <v>2.2774716599984514E-3</v>
      </c>
      <c r="L253" s="33">
        <v>2.8455657001347761E-2</v>
      </c>
      <c r="M253" s="33">
        <v>7.5805545785391016E-4</v>
      </c>
      <c r="N253" s="32">
        <v>0.10242078971692492</v>
      </c>
      <c r="O253" s="32">
        <v>2.7284781595078001E-3</v>
      </c>
      <c r="P253" s="34">
        <v>2515.5847609506595</v>
      </c>
      <c r="Q253" s="34">
        <v>27.977368496632607</v>
      </c>
      <c r="R253" s="34">
        <v>2531.3615477574645</v>
      </c>
      <c r="S253" s="34">
        <v>53.165827799938675</v>
      </c>
      <c r="T253" s="34">
        <v>2505.1477828459101</v>
      </c>
      <c r="U253" s="34">
        <v>28.379091098236586</v>
      </c>
      <c r="V253" s="35">
        <v>-1.1292108398320844E-2</v>
      </c>
      <c r="W253" s="34">
        <v>45174.58927174304</v>
      </c>
      <c r="X253" s="34">
        <v>908.79836361211983</v>
      </c>
      <c r="Y253" s="34">
        <v>53.433452127953842</v>
      </c>
      <c r="Z253" s="34">
        <v>154.88121532337743</v>
      </c>
      <c r="AA253" s="34">
        <v>6.3672364192483846</v>
      </c>
      <c r="AB253" s="34">
        <v>1511.2957256917948</v>
      </c>
      <c r="AC253" s="34">
        <v>56.171178431654184</v>
      </c>
      <c r="AD253" s="36">
        <v>1.4754410820340193E+19</v>
      </c>
      <c r="AE253" s="36">
        <v>1.4717881976982829E+19</v>
      </c>
      <c r="AF253" s="36">
        <v>3.6528843357364224E+16</v>
      </c>
    </row>
    <row r="254" spans="1:32">
      <c r="A254" s="21" t="s">
        <v>564</v>
      </c>
      <c r="B254" s="21" t="s">
        <v>244</v>
      </c>
      <c r="C254" s="31">
        <v>11.35332241879529</v>
      </c>
      <c r="D254" s="31">
        <v>0.43241004743516337</v>
      </c>
      <c r="E254" s="32">
        <v>0.47442016154534711</v>
      </c>
      <c r="F254" s="32">
        <v>1.3762837293017678E-2</v>
      </c>
      <c r="G254" s="31">
        <v>0.76167909003498091</v>
      </c>
      <c r="H254" s="33">
        <v>0.17356356405272813</v>
      </c>
      <c r="I254" s="33">
        <v>4.2832738208718885E-3</v>
      </c>
      <c r="J254" s="32">
        <v>0.13406870719415195</v>
      </c>
      <c r="K254" s="32">
        <v>3.8207072343752041E-3</v>
      </c>
      <c r="L254" s="33">
        <v>3.8895436629966994E-2</v>
      </c>
      <c r="M254" s="33">
        <v>1.0799728639841509E-3</v>
      </c>
      <c r="N254" s="32">
        <v>0.14069899854880261</v>
      </c>
      <c r="O254" s="32">
        <v>3.9066562452568405E-3</v>
      </c>
      <c r="P254" s="34">
        <v>2552.5968915661483</v>
      </c>
      <c r="Q254" s="34">
        <v>34.934101137611378</v>
      </c>
      <c r="R254" s="34">
        <v>2502.915724008099</v>
      </c>
      <c r="S254" s="34">
        <v>60.456052831139566</v>
      </c>
      <c r="T254" s="34">
        <v>2592.3066373371371</v>
      </c>
      <c r="U254" s="34">
        <v>40.586854938851047</v>
      </c>
      <c r="V254" s="35">
        <v>4.1590947053840699E-2</v>
      </c>
      <c r="W254" s="34">
        <v>19689.359437074454</v>
      </c>
      <c r="X254" s="34">
        <v>381.43625350553134</v>
      </c>
      <c r="Y254" s="34">
        <v>22.384609158745487</v>
      </c>
      <c r="Z254" s="34">
        <v>90.485669560177158</v>
      </c>
      <c r="AA254" s="34">
        <v>3.6129716970880539</v>
      </c>
      <c r="AB254" s="34">
        <v>631.73742273257074</v>
      </c>
      <c r="AC254" s="34">
        <v>21.990441796839175</v>
      </c>
      <c r="AD254" s="36">
        <v>6.4827466282272532E+18</v>
      </c>
      <c r="AE254" s="36">
        <v>6.2050093034220339E+18</v>
      </c>
      <c r="AF254" s="36">
        <v>2.7773732480521933E+17</v>
      </c>
    </row>
    <row r="255" spans="1:32">
      <c r="A255" s="21" t="s">
        <v>565</v>
      </c>
      <c r="B255" s="21" t="s">
        <v>244</v>
      </c>
      <c r="C255" s="31">
        <v>11.672368927537729</v>
      </c>
      <c r="D255" s="31">
        <v>0.49910449206264856</v>
      </c>
      <c r="E255" s="32">
        <v>0.48922934984804017</v>
      </c>
      <c r="F255" s="32">
        <v>1.5810756444912817E-2</v>
      </c>
      <c r="G255" s="31">
        <v>0.75580136600420755</v>
      </c>
      <c r="H255" s="33">
        <v>0.1730394905170709</v>
      </c>
      <c r="I255" s="33">
        <v>4.8449244250467144E-3</v>
      </c>
      <c r="J255" s="32">
        <v>0.14244970882461891</v>
      </c>
      <c r="K255" s="32">
        <v>3.935799954627223E-3</v>
      </c>
      <c r="L255" s="33">
        <v>4.064083087775186E-2</v>
      </c>
      <c r="M255" s="33">
        <v>1.4846882859028399E-3</v>
      </c>
      <c r="N255" s="32">
        <v>0.14697009850742107</v>
      </c>
      <c r="O255" s="32">
        <v>5.3691024253002435E-3</v>
      </c>
      <c r="P255" s="34">
        <v>2578.4880420857612</v>
      </c>
      <c r="Q255" s="34">
        <v>39.22367691738873</v>
      </c>
      <c r="R255" s="34">
        <v>2567.3409913845812</v>
      </c>
      <c r="S255" s="34">
        <v>68.805780600933545</v>
      </c>
      <c r="T255" s="34">
        <v>2587.2609686808696</v>
      </c>
      <c r="U255" s="34">
        <v>45.983558766630267</v>
      </c>
      <c r="V255" s="35">
        <v>9.3329430342373731E-3</v>
      </c>
      <c r="W255" s="34">
        <v>12808.783059085306</v>
      </c>
      <c r="X255" s="34">
        <v>398.59190630630161</v>
      </c>
      <c r="Y255" s="34">
        <v>23.403920024873237</v>
      </c>
      <c r="Z255" s="34">
        <v>97.35522202574694</v>
      </c>
      <c r="AA255" s="34">
        <v>3.5938435320531892</v>
      </c>
      <c r="AB255" s="34">
        <v>639.98459828156103</v>
      </c>
      <c r="AC255" s="34">
        <v>23.401211208107313</v>
      </c>
      <c r="AD255" s="36">
        <v>6.5639896205135636E+18</v>
      </c>
      <c r="AE255" s="36">
        <v>6.2976764910416302E+18</v>
      </c>
      <c r="AF255" s="36">
        <v>2.6631312947193344E+17</v>
      </c>
    </row>
    <row r="256" spans="1:32">
      <c r="A256" s="21" t="s">
        <v>566</v>
      </c>
      <c r="B256" s="21" t="s">
        <v>244</v>
      </c>
      <c r="C256" s="31">
        <v>17.316667854918922</v>
      </c>
      <c r="D256" s="31">
        <v>0.6355474049715315</v>
      </c>
      <c r="E256" s="32">
        <v>0.53696684355246138</v>
      </c>
      <c r="F256" s="32">
        <v>1.5480175584118608E-2</v>
      </c>
      <c r="G256" s="31">
        <v>0.78549746844985213</v>
      </c>
      <c r="H256" s="33">
        <v>0.23389211570751314</v>
      </c>
      <c r="I256" s="33">
        <v>5.3124522023476487E-3</v>
      </c>
      <c r="J256" s="32">
        <v>0.25482311360897542</v>
      </c>
      <c r="K256" s="32">
        <v>8.8420363077140792E-3</v>
      </c>
      <c r="L256" s="33">
        <v>6.9890302371578186E-2</v>
      </c>
      <c r="M256" s="33">
        <v>2.3009261054783747E-3</v>
      </c>
      <c r="N256" s="32">
        <v>0.26004434788146968</v>
      </c>
      <c r="O256" s="32">
        <v>8.5611709825124133E-3</v>
      </c>
      <c r="P256" s="34">
        <v>2952.542475558972</v>
      </c>
      <c r="Q256" s="34">
        <v>34.634074122912807</v>
      </c>
      <c r="R256" s="34">
        <v>2770.7390307126543</v>
      </c>
      <c r="S256" s="34">
        <v>65.256820300592906</v>
      </c>
      <c r="T256" s="34">
        <v>3078.8738569824623</v>
      </c>
      <c r="U256" s="34">
        <v>35.811361475387457</v>
      </c>
      <c r="V256" s="35">
        <v>0.12291432051205731</v>
      </c>
      <c r="W256" s="34">
        <v>29267.990759384473</v>
      </c>
      <c r="X256" s="34">
        <v>862.7731862830658</v>
      </c>
      <c r="Y256" s="34">
        <v>79.101279135284656</v>
      </c>
      <c r="Z256" s="34">
        <v>320.53453945061909</v>
      </c>
      <c r="AA256" s="34">
        <v>19.756346750627742</v>
      </c>
      <c r="AB256" s="34">
        <v>1160.8031185063237</v>
      </c>
      <c r="AC256" s="34">
        <v>52.447742714334531</v>
      </c>
      <c r="AD256" s="36">
        <v>1.5121102563323757E+19</v>
      </c>
      <c r="AE256" s="36">
        <v>1.1717851507280134E+19</v>
      </c>
      <c r="AF256" s="36">
        <v>3.4032510560436224E+18</v>
      </c>
    </row>
    <row r="257" spans="1:32">
      <c r="A257" s="21" t="s">
        <v>567</v>
      </c>
      <c r="B257" s="21" t="s">
        <v>244</v>
      </c>
      <c r="C257" s="31">
        <v>18.350621322133396</v>
      </c>
      <c r="D257" s="31">
        <v>0.68178819608384467</v>
      </c>
      <c r="E257" s="32">
        <v>0.54800346216941764</v>
      </c>
      <c r="F257" s="32">
        <v>1.523546468920157E-2</v>
      </c>
      <c r="G257" s="31">
        <v>0.74829647273293021</v>
      </c>
      <c r="H257" s="33">
        <v>0.24286570712615296</v>
      </c>
      <c r="I257" s="33">
        <v>5.9857295771033742E-3</v>
      </c>
      <c r="J257" s="32">
        <v>0.22241317683713879</v>
      </c>
      <c r="K257" s="32">
        <v>5.760013028398207E-3</v>
      </c>
      <c r="L257" s="33">
        <v>6.0785610382365705E-2</v>
      </c>
      <c r="M257" s="33">
        <v>1.7850468013705775E-3</v>
      </c>
      <c r="N257" s="32">
        <v>0.226961590629287</v>
      </c>
      <c r="O257" s="32">
        <v>6.6650159279196784E-3</v>
      </c>
      <c r="P257" s="34">
        <v>3008.3002778405471</v>
      </c>
      <c r="Q257" s="34">
        <v>35.15957686876709</v>
      </c>
      <c r="R257" s="34">
        <v>2816.8638949787965</v>
      </c>
      <c r="S257" s="34">
        <v>63.759949477624893</v>
      </c>
      <c r="T257" s="34">
        <v>3138.8455970860437</v>
      </c>
      <c r="U257" s="34">
        <v>38.628359531641308</v>
      </c>
      <c r="V257" s="35">
        <v>0.12638938477636219</v>
      </c>
      <c r="W257" s="34">
        <v>50823.341435085218</v>
      </c>
      <c r="X257" s="34">
        <v>860.76996913214941</v>
      </c>
      <c r="Y257" s="34">
        <v>57.086830112072811</v>
      </c>
      <c r="Z257" s="34">
        <v>272.23520695291239</v>
      </c>
      <c r="AA257" s="34">
        <v>12.572730211058776</v>
      </c>
      <c r="AB257" s="34">
        <v>1143.3420841165293</v>
      </c>
      <c r="AC257" s="34">
        <v>45.448417475577791</v>
      </c>
      <c r="AD257" s="36">
        <v>1.5144425296434364E+19</v>
      </c>
      <c r="AE257" s="36">
        <v>1.1452449477819193E+19</v>
      </c>
      <c r="AF257" s="36">
        <v>3.6919758186151711E+18</v>
      </c>
    </row>
    <row r="258" spans="1:32">
      <c r="A258" s="21" t="s">
        <v>568</v>
      </c>
      <c r="B258" s="21" t="s">
        <v>244</v>
      </c>
      <c r="C258" s="31">
        <v>10.655339387450855</v>
      </c>
      <c r="D258" s="31">
        <v>0.35304008556050259</v>
      </c>
      <c r="E258" s="32">
        <v>0.46773545760832447</v>
      </c>
      <c r="F258" s="32">
        <v>1.2021275845357579E-2</v>
      </c>
      <c r="G258" s="31">
        <v>0.77569954470020486</v>
      </c>
      <c r="H258" s="33">
        <v>0.16522117968495734</v>
      </c>
      <c r="I258" s="33">
        <v>3.4547949053557901E-3</v>
      </c>
      <c r="J258" s="32">
        <v>0.12750102245442488</v>
      </c>
      <c r="K258" s="32">
        <v>4.2914876472015398E-3</v>
      </c>
      <c r="L258" s="33">
        <v>3.7193584392743048E-2</v>
      </c>
      <c r="M258" s="33">
        <v>1.2322227590327859E-3</v>
      </c>
      <c r="N258" s="32">
        <v>0.13390707667384111</v>
      </c>
      <c r="O258" s="32">
        <v>4.4363389591794656E-3</v>
      </c>
      <c r="P258" s="34">
        <v>2493.5415459574147</v>
      </c>
      <c r="Q258" s="34">
        <v>30.299338964142862</v>
      </c>
      <c r="R258" s="34">
        <v>2473.6226137914191</v>
      </c>
      <c r="S258" s="34">
        <v>53.015833645290378</v>
      </c>
      <c r="T258" s="34">
        <v>2509.8065219940927</v>
      </c>
      <c r="U258" s="34">
        <v>34.741138513223632</v>
      </c>
      <c r="V258" s="35">
        <v>1.7356422114530923E-2</v>
      </c>
      <c r="W258" s="34">
        <v>59259.848648351493</v>
      </c>
      <c r="X258" s="34">
        <v>1363.9283513781454</v>
      </c>
      <c r="Y258" s="34">
        <v>110.32496213412682</v>
      </c>
      <c r="Z258" s="34">
        <v>323.07562577432509</v>
      </c>
      <c r="AA258" s="34">
        <v>20.330175744131775</v>
      </c>
      <c r="AB258" s="34">
        <v>2313.7680599982805</v>
      </c>
      <c r="AC258" s="34">
        <v>98.603354853119058</v>
      </c>
      <c r="AD258" s="36">
        <v>2.281636611228733E+19</v>
      </c>
      <c r="AE258" s="36">
        <v>2.2709055384137531E+19</v>
      </c>
      <c r="AF258" s="36">
        <v>1.0731072814979891E+17</v>
      </c>
    </row>
    <row r="259" spans="1:32">
      <c r="A259" s="21" t="s">
        <v>569</v>
      </c>
      <c r="B259" s="21" t="s">
        <v>244</v>
      </c>
      <c r="C259" s="31">
        <v>10.565813782960081</v>
      </c>
      <c r="D259" s="31">
        <v>0.42837792166142702</v>
      </c>
      <c r="E259" s="32">
        <v>0.4846178525731526</v>
      </c>
      <c r="F259" s="32">
        <v>1.5248365975382991E-2</v>
      </c>
      <c r="G259" s="31">
        <v>0.77606799014305661</v>
      </c>
      <c r="H259" s="33">
        <v>0.15812562992834023</v>
      </c>
      <c r="I259" s="33">
        <v>4.0430980950477624E-3</v>
      </c>
      <c r="J259" s="32">
        <v>0.1183099740926692</v>
      </c>
      <c r="K259" s="32">
        <v>3.5799830161341363E-3</v>
      </c>
      <c r="L259" s="33">
        <v>3.4260910377249931E-2</v>
      </c>
      <c r="M259" s="33">
        <v>1.0554154283485833E-3</v>
      </c>
      <c r="N259" s="32">
        <v>0.12282639352374225</v>
      </c>
      <c r="O259" s="32">
        <v>3.7836960345178517E-3</v>
      </c>
      <c r="P259" s="34">
        <v>2485.7121990379624</v>
      </c>
      <c r="Q259" s="34">
        <v>36.928312710425416</v>
      </c>
      <c r="R259" s="34">
        <v>2547.34827270198</v>
      </c>
      <c r="S259" s="34">
        <v>66.552861929582591</v>
      </c>
      <c r="T259" s="34">
        <v>2435.7160441560495</v>
      </c>
      <c r="U259" s="34">
        <v>42.682397948318339</v>
      </c>
      <c r="V259" s="35">
        <v>-5.5513087220495416E-2</v>
      </c>
      <c r="W259" s="34">
        <v>51720.765511369624</v>
      </c>
      <c r="X259" s="34">
        <v>1042.8231761203729</v>
      </c>
      <c r="Y259" s="34">
        <v>59.176145882247127</v>
      </c>
      <c r="Z259" s="34">
        <v>217.23443688190918</v>
      </c>
      <c r="AA259" s="34">
        <v>8.0445530819393394</v>
      </c>
      <c r="AB259" s="34">
        <v>1724.5424308301979</v>
      </c>
      <c r="AC259" s="34">
        <v>58.952729838471186</v>
      </c>
      <c r="AD259" s="36">
        <v>1.6357634869854159E+19</v>
      </c>
      <c r="AE259" s="36">
        <v>1.6877636065148697E+19</v>
      </c>
      <c r="AF259" s="36">
        <v>-5.2000119529453773E+17</v>
      </c>
    </row>
    <row r="260" spans="1:32">
      <c r="A260" s="21" t="s">
        <v>570</v>
      </c>
      <c r="B260" s="21" t="s">
        <v>244</v>
      </c>
      <c r="C260" s="31">
        <v>10.660211932681436</v>
      </c>
      <c r="D260" s="31">
        <v>0.3791011276879428</v>
      </c>
      <c r="E260" s="32">
        <v>0.49555188513772336</v>
      </c>
      <c r="F260" s="32">
        <v>1.3848351390774021E-2</v>
      </c>
      <c r="G260" s="31">
        <v>0.78581389679563607</v>
      </c>
      <c r="H260" s="33">
        <v>0.15601826051656645</v>
      </c>
      <c r="I260" s="33">
        <v>3.431455829106673E-3</v>
      </c>
      <c r="J260" s="32">
        <v>0.10588765326503896</v>
      </c>
      <c r="K260" s="32">
        <v>2.9187268092106806E-3</v>
      </c>
      <c r="L260" s="33">
        <v>3.1552797795014118E-2</v>
      </c>
      <c r="M260" s="33">
        <v>1.077723161481416E-3</v>
      </c>
      <c r="N260" s="32">
        <v>0.11297062645478859</v>
      </c>
      <c r="O260" s="32">
        <v>3.85864548330575E-3</v>
      </c>
      <c r="P260" s="34">
        <v>2493.9659408050816</v>
      </c>
      <c r="Q260" s="34">
        <v>32.487207863642197</v>
      </c>
      <c r="R260" s="34">
        <v>2594.651362838842</v>
      </c>
      <c r="S260" s="34">
        <v>59.969898489950182</v>
      </c>
      <c r="T260" s="34">
        <v>2412.9587361263229</v>
      </c>
      <c r="U260" s="34">
        <v>36.874875548617638</v>
      </c>
      <c r="V260" s="35">
        <v>-9.1552485233529435E-2</v>
      </c>
      <c r="W260" s="34">
        <v>72810.429298458621</v>
      </c>
      <c r="X260" s="34">
        <v>1733.4033816778638</v>
      </c>
      <c r="Y260" s="34">
        <v>109.40293742727381</v>
      </c>
      <c r="Z260" s="34">
        <v>314.56074456017103</v>
      </c>
      <c r="AA260" s="34">
        <v>11.845220926781245</v>
      </c>
      <c r="AB260" s="34">
        <v>2824.3478904811464</v>
      </c>
      <c r="AC260" s="34">
        <v>113.80690341344655</v>
      </c>
      <c r="AD260" s="36">
        <v>2.6408674206305632E+19</v>
      </c>
      <c r="AE260" s="36">
        <v>2.755664343243443E+19</v>
      </c>
      <c r="AF260" s="36">
        <v>-1.1479692261287977E+18</v>
      </c>
    </row>
    <row r="261" spans="1:32">
      <c r="A261" s="21" t="s">
        <v>571</v>
      </c>
      <c r="B261" s="21" t="s">
        <v>244</v>
      </c>
      <c r="C261" s="31">
        <v>10.830111219438219</v>
      </c>
      <c r="D261" s="31">
        <v>0.63210293120031413</v>
      </c>
      <c r="E261" s="32">
        <v>0.48171450066453109</v>
      </c>
      <c r="F261" s="32">
        <v>2.4315219726114775E-2</v>
      </c>
      <c r="G261" s="31">
        <v>0.86483566477436424</v>
      </c>
      <c r="H261" s="33">
        <v>0.16305792904106262</v>
      </c>
      <c r="I261" s="33">
        <v>4.778022047258931E-3</v>
      </c>
      <c r="J261" s="32">
        <v>7.8621309486380742E-2</v>
      </c>
      <c r="K261" s="32">
        <v>6.1914777080367836E-3</v>
      </c>
      <c r="L261" s="33">
        <v>2.1502512088926201E-2</v>
      </c>
      <c r="M261" s="33">
        <v>1.0640875209072659E-3</v>
      </c>
      <c r="N261" s="32">
        <v>7.731654128904189E-2</v>
      </c>
      <c r="O261" s="32">
        <v>3.8261374487379421E-3</v>
      </c>
      <c r="P261" s="34">
        <v>2508.6541904048022</v>
      </c>
      <c r="Q261" s="34">
        <v>52.853854744926593</v>
      </c>
      <c r="R261" s="34">
        <v>2534.7291776935585</v>
      </c>
      <c r="S261" s="34">
        <v>106.66450167515231</v>
      </c>
      <c r="T261" s="34">
        <v>2487.6186685176372</v>
      </c>
      <c r="U261" s="34">
        <v>48.55859813512734</v>
      </c>
      <c r="V261" s="35">
        <v>-2.2910042612572568E-2</v>
      </c>
      <c r="W261" s="34">
        <v>48993.238584379615</v>
      </c>
      <c r="X261" s="34">
        <v>1191.3966387338512</v>
      </c>
      <c r="Y261" s="34">
        <v>96.391619336029464</v>
      </c>
      <c r="Z261" s="34">
        <v>168.18454907938528</v>
      </c>
      <c r="AA261" s="34">
        <v>10.932786072989849</v>
      </c>
      <c r="AB261" s="34">
        <v>1991.7164096284366</v>
      </c>
      <c r="AC261" s="34">
        <v>69.114933072099376</v>
      </c>
      <c r="AD261" s="36">
        <v>1.9207589564173283E+19</v>
      </c>
      <c r="AE261" s="36">
        <v>1.9322831945291432E+19</v>
      </c>
      <c r="AF261" s="36">
        <v>-1.1524238111814861E+17</v>
      </c>
    </row>
    <row r="262" spans="1:32">
      <c r="A262" s="21" t="s">
        <v>572</v>
      </c>
      <c r="B262" s="21" t="s">
        <v>244</v>
      </c>
      <c r="C262" s="31">
        <v>10.661948987257464</v>
      </c>
      <c r="D262" s="31">
        <v>0.53744020097514278</v>
      </c>
      <c r="E262" s="32">
        <v>0.47705898687675991</v>
      </c>
      <c r="F262" s="32">
        <v>2.1928753727503223E-2</v>
      </c>
      <c r="G262" s="31">
        <v>0.91190231882651462</v>
      </c>
      <c r="H262" s="33">
        <v>0.16209262072222327</v>
      </c>
      <c r="I262" s="33">
        <v>3.3532959261620837E-3</v>
      </c>
      <c r="J262" s="32">
        <v>0.14778605204253417</v>
      </c>
      <c r="K262" s="32">
        <v>1.4508664556046809E-2</v>
      </c>
      <c r="L262" s="33">
        <v>3.5035053825348446E-2</v>
      </c>
      <c r="M262" s="33">
        <v>1.5628623995105513E-3</v>
      </c>
      <c r="N262" s="32">
        <v>0.12590324377857004</v>
      </c>
      <c r="O262" s="32">
        <v>5.6163591658469746E-3</v>
      </c>
      <c r="P262" s="34">
        <v>2494.1171940091385</v>
      </c>
      <c r="Q262" s="34">
        <v>45.747642207066292</v>
      </c>
      <c r="R262" s="34">
        <v>2514.4428022747716</v>
      </c>
      <c r="S262" s="34">
        <v>96.422470690620429</v>
      </c>
      <c r="T262" s="34">
        <v>2477.6065322890154</v>
      </c>
      <c r="U262" s="34">
        <v>34.485589228614572</v>
      </c>
      <c r="V262" s="35">
        <v>-1.7958625279455909E-2</v>
      </c>
      <c r="W262" s="34">
        <v>14795.382987168596</v>
      </c>
      <c r="X262" s="34">
        <v>1299.5448415789388</v>
      </c>
      <c r="Y262" s="34">
        <v>96.504024408248185</v>
      </c>
      <c r="Z262" s="34">
        <v>338.31434042871007</v>
      </c>
      <c r="AA262" s="34">
        <v>27.657739991991019</v>
      </c>
      <c r="AB262" s="34">
        <v>2160.6596038736689</v>
      </c>
      <c r="AC262" s="34">
        <v>68.920263358530249</v>
      </c>
      <c r="AD262" s="36">
        <v>2.1052430309547479E+19</v>
      </c>
      <c r="AE262" s="36">
        <v>2.1281408730836689E+19</v>
      </c>
      <c r="AF262" s="36">
        <v>-2.2897842128920986E+17</v>
      </c>
    </row>
    <row r="263" spans="1:32">
      <c r="A263" s="21" t="s">
        <v>573</v>
      </c>
      <c r="B263" s="21" t="s">
        <v>244</v>
      </c>
      <c r="C263" s="31">
        <v>10.699637283768183</v>
      </c>
      <c r="D263" s="31">
        <v>0.54444308241440387</v>
      </c>
      <c r="E263" s="32">
        <v>0.48625785188805803</v>
      </c>
      <c r="F263" s="32">
        <v>2.2495696151814928E-2</v>
      </c>
      <c r="G263" s="31">
        <v>0.90917896974021428</v>
      </c>
      <c r="H263" s="33">
        <v>0.15958833858745769</v>
      </c>
      <c r="I263" s="33">
        <v>3.3814355575464282E-3</v>
      </c>
      <c r="J263" s="32">
        <v>0.14721441166008842</v>
      </c>
      <c r="K263" s="32">
        <v>9.9236184596966232E-3</v>
      </c>
      <c r="L263" s="33">
        <v>4.1140304977093992E-2</v>
      </c>
      <c r="M263" s="33">
        <v>9.447333310547252E-4</v>
      </c>
      <c r="N263" s="32">
        <v>0.14762082632569098</v>
      </c>
      <c r="O263" s="32">
        <v>3.3899193276610527E-3</v>
      </c>
      <c r="P263" s="34">
        <v>2497.3933491758371</v>
      </c>
      <c r="Q263" s="34">
        <v>46.184439097716222</v>
      </c>
      <c r="R263" s="34">
        <v>2554.4654441812663</v>
      </c>
      <c r="S263" s="34">
        <v>98.317560784293647</v>
      </c>
      <c r="T263" s="34">
        <v>2451.3036725732163</v>
      </c>
      <c r="U263" s="34">
        <v>35.40353512003685</v>
      </c>
      <c r="V263" s="35">
        <v>-5.099880214175756E-2</v>
      </c>
      <c r="W263" s="34">
        <v>40354.313695835815</v>
      </c>
      <c r="X263" s="34">
        <v>932.53755858249212</v>
      </c>
      <c r="Y263" s="34">
        <v>56.014957002496111</v>
      </c>
      <c r="Z263" s="34">
        <v>239.39095746061466</v>
      </c>
      <c r="AA263" s="34">
        <v>10.641025048642119</v>
      </c>
      <c r="AB263" s="34">
        <v>1520.4175187225437</v>
      </c>
      <c r="AC263" s="34">
        <v>40.196903872507313</v>
      </c>
      <c r="AD263" s="36">
        <v>1.4628330179925352E+19</v>
      </c>
      <c r="AE263" s="36">
        <v>1.4978063682608095E+19</v>
      </c>
      <c r="AF263" s="36">
        <v>-3.4973350268274278E+17</v>
      </c>
    </row>
    <row r="264" spans="1:32">
      <c r="A264" s="21" t="s">
        <v>574</v>
      </c>
      <c r="B264" s="21" t="s">
        <v>575</v>
      </c>
      <c r="C264" s="31">
        <v>14.342942351810207</v>
      </c>
      <c r="D264" s="31">
        <v>0.73556893305652893</v>
      </c>
      <c r="E264" s="32">
        <v>0.56252507331651869</v>
      </c>
      <c r="F264" s="32">
        <v>2.6196073785521749E-2</v>
      </c>
      <c r="G264" s="31">
        <v>0.90804881194127351</v>
      </c>
      <c r="H264" s="33">
        <v>0.18492477254600279</v>
      </c>
      <c r="I264" s="33">
        <v>3.9724060216212364E-3</v>
      </c>
      <c r="J264" s="32">
        <v>0.5740261117073584</v>
      </c>
      <c r="K264" s="32">
        <v>4.086602921847611E-2</v>
      </c>
      <c r="L264" s="33">
        <v>0.14610071931421106</v>
      </c>
      <c r="M264" s="33">
        <v>4.2584611208005985E-3</v>
      </c>
      <c r="N264" s="32">
        <v>0.53181269336234471</v>
      </c>
      <c r="O264" s="32">
        <v>1.5500975552086212E-2</v>
      </c>
      <c r="P264" s="34">
        <v>2772.6614069758725</v>
      </c>
      <c r="Q264" s="34">
        <v>47.548450035822498</v>
      </c>
      <c r="R264" s="34">
        <v>2877.0549519564279</v>
      </c>
      <c r="S264" s="34">
        <v>108.99175007049418</v>
      </c>
      <c r="T264" s="34">
        <v>2700.8416517000205</v>
      </c>
      <c r="U264" s="34">
        <v>36.292810595611627</v>
      </c>
      <c r="V264" s="35">
        <v>-7.8809269438071095E-2</v>
      </c>
      <c r="W264" s="34">
        <v>35054.284415781352</v>
      </c>
      <c r="X264" s="34">
        <v>1480.6985652028688</v>
      </c>
      <c r="Y264" s="34">
        <v>112.73198362579171</v>
      </c>
      <c r="Z264" s="34">
        <v>1149.6943280274118</v>
      </c>
      <c r="AA264" s="34">
        <v>66.361217559521023</v>
      </c>
      <c r="AB264" s="34">
        <v>1870.8995212059988</v>
      </c>
      <c r="AC264" s="34">
        <v>71.624230466036607</v>
      </c>
      <c r="AD264" s="36">
        <v>2.2143895070938747E+19</v>
      </c>
      <c r="AE264" s="36">
        <v>2.0183958782139707E+19</v>
      </c>
      <c r="AF264" s="36">
        <v>1.9599362887990395E+18</v>
      </c>
    </row>
    <row r="265" spans="1:32">
      <c r="A265" s="21" t="s">
        <v>576</v>
      </c>
      <c r="B265" s="21" t="s">
        <v>575</v>
      </c>
      <c r="C265" s="31">
        <v>12.745938836744758</v>
      </c>
      <c r="D265" s="31">
        <v>0.70812857109632898</v>
      </c>
      <c r="E265" s="32">
        <v>0.53967590647563468</v>
      </c>
      <c r="F265" s="32">
        <v>2.6262019447625448E-2</v>
      </c>
      <c r="G265" s="31">
        <v>0.87590055534062894</v>
      </c>
      <c r="H265" s="33">
        <v>0.17129217571777605</v>
      </c>
      <c r="I265" s="33">
        <v>4.5916379636070596E-3</v>
      </c>
      <c r="J265" s="32">
        <v>6.5783612958571616E-2</v>
      </c>
      <c r="K265" s="32">
        <v>4.5561707382950701E-3</v>
      </c>
      <c r="L265" s="33">
        <v>1.7602170867332418E-2</v>
      </c>
      <c r="M265" s="33">
        <v>5.6615176030361974E-4</v>
      </c>
      <c r="N265" s="32">
        <v>6.3619972184423265E-2</v>
      </c>
      <c r="O265" s="32">
        <v>2.0462566528952866E-3</v>
      </c>
      <c r="P265" s="34">
        <v>2661.058458809322</v>
      </c>
      <c r="Q265" s="34">
        <v>51.00516149980831</v>
      </c>
      <c r="R265" s="34">
        <v>2782.0914999984561</v>
      </c>
      <c r="S265" s="34">
        <v>110.90406224064922</v>
      </c>
      <c r="T265" s="34">
        <v>2577.6775054655604</v>
      </c>
      <c r="U265" s="34">
        <v>42.9656254212573</v>
      </c>
      <c r="V265" s="35">
        <v>-9.2930708166768961E-2</v>
      </c>
      <c r="W265" s="34">
        <v>45499.273942027881</v>
      </c>
      <c r="X265" s="34">
        <v>1071.2131084200523</v>
      </c>
      <c r="Y265" s="34">
        <v>77.135999990534827</v>
      </c>
      <c r="Z265" s="34">
        <v>112.53127437682035</v>
      </c>
      <c r="AA265" s="34">
        <v>6.0445440140478119</v>
      </c>
      <c r="AB265" s="34">
        <v>1589.3581738041391</v>
      </c>
      <c r="AC265" s="34">
        <v>45.498622437151255</v>
      </c>
      <c r="AD265" s="36">
        <v>1.5954400292173613E+19</v>
      </c>
      <c r="AE265" s="36">
        <v>1.5374870426168787E+19</v>
      </c>
      <c r="AF265" s="36">
        <v>5.7952986600482611E+17</v>
      </c>
    </row>
    <row r="266" spans="1:32">
      <c r="A266" s="21" t="s">
        <v>577</v>
      </c>
      <c r="B266" s="21" t="s">
        <v>575</v>
      </c>
      <c r="C266" s="31">
        <v>11.057071331209382</v>
      </c>
      <c r="D266" s="31">
        <v>0.53627239395114423</v>
      </c>
      <c r="E266" s="32">
        <v>0.49374613045985682</v>
      </c>
      <c r="F266" s="32">
        <v>2.2850103132691479E-2</v>
      </c>
      <c r="G266" s="31">
        <v>0.95419937943655297</v>
      </c>
      <c r="H266" s="33">
        <v>0.1624183639655192</v>
      </c>
      <c r="I266" s="33">
        <v>2.3566797929226173E-3</v>
      </c>
      <c r="J266" s="32">
        <v>0.18562940308371953</v>
      </c>
      <c r="K266" s="32">
        <v>1.310165781259862E-2</v>
      </c>
      <c r="L266" s="33">
        <v>4.9304500913900547E-2</v>
      </c>
      <c r="M266" s="33">
        <v>1.2660112340726656E-3</v>
      </c>
      <c r="N266" s="32">
        <v>0.17721663915539176</v>
      </c>
      <c r="O266" s="32">
        <v>4.5504619634446778E-3</v>
      </c>
      <c r="P266" s="34">
        <v>2527.9497591342183</v>
      </c>
      <c r="Q266" s="34">
        <v>44.186503839543093</v>
      </c>
      <c r="R266" s="34">
        <v>2586.8631504090467</v>
      </c>
      <c r="S266" s="34">
        <v>99.373980419911859</v>
      </c>
      <c r="T266" s="34">
        <v>2480.9751977912283</v>
      </c>
      <c r="U266" s="34">
        <v>25.489358249373709</v>
      </c>
      <c r="V266" s="35">
        <v>-5.1854054521636384E-2</v>
      </c>
      <c r="W266" s="34">
        <v>30480.046916699794</v>
      </c>
      <c r="X266" s="34">
        <v>800.56501140331068</v>
      </c>
      <c r="Y266" s="34">
        <v>56.413478662469004</v>
      </c>
      <c r="Z266" s="34">
        <v>250.03940738848345</v>
      </c>
      <c r="AA266" s="34">
        <v>11.668647319054905</v>
      </c>
      <c r="AB266" s="34">
        <v>1279.3823206154455</v>
      </c>
      <c r="AC266" s="34">
        <v>53.113621570612551</v>
      </c>
      <c r="AD266" s="36">
        <v>1.2587156295046001E+19</v>
      </c>
      <c r="AE266" s="36">
        <v>1.2703198410657911E+19</v>
      </c>
      <c r="AF266" s="36">
        <v>-1.1604211561191014E+17</v>
      </c>
    </row>
    <row r="267" spans="1:32">
      <c r="A267" s="21" t="s">
        <v>578</v>
      </c>
      <c r="B267" s="21" t="s">
        <v>575</v>
      </c>
      <c r="C267" s="31">
        <v>13.136133165856098</v>
      </c>
      <c r="D267" s="31">
        <v>0.66075521975605866</v>
      </c>
      <c r="E267" s="32">
        <v>0.53666112972340985</v>
      </c>
      <c r="F267" s="32">
        <v>2.5284507950643555E-2</v>
      </c>
      <c r="G267" s="31">
        <v>0.93665855842969903</v>
      </c>
      <c r="H267" s="33">
        <v>0.17752770024827944</v>
      </c>
      <c r="I267" s="33">
        <v>3.1275890834159105E-3</v>
      </c>
      <c r="J267" s="32">
        <v>0.14087329272955437</v>
      </c>
      <c r="K267" s="32">
        <v>2.5050012772262101E-2</v>
      </c>
      <c r="L267" s="33">
        <v>3.7570954546044512E-2</v>
      </c>
      <c r="M267" s="33">
        <v>5.6019832699961171E-3</v>
      </c>
      <c r="N267" s="32">
        <v>0.13620210369358451</v>
      </c>
      <c r="O267" s="32">
        <v>2.0308291749538899E-2</v>
      </c>
      <c r="P267" s="34">
        <v>2689.4797738823804</v>
      </c>
      <c r="Q267" s="34">
        <v>46.385499459002858</v>
      </c>
      <c r="R267" s="34">
        <v>2769.4566647354454</v>
      </c>
      <c r="S267" s="34">
        <v>106.95284164898253</v>
      </c>
      <c r="T267" s="34">
        <v>2629.9087226293959</v>
      </c>
      <c r="U267" s="34">
        <v>28.986535958089917</v>
      </c>
      <c r="V267" s="35">
        <v>-6.5323991855396724E-2</v>
      </c>
      <c r="W267" s="34">
        <v>58522.584304105891</v>
      </c>
      <c r="X267" s="34">
        <v>1641.7030548733849</v>
      </c>
      <c r="Y267" s="34">
        <v>305.70784844830285</v>
      </c>
      <c r="Z267" s="34">
        <v>380.90703881233628</v>
      </c>
      <c r="AA267" s="34">
        <v>72.475899382003519</v>
      </c>
      <c r="AB267" s="34">
        <v>2380.274343609758</v>
      </c>
      <c r="AC267" s="34">
        <v>90.509343696605256</v>
      </c>
      <c r="AD267" s="36">
        <v>2.4942915625791017E+19</v>
      </c>
      <c r="AE267" s="36">
        <v>2.346132671207528E+19</v>
      </c>
      <c r="AF267" s="36">
        <v>1.4815889137157366E+18</v>
      </c>
    </row>
    <row r="268" spans="1:32">
      <c r="A268" s="21" t="s">
        <v>579</v>
      </c>
      <c r="B268" s="21" t="s">
        <v>575</v>
      </c>
      <c r="C268" s="31">
        <v>11.253015369337502</v>
      </c>
      <c r="D268" s="31">
        <v>0.64326983909794366</v>
      </c>
      <c r="E268" s="32">
        <v>0.50199518079837857</v>
      </c>
      <c r="F268" s="32">
        <v>2.5415354808267749E-2</v>
      </c>
      <c r="G268" s="31">
        <v>0.88567085191671602</v>
      </c>
      <c r="H268" s="33">
        <v>0.16258036319125127</v>
      </c>
      <c r="I268" s="33">
        <v>4.3152284680026479E-3</v>
      </c>
      <c r="J268" s="32">
        <v>0.13195947139087785</v>
      </c>
      <c r="K268" s="32">
        <v>1.4981529842232413E-2</v>
      </c>
      <c r="L268" s="33">
        <v>3.5021841903688962E-2</v>
      </c>
      <c r="M268" s="33">
        <v>2.8722470283168494E-3</v>
      </c>
      <c r="N268" s="32">
        <v>0.1258923024389571</v>
      </c>
      <c r="O268" s="32">
        <v>1.032480794592853E-2</v>
      </c>
      <c r="P268" s="34">
        <v>2544.3184843368381</v>
      </c>
      <c r="Q268" s="34">
        <v>51.954350671991051</v>
      </c>
      <c r="R268" s="34">
        <v>2622.3648336099623</v>
      </c>
      <c r="S268" s="34">
        <v>110.01360024933767</v>
      </c>
      <c r="T268" s="34">
        <v>2482.6740611647579</v>
      </c>
      <c r="U268" s="34">
        <v>44.074909901416504</v>
      </c>
      <c r="V268" s="35">
        <v>-6.853463879353372E-2</v>
      </c>
      <c r="W268" s="34">
        <v>24692.079227274389</v>
      </c>
      <c r="X268" s="34">
        <v>919.06724436364016</v>
      </c>
      <c r="Y268" s="34">
        <v>89.029085600183279</v>
      </c>
      <c r="Z268" s="34">
        <v>195.67839671838348</v>
      </c>
      <c r="AA268" s="34">
        <v>12.885301980432441</v>
      </c>
      <c r="AB268" s="34">
        <v>1456.693775807822</v>
      </c>
      <c r="AC268" s="34">
        <v>72.680617978598107</v>
      </c>
      <c r="AD268" s="36">
        <v>1.4162254903963673E+19</v>
      </c>
      <c r="AE268" s="36">
        <v>1.4281252701680157E+19</v>
      </c>
      <c r="AF268" s="36">
        <v>-1.189977977164841E+17</v>
      </c>
    </row>
    <row r="269" spans="1:32">
      <c r="A269" s="21" t="s">
        <v>580</v>
      </c>
      <c r="B269" s="21">
        <v>3</v>
      </c>
      <c r="C269" s="31">
        <v>10.922805764464163</v>
      </c>
      <c r="D269" s="31">
        <v>0.57791194509705801</v>
      </c>
      <c r="E269" s="32">
        <v>0.46786215604933323</v>
      </c>
      <c r="F269" s="32">
        <v>2.2353096589114312E-2</v>
      </c>
      <c r="G269" s="31">
        <v>0.90300949436267863</v>
      </c>
      <c r="H269" s="33">
        <v>0.1693226349678208</v>
      </c>
      <c r="I269" s="33">
        <v>3.8488197089003914E-3</v>
      </c>
      <c r="J269" s="32">
        <v>0.55026856397309543</v>
      </c>
      <c r="K269" s="32">
        <v>4.0515038094396889E-2</v>
      </c>
      <c r="L269" s="33">
        <v>0.15814409005394517</v>
      </c>
      <c r="M269" s="33">
        <v>5.4237908334634722E-3</v>
      </c>
      <c r="N269" s="32">
        <v>0.57070776476801011</v>
      </c>
      <c r="O269" s="32">
        <v>1.9573286248504618E-2</v>
      </c>
      <c r="P269" s="34">
        <v>2516.5791916168305</v>
      </c>
      <c r="Q269" s="34">
        <v>48.06116927556377</v>
      </c>
      <c r="R269" s="34">
        <v>2474.179059691005</v>
      </c>
      <c r="S269" s="34">
        <v>98.923299441966051</v>
      </c>
      <c r="T269" s="34">
        <v>2550.9582866846376</v>
      </c>
      <c r="U269" s="34">
        <v>37.574875490785416</v>
      </c>
      <c r="V269" s="35">
        <v>3.6228940978848545E-2</v>
      </c>
      <c r="W269" s="34">
        <v>8089.2331365845375</v>
      </c>
      <c r="X269" s="34">
        <v>289.06165247582163</v>
      </c>
      <c r="Y269" s="34">
        <v>26.23607971959343</v>
      </c>
      <c r="Z269" s="34">
        <v>254.67476112661268</v>
      </c>
      <c r="AA269" s="34">
        <v>12.315218136336089</v>
      </c>
      <c r="AB269" s="34">
        <v>439.81517443368188</v>
      </c>
      <c r="AC269" s="34">
        <v>21.639957733272087</v>
      </c>
      <c r="AD269" s="36">
        <v>4.8278415839952292E+18</v>
      </c>
      <c r="AE269" s="36">
        <v>4.7129100198291671E+18</v>
      </c>
      <c r="AF269" s="36">
        <v>1.1493156416606208E+17</v>
      </c>
    </row>
    <row r="270" spans="1:32">
      <c r="A270" s="21" t="s">
        <v>581</v>
      </c>
      <c r="B270" s="21" t="s">
        <v>244</v>
      </c>
      <c r="C270" s="31">
        <v>30.09225982732524</v>
      </c>
      <c r="D270" s="31">
        <v>1.7254088254946489</v>
      </c>
      <c r="E270" s="32">
        <v>0.71829366132192052</v>
      </c>
      <c r="F270" s="32">
        <v>3.6571759844982933E-2</v>
      </c>
      <c r="G270" s="31">
        <v>0.88798701091993593</v>
      </c>
      <c r="H270" s="33">
        <v>0.30384458037930001</v>
      </c>
      <c r="I270" s="33">
        <v>8.0116579783809753E-3</v>
      </c>
      <c r="J270" s="32">
        <v>0.19439333614341553</v>
      </c>
      <c r="K270" s="32">
        <v>1.405465805447122E-2</v>
      </c>
      <c r="L270" s="33">
        <v>5.0159382414296051E-2</v>
      </c>
      <c r="M270" s="33">
        <v>1.5261252160582081E-3</v>
      </c>
      <c r="N270" s="32">
        <v>0.19118957982670368</v>
      </c>
      <c r="O270" s="32">
        <v>5.8170420921678945E-3</v>
      </c>
      <c r="P270" s="34">
        <v>3489.8298299833177</v>
      </c>
      <c r="Q270" s="34">
        <v>54.838950840748112</v>
      </c>
      <c r="R270" s="34">
        <v>3489.6486126657574</v>
      </c>
      <c r="S270" s="34">
        <v>138.68513239679385</v>
      </c>
      <c r="T270" s="34">
        <v>3489.9338448682392</v>
      </c>
      <c r="U270" s="34">
        <v>40.197872199362791</v>
      </c>
      <c r="V270" s="35">
        <v>1.0583744447711929E-4</v>
      </c>
      <c r="W270" s="34">
        <v>27831.042695232423</v>
      </c>
      <c r="X270" s="34">
        <v>1307.3996705574468</v>
      </c>
      <c r="Y270" s="34">
        <v>97.661790786877049</v>
      </c>
      <c r="Z270" s="34">
        <v>265.16982799258312</v>
      </c>
      <c r="AA270" s="34">
        <v>14.875117652871699</v>
      </c>
      <c r="AB270" s="34">
        <v>1271.723478659183</v>
      </c>
      <c r="AC270" s="34">
        <v>43.407183093109765</v>
      </c>
      <c r="AD270" s="36">
        <v>1.9169151871247405E+19</v>
      </c>
      <c r="AE270" s="36">
        <v>1.2661242290697996E+19</v>
      </c>
      <c r="AF270" s="36">
        <v>6.5079095805494088E+18</v>
      </c>
    </row>
    <row r="271" spans="1:32">
      <c r="A271" s="21" t="s">
        <v>582</v>
      </c>
      <c r="B271" s="21" t="s">
        <v>244</v>
      </c>
      <c r="C271" s="31">
        <v>20.193587825771871</v>
      </c>
      <c r="D271" s="31">
        <v>1.1402675640901259</v>
      </c>
      <c r="E271" s="32">
        <v>0.59450667241344024</v>
      </c>
      <c r="F271" s="32">
        <v>2.9051954783895863E-2</v>
      </c>
      <c r="G271" s="31">
        <v>0.86541684287813048</v>
      </c>
      <c r="H271" s="33">
        <v>0.2463516523568911</v>
      </c>
      <c r="I271" s="33">
        <v>6.9699885628250226E-3</v>
      </c>
      <c r="J271" s="32">
        <v>7.3670092405761778E-2</v>
      </c>
      <c r="K271" s="32">
        <v>5.0618841036478585E-3</v>
      </c>
      <c r="L271" s="33">
        <v>2.0364505161872163E-2</v>
      </c>
      <c r="M271" s="33">
        <v>7.2240880031553467E-4</v>
      </c>
      <c r="N271" s="32">
        <v>7.6137745934664394E-2</v>
      </c>
      <c r="O271" s="32">
        <v>2.7009042086801852E-3</v>
      </c>
      <c r="P271" s="34">
        <v>3100.6738842249092</v>
      </c>
      <c r="Q271" s="34">
        <v>53.211180622643496</v>
      </c>
      <c r="R271" s="34">
        <v>3007.6673141165547</v>
      </c>
      <c r="S271" s="34">
        <v>118.53702444540119</v>
      </c>
      <c r="T271" s="34">
        <v>3161.4706591978384</v>
      </c>
      <c r="U271" s="34">
        <v>44.174354169798789</v>
      </c>
      <c r="V271" s="35">
        <v>6.082141578228184E-2</v>
      </c>
      <c r="W271" s="34">
        <v>37187.969115000495</v>
      </c>
      <c r="X271" s="34">
        <v>908.0826908226835</v>
      </c>
      <c r="Y271" s="34">
        <v>86.204854050881394</v>
      </c>
      <c r="Z271" s="34">
        <v>89.924000394689656</v>
      </c>
      <c r="AA271" s="34">
        <v>5.3623931988465046</v>
      </c>
      <c r="AB271" s="34">
        <v>1143.930202506323</v>
      </c>
      <c r="AC271" s="34">
        <v>54.869915756446318</v>
      </c>
      <c r="AD271" s="36">
        <v>1.4808763363780286E+19</v>
      </c>
      <c r="AE271" s="36">
        <v>1.1084272259266253E+19</v>
      </c>
      <c r="AF271" s="36">
        <v>3.7244911045140337E+18</v>
      </c>
    </row>
    <row r="272" spans="1:32">
      <c r="A272" s="21" t="s">
        <v>583</v>
      </c>
      <c r="B272" s="49" t="s">
        <v>575</v>
      </c>
      <c r="C272" s="31">
        <v>22.502408592139563</v>
      </c>
      <c r="D272" s="31">
        <v>1.2620024782832817</v>
      </c>
      <c r="E272" s="32">
        <v>0.6158616120307342</v>
      </c>
      <c r="F272" s="32">
        <v>3.0568486195876449E-2</v>
      </c>
      <c r="G272" s="31">
        <v>0.8850332686676543</v>
      </c>
      <c r="H272" s="33">
        <v>0.26499922086130206</v>
      </c>
      <c r="I272" s="33">
        <v>6.9186506237126841E-3</v>
      </c>
      <c r="J272" s="32">
        <v>5.6169482725616893E-2</v>
      </c>
      <c r="K272" s="32">
        <v>4.1271056045616566E-3</v>
      </c>
      <c r="L272" s="33">
        <v>1.7169536696005312E-2</v>
      </c>
      <c r="M272" s="33">
        <v>5.7528655446124628E-4</v>
      </c>
      <c r="N272" s="32">
        <v>6.4627371717815199E-2</v>
      </c>
      <c r="O272" s="32">
        <v>2.1654199910984364E-3</v>
      </c>
      <c r="P272" s="34">
        <v>3205.6687913698233</v>
      </c>
      <c r="Q272" s="34">
        <v>53.109281469252437</v>
      </c>
      <c r="R272" s="34">
        <v>3093.4299456072631</v>
      </c>
      <c r="S272" s="34">
        <v>123.12001706147051</v>
      </c>
      <c r="T272" s="34">
        <v>3276.6747035573489</v>
      </c>
      <c r="U272" s="34">
        <v>40.444907053082261</v>
      </c>
      <c r="V272" s="35">
        <v>7.0331475072052063E-2</v>
      </c>
      <c r="W272" s="34">
        <v>20523.545797801336</v>
      </c>
      <c r="X272" s="34">
        <v>736.28618884696391</v>
      </c>
      <c r="Y272" s="34">
        <v>68.915510836880884</v>
      </c>
      <c r="Z272" s="34">
        <v>54.303981473538236</v>
      </c>
      <c r="AA272" s="34">
        <v>4.0011297005782156</v>
      </c>
      <c r="AB272" s="34">
        <v>897.74025431852158</v>
      </c>
      <c r="AC272" s="34">
        <v>44.744923273444584</v>
      </c>
      <c r="AD272" s="36">
        <v>1.2117872240959666E+19</v>
      </c>
      <c r="AE272" s="36">
        <v>8.6654287928693105E+18</v>
      </c>
      <c r="AF272" s="36">
        <v>3.4524434480903557E+18</v>
      </c>
    </row>
    <row r="273" spans="1:32">
      <c r="A273" s="21" t="s">
        <v>584</v>
      </c>
      <c r="B273" s="21" t="s">
        <v>244</v>
      </c>
      <c r="C273" s="31">
        <v>11.731612190853168</v>
      </c>
      <c r="D273" s="31">
        <v>0.62514675216343429</v>
      </c>
      <c r="E273" s="32">
        <v>0.50566758941630363</v>
      </c>
      <c r="F273" s="32">
        <v>2.4405130101634812E-2</v>
      </c>
      <c r="G273" s="31">
        <v>0.90571534867839709</v>
      </c>
      <c r="H273" s="33">
        <v>0.16826403721035549</v>
      </c>
      <c r="I273" s="33">
        <v>3.8007132200437556E-3</v>
      </c>
      <c r="J273" s="32">
        <v>8.3918975260331194E-2</v>
      </c>
      <c r="K273" s="32">
        <v>6.0444939661888535E-3</v>
      </c>
      <c r="L273" s="33">
        <v>2.3342260509024628E-2</v>
      </c>
      <c r="M273" s="33">
        <v>9.1823611799872798E-4</v>
      </c>
      <c r="N273" s="32">
        <v>8.4186364757793355E-2</v>
      </c>
      <c r="O273" s="32">
        <v>3.3117169921796598E-3</v>
      </c>
      <c r="P273" s="34">
        <v>2583.2238915070952</v>
      </c>
      <c r="Q273" s="34">
        <v>48.671873931510618</v>
      </c>
      <c r="R273" s="34">
        <v>2638.1072093819735</v>
      </c>
      <c r="S273" s="34">
        <v>105.34500330555582</v>
      </c>
      <c r="T273" s="34">
        <v>2540.449003323587</v>
      </c>
      <c r="U273" s="34">
        <v>37.379979031787116</v>
      </c>
      <c r="V273" s="35">
        <v>-4.686625606012873E-2</v>
      </c>
      <c r="W273" s="34">
        <v>64448.097252798616</v>
      </c>
      <c r="X273" s="34">
        <v>1749.5081116000558</v>
      </c>
      <c r="Y273" s="34">
        <v>191.74709619595703</v>
      </c>
      <c r="Z273" s="34">
        <v>249.72620875508133</v>
      </c>
      <c r="AA273" s="34">
        <v>19.251867670456935</v>
      </c>
      <c r="AB273" s="34">
        <v>2761.5030324818672</v>
      </c>
      <c r="AC273" s="34">
        <v>150.66453878653437</v>
      </c>
      <c r="AD273" s="36">
        <v>2.7349634093312967E+19</v>
      </c>
      <c r="AE273" s="36">
        <v>2.6824901837727097E+19</v>
      </c>
      <c r="AF273" s="36">
        <v>5.2473225558586982E+17</v>
      </c>
    </row>
    <row r="274" spans="1:32">
      <c r="A274" s="21" t="s">
        <v>585</v>
      </c>
      <c r="B274" s="21" t="s">
        <v>244</v>
      </c>
      <c r="C274" s="31">
        <v>13.591623746000343</v>
      </c>
      <c r="D274" s="31">
        <v>0.81933491739206599</v>
      </c>
      <c r="E274" s="32">
        <v>0.521264144227922</v>
      </c>
      <c r="F274" s="32">
        <v>2.6704547556917396E-2</v>
      </c>
      <c r="G274" s="31">
        <v>0.84984016324257272</v>
      </c>
      <c r="H274" s="33">
        <v>0.18910900792961224</v>
      </c>
      <c r="I274" s="33">
        <v>6.0082269947288628E-3</v>
      </c>
      <c r="J274" s="32">
        <v>8.4282847801660787E-2</v>
      </c>
      <c r="K274" s="32">
        <v>6.1600245638529869E-3</v>
      </c>
      <c r="L274" s="33">
        <v>2.577949679453613E-2</v>
      </c>
      <c r="M274" s="33">
        <v>1.0631985180512892E-3</v>
      </c>
      <c r="N274" s="32">
        <v>9.4020485186296743E-2</v>
      </c>
      <c r="O274" s="32">
        <v>3.8775947146385166E-3</v>
      </c>
      <c r="P274" s="34">
        <v>2721.6811169710145</v>
      </c>
      <c r="Q274" s="34">
        <v>55.471604631522951</v>
      </c>
      <c r="R274" s="34">
        <v>2704.5393266287997</v>
      </c>
      <c r="S274" s="34">
        <v>114.16653515315866</v>
      </c>
      <c r="T274" s="34">
        <v>2734.428363150585</v>
      </c>
      <c r="U274" s="34">
        <v>51.354357480330236</v>
      </c>
      <c r="V274" s="35">
        <v>1.338126116014926E-2</v>
      </c>
      <c r="W274" s="34">
        <v>46966.553416709874</v>
      </c>
      <c r="X274" s="34">
        <v>1906.3832989555203</v>
      </c>
      <c r="Y274" s="34">
        <v>175.65182160563668</v>
      </c>
      <c r="Z274" s="34">
        <v>259.40002132389884</v>
      </c>
      <c r="AA274" s="34">
        <v>16.2705528259545</v>
      </c>
      <c r="AB274" s="34">
        <v>2857.7569464902604</v>
      </c>
      <c r="AC274" s="34">
        <v>98.80835129421483</v>
      </c>
      <c r="AD274" s="36">
        <v>3.0957236103764906E+19</v>
      </c>
      <c r="AE274" s="36">
        <v>2.7761888156329812E+19</v>
      </c>
      <c r="AF274" s="36">
        <v>3.195347947435094E+18</v>
      </c>
    </row>
    <row r="275" spans="1:32">
      <c r="A275" s="21" t="s">
        <v>586</v>
      </c>
      <c r="B275" s="21" t="s">
        <v>244</v>
      </c>
      <c r="C275" s="31">
        <v>18.161724213226307</v>
      </c>
      <c r="D275" s="31">
        <v>0.9451820209043631</v>
      </c>
      <c r="E275" s="32">
        <v>0.56646377925465874</v>
      </c>
      <c r="F275" s="32">
        <v>2.5722460411632665E-2</v>
      </c>
      <c r="G275" s="31">
        <v>0.87253325170528961</v>
      </c>
      <c r="H275" s="33">
        <v>0.23253249762420147</v>
      </c>
      <c r="I275" s="33">
        <v>5.9122835506567727E-3</v>
      </c>
      <c r="J275" s="32">
        <v>0.10697174822380102</v>
      </c>
      <c r="K275" s="32">
        <v>7.5201493747471303E-3</v>
      </c>
      <c r="L275" s="33">
        <v>2.7608027676902847E-2</v>
      </c>
      <c r="M275" s="33">
        <v>7.2972851102305841E-4</v>
      </c>
      <c r="N275" s="32">
        <v>0.10266677342724692</v>
      </c>
      <c r="O275" s="32">
        <v>2.7136625832668401E-3</v>
      </c>
      <c r="P275" s="34">
        <v>2998.3396037424272</v>
      </c>
      <c r="Q275" s="34">
        <v>48.889263382580339</v>
      </c>
      <c r="R275" s="34">
        <v>2893.2841840986798</v>
      </c>
      <c r="S275" s="34">
        <v>106.73348966879415</v>
      </c>
      <c r="T275" s="34">
        <v>3069.5605489804889</v>
      </c>
      <c r="U275" s="34">
        <v>40.058365879977828</v>
      </c>
      <c r="V275" s="35">
        <v>7.1202695176255881E-2</v>
      </c>
      <c r="W275" s="34">
        <v>96971.882194832986</v>
      </c>
      <c r="X275" s="34">
        <v>2385.8202818641807</v>
      </c>
      <c r="Y275" s="34">
        <v>199.55224232044424</v>
      </c>
      <c r="Z275" s="34">
        <v>362.12246287210746</v>
      </c>
      <c r="AA275" s="34">
        <v>20.212158259043157</v>
      </c>
      <c r="AB275" s="34">
        <v>3162.1859562078516</v>
      </c>
      <c r="AC275" s="34">
        <v>131.1017453896965</v>
      </c>
      <c r="AD275" s="36">
        <v>3.9731034663564427E+19</v>
      </c>
      <c r="AE275" s="36">
        <v>3.087323671950454E+19</v>
      </c>
      <c r="AF275" s="36">
        <v>8.8577979440598876E+18</v>
      </c>
    </row>
    <row r="276" spans="1:32">
      <c r="A276" s="21" t="s">
        <v>587</v>
      </c>
      <c r="B276" s="21" t="s">
        <v>244</v>
      </c>
      <c r="C276" s="31">
        <v>18.571270876855525</v>
      </c>
      <c r="D276" s="31">
        <v>1.0441175574347028</v>
      </c>
      <c r="E276" s="32">
        <v>0.59460811297848037</v>
      </c>
      <c r="F276" s="32">
        <v>2.8654586251810606E-2</v>
      </c>
      <c r="G276" s="31">
        <v>0.85714744969435241</v>
      </c>
      <c r="H276" s="33">
        <v>0.22652154720175763</v>
      </c>
      <c r="I276" s="33">
        <v>6.5597076694782824E-3</v>
      </c>
      <c r="J276" s="32">
        <v>8.9347739430492013E-2</v>
      </c>
      <c r="K276" s="32">
        <v>6.256869319689079E-3</v>
      </c>
      <c r="L276" s="33">
        <v>2.2347078293352016E-2</v>
      </c>
      <c r="M276" s="33">
        <v>7.26121443393805E-4</v>
      </c>
      <c r="N276" s="32">
        <v>8.2899862648138173E-2</v>
      </c>
      <c r="O276" s="32">
        <v>2.6936571811770876E-3</v>
      </c>
      <c r="P276" s="34">
        <v>3019.8128845544061</v>
      </c>
      <c r="Q276" s="34">
        <v>52.774624502530514</v>
      </c>
      <c r="R276" s="34">
        <v>3008.077414060484</v>
      </c>
      <c r="S276" s="34">
        <v>116.89339660032844</v>
      </c>
      <c r="T276" s="34">
        <v>3027.6330161725464</v>
      </c>
      <c r="U276" s="34">
        <v>45.693893578533334</v>
      </c>
      <c r="V276" s="35">
        <v>8.0818513534457459E-3</v>
      </c>
      <c r="W276" s="34">
        <v>52683.904573817272</v>
      </c>
      <c r="X276" s="34">
        <v>1447.8237905839549</v>
      </c>
      <c r="Y276" s="34">
        <v>137.286633022736</v>
      </c>
      <c r="Z276" s="34">
        <v>177.84476351975351</v>
      </c>
      <c r="AA276" s="34">
        <v>11.827519808996588</v>
      </c>
      <c r="AB276" s="34">
        <v>1847.945620971793</v>
      </c>
      <c r="AC276" s="34">
        <v>81.24196424537314</v>
      </c>
      <c r="AD276" s="36">
        <v>2.2736484486106223E+19</v>
      </c>
      <c r="AE276" s="36">
        <v>1.7972721749394313E+19</v>
      </c>
      <c r="AF276" s="36">
        <v>4.7637627367119094E+18</v>
      </c>
    </row>
    <row r="277" spans="1:32">
      <c r="A277" s="21" t="s">
        <v>588</v>
      </c>
      <c r="B277" s="21" t="s">
        <v>244</v>
      </c>
      <c r="C277" s="31">
        <v>23.836213230200659</v>
      </c>
      <c r="D277" s="31">
        <v>1.1856809933050418</v>
      </c>
      <c r="E277" s="32">
        <v>0.65017550581886163</v>
      </c>
      <c r="F277" s="32">
        <v>2.996021435750219E-2</v>
      </c>
      <c r="G277" s="31">
        <v>0.92636836521102739</v>
      </c>
      <c r="H277" s="33">
        <v>0.26589206865000281</v>
      </c>
      <c r="I277" s="33">
        <v>4.9812446171504108E-3</v>
      </c>
      <c r="J277" s="32">
        <v>6.0468384455582433E-2</v>
      </c>
      <c r="K277" s="32">
        <v>4.1276573151318094E-3</v>
      </c>
      <c r="L277" s="33">
        <v>1.5481804295501023E-2</v>
      </c>
      <c r="M277" s="33">
        <v>3.9750806868442965E-4</v>
      </c>
      <c r="N277" s="32">
        <v>5.8292709928288632E-2</v>
      </c>
      <c r="O277" s="32">
        <v>1.4967133093595152E-3</v>
      </c>
      <c r="P277" s="34">
        <v>3261.7178240289263</v>
      </c>
      <c r="Q277" s="34">
        <v>47.352866112556057</v>
      </c>
      <c r="R277" s="34">
        <v>3228.8905683729263</v>
      </c>
      <c r="S277" s="34">
        <v>118.11515255852795</v>
      </c>
      <c r="T277" s="34">
        <v>3281.9602301697573</v>
      </c>
      <c r="U277" s="34">
        <v>29.127533033345571</v>
      </c>
      <c r="V277" s="35">
        <v>2.054939599280492E-2</v>
      </c>
      <c r="W277" s="34">
        <v>49241.289483619315</v>
      </c>
      <c r="X277" s="34">
        <v>1580.1561016768446</v>
      </c>
      <c r="Y277" s="34">
        <v>99.722529970779533</v>
      </c>
      <c r="Z277" s="34">
        <v>116.4238673805861</v>
      </c>
      <c r="AA277" s="34">
        <v>5.5337684167949366</v>
      </c>
      <c r="AB277" s="34">
        <v>1794.7775382422769</v>
      </c>
      <c r="AC277" s="34">
        <v>48.135909578583458</v>
      </c>
      <c r="AD277" s="36">
        <v>2.4297744556830163E+19</v>
      </c>
      <c r="AE277" s="36">
        <v>1.7340183804551123E+19</v>
      </c>
      <c r="AF277" s="36">
        <v>6.95756075227904E+18</v>
      </c>
    </row>
    <row r="278" spans="1:32">
      <c r="A278" s="21" t="s">
        <v>589</v>
      </c>
      <c r="B278" s="21" t="s">
        <v>244</v>
      </c>
      <c r="C278" s="31">
        <v>10.989456965299816</v>
      </c>
      <c r="D278" s="31">
        <v>0.54088243921982393</v>
      </c>
      <c r="E278" s="32">
        <v>0.49973764516233304</v>
      </c>
      <c r="F278" s="32">
        <v>2.2769904559978908E-2</v>
      </c>
      <c r="G278" s="31">
        <v>0.92574738818998414</v>
      </c>
      <c r="H278" s="33">
        <v>0.15948979209319039</v>
      </c>
      <c r="I278" s="33">
        <v>2.9683497206636988E-3</v>
      </c>
      <c r="J278" s="32">
        <v>5.4667472441849309E-2</v>
      </c>
      <c r="K278" s="32">
        <v>4.6852547068294264E-3</v>
      </c>
      <c r="L278" s="33">
        <v>1.5112882939141902E-2</v>
      </c>
      <c r="M278" s="33">
        <v>8.2123012340728791E-4</v>
      </c>
      <c r="N278" s="32">
        <v>5.4225238837469047E-2</v>
      </c>
      <c r="O278" s="32">
        <v>2.9465853577777283E-3</v>
      </c>
      <c r="P278" s="34">
        <v>2522.2396074324965</v>
      </c>
      <c r="Q278" s="34">
        <v>44.803958484189479</v>
      </c>
      <c r="R278" s="34">
        <v>2612.6684260157954</v>
      </c>
      <c r="S278" s="34">
        <v>98.623867448237903</v>
      </c>
      <c r="T278" s="34">
        <v>2450.2587606537631</v>
      </c>
      <c r="U278" s="34">
        <v>31.14711970291637</v>
      </c>
      <c r="V278" s="35">
        <v>-8.0687797786134663E-2</v>
      </c>
      <c r="W278" s="34">
        <v>44378.861865900224</v>
      </c>
      <c r="X278" s="34">
        <v>1314.5330196439911</v>
      </c>
      <c r="Y278" s="34">
        <v>95.701656120579301</v>
      </c>
      <c r="Z278" s="34">
        <v>122.70846642485699</v>
      </c>
      <c r="AA278" s="34">
        <v>7.6495602539700362</v>
      </c>
      <c r="AB278" s="34">
        <v>2137.2093220996371</v>
      </c>
      <c r="AC278" s="34">
        <v>58.898840258723283</v>
      </c>
      <c r="AD278" s="36">
        <v>2.0123061400767746E+19</v>
      </c>
      <c r="AE278" s="36">
        <v>2.0615920349656433E+19</v>
      </c>
      <c r="AF278" s="36">
        <v>-4.9285894888868659E+17</v>
      </c>
    </row>
    <row r="279" spans="1:32">
      <c r="A279" s="21" t="s">
        <v>590</v>
      </c>
      <c r="B279" s="21" t="s">
        <v>244</v>
      </c>
      <c r="C279" s="31">
        <v>10.791818238126803</v>
      </c>
      <c r="D279" s="31">
        <v>0.52085294296794771</v>
      </c>
      <c r="E279" s="32">
        <v>0.49638385064977669</v>
      </c>
      <c r="F279" s="32">
        <v>2.2500502362883566E-2</v>
      </c>
      <c r="G279" s="31">
        <v>0.93919132087395685</v>
      </c>
      <c r="H279" s="33">
        <v>0.1576796704636956</v>
      </c>
      <c r="I279" s="33">
        <v>2.6133002995223091E-3</v>
      </c>
      <c r="J279" s="32">
        <v>4.3665658203819603E-2</v>
      </c>
      <c r="K279" s="32">
        <v>2.993612669226783E-3</v>
      </c>
      <c r="L279" s="33">
        <v>1.21593770703673E-2</v>
      </c>
      <c r="M279" s="33">
        <v>3.0830777646524221E-4</v>
      </c>
      <c r="N279" s="32">
        <v>4.3579800724565784E-2</v>
      </c>
      <c r="O279" s="32">
        <v>1.1049901144140903E-3</v>
      </c>
      <c r="P279" s="34">
        <v>2505.3621580234953</v>
      </c>
      <c r="Q279" s="34">
        <v>43.887889633139821</v>
      </c>
      <c r="R279" s="34">
        <v>2598.2364628461769</v>
      </c>
      <c r="S279" s="34">
        <v>97.6682045105524</v>
      </c>
      <c r="T279" s="34">
        <v>2430.9299536132053</v>
      </c>
      <c r="U279" s="34">
        <v>27.823154713578333</v>
      </c>
      <c r="V279" s="35">
        <v>-8.3695842049521074E-2</v>
      </c>
      <c r="W279" s="34">
        <v>38426.602455641172</v>
      </c>
      <c r="X279" s="34">
        <v>1189.348179898336</v>
      </c>
      <c r="Y279" s="34">
        <v>72.171107428009151</v>
      </c>
      <c r="Z279" s="34">
        <v>91.266745916634306</v>
      </c>
      <c r="AA279" s="34">
        <v>4.2465364582977658</v>
      </c>
      <c r="AB279" s="34">
        <v>1956.7721542238792</v>
      </c>
      <c r="AC279" s="34">
        <v>50.559630405238522</v>
      </c>
      <c r="AD279" s="36">
        <v>1.8207777996652886E+19</v>
      </c>
      <c r="AE279" s="36">
        <v>1.8832166902808338E+19</v>
      </c>
      <c r="AF279" s="36">
        <v>-6.2438890615545242E+17</v>
      </c>
    </row>
    <row r="280" spans="1:32">
      <c r="A280" s="21" t="s">
        <v>591</v>
      </c>
      <c r="B280" s="21">
        <v>1</v>
      </c>
      <c r="C280" s="31">
        <v>29.96066537957136</v>
      </c>
      <c r="D280" s="31">
        <v>1.8734530375185028</v>
      </c>
      <c r="E280" s="32">
        <v>0.65609342549096072</v>
      </c>
      <c r="F280" s="32">
        <v>3.4649021629358463E-2</v>
      </c>
      <c r="G280" s="31">
        <v>0.84456666033486316</v>
      </c>
      <c r="H280" s="33">
        <v>0.33119555049935934</v>
      </c>
      <c r="I280" s="33">
        <v>1.1089069794835029E-2</v>
      </c>
      <c r="J280" s="32">
        <v>0.2030948625875208</v>
      </c>
      <c r="K280" s="32">
        <v>1.8251158513058762E-2</v>
      </c>
      <c r="L280" s="33">
        <v>5.6501970452848736E-2</v>
      </c>
      <c r="M280" s="33">
        <v>3.0093594764003064E-3</v>
      </c>
      <c r="N280" s="32">
        <v>0.21706256286408129</v>
      </c>
      <c r="O280" s="32">
        <v>1.1561000002148172E-2</v>
      </c>
      <c r="P280" s="34">
        <v>3485.5232168135331</v>
      </c>
      <c r="Q280" s="34">
        <v>59.654394400832643</v>
      </c>
      <c r="R280" s="34">
        <v>3251.9675792489975</v>
      </c>
      <c r="S280" s="34">
        <v>136.30369966435052</v>
      </c>
      <c r="T280" s="34">
        <v>3622.5486735695163</v>
      </c>
      <c r="U280" s="34">
        <v>50.364131245883527</v>
      </c>
      <c r="V280" s="35">
        <v>0.12990616471202221</v>
      </c>
      <c r="W280" s="34">
        <v>21606.73903420183</v>
      </c>
      <c r="X280" s="34">
        <v>591.81095100960022</v>
      </c>
      <c r="Y280" s="34">
        <v>46.500159714507859</v>
      </c>
      <c r="Z280" s="34">
        <v>132.95245170219155</v>
      </c>
      <c r="AA280" s="34">
        <v>8.843852790492674</v>
      </c>
      <c r="AB280" s="34">
        <v>613.91986668041966</v>
      </c>
      <c r="AC280" s="34">
        <v>21.081736993449692</v>
      </c>
      <c r="AD280" s="36">
        <v>9.7275956074484531E+18</v>
      </c>
      <c r="AE280" s="36">
        <v>6.1223021675507784E+18</v>
      </c>
      <c r="AF280" s="36">
        <v>3.6052934398976748E+18</v>
      </c>
    </row>
    <row r="281" spans="1:32">
      <c r="A281" s="21" t="s">
        <v>592</v>
      </c>
      <c r="B281" s="21">
        <v>1</v>
      </c>
      <c r="C281" s="31">
        <v>44.606447124559132</v>
      </c>
      <c r="D281" s="31">
        <v>2.1432623373555146</v>
      </c>
      <c r="E281" s="32">
        <v>0.83722448341508626</v>
      </c>
      <c r="F281" s="32">
        <v>3.3591215647829041E-2</v>
      </c>
      <c r="G281" s="31">
        <v>0.83503773560672279</v>
      </c>
      <c r="H281" s="33">
        <v>0.38641541085519188</v>
      </c>
      <c r="I281" s="33">
        <v>1.0215201598305166E-2</v>
      </c>
      <c r="J281" s="32">
        <v>1.0201328583602518</v>
      </c>
      <c r="K281" s="32">
        <v>6.5711987616965797E-2</v>
      </c>
      <c r="L281" s="33">
        <v>0.2659469588022339</v>
      </c>
      <c r="M281" s="33">
        <v>1.0149171317968652E-2</v>
      </c>
      <c r="N281" s="32">
        <v>1.0360432459146067</v>
      </c>
      <c r="O281" s="32">
        <v>3.9537885460201566E-2</v>
      </c>
      <c r="P281" s="34">
        <v>3878.8131094451219</v>
      </c>
      <c r="Q281" s="34">
        <v>46.630341172734461</v>
      </c>
      <c r="R281" s="34">
        <v>3921.0701038774332</v>
      </c>
      <c r="S281" s="34">
        <v>118.95495417753267</v>
      </c>
      <c r="T281" s="46">
        <v>3857.043072080372</v>
      </c>
      <c r="U281" s="46">
        <v>39.311584427114667</v>
      </c>
      <c r="V281" s="47">
        <v>-2.216832726848228E-2</v>
      </c>
      <c r="W281" s="34">
        <v>54680.417681788967</v>
      </c>
      <c r="X281" s="34">
        <v>1172.7661501539192</v>
      </c>
      <c r="Y281" s="34">
        <v>87.138293801070674</v>
      </c>
      <c r="Z281" s="34">
        <v>871.86553846771915</v>
      </c>
      <c r="AA281" s="34">
        <v>48.516811556610321</v>
      </c>
      <c r="AB281" s="34">
        <v>798.69179049048807</v>
      </c>
      <c r="AC281" s="34">
        <v>28.606866918316712</v>
      </c>
      <c r="AD281" s="36">
        <v>1.6030795677394962E+19</v>
      </c>
      <c r="AE281" s="36">
        <v>9.3978428247997092E+18</v>
      </c>
      <c r="AF281" s="36">
        <v>6.6329528525952532E+18</v>
      </c>
    </row>
    <row r="282" spans="1:32">
      <c r="A282" s="21" t="s">
        <v>593</v>
      </c>
      <c r="B282" s="21">
        <v>1</v>
      </c>
      <c r="C282" s="31">
        <v>21.166983999062229</v>
      </c>
      <c r="D282" s="31">
        <v>1.2039039337823378</v>
      </c>
      <c r="E282" s="32">
        <v>0.64886788741093149</v>
      </c>
      <c r="F282" s="32">
        <v>2.8455154636153682E-2</v>
      </c>
      <c r="G282" s="31">
        <v>0.77103095928824161</v>
      </c>
      <c r="H282" s="33">
        <v>0.23659274626283386</v>
      </c>
      <c r="I282" s="33">
        <v>8.5691103643595022E-3</v>
      </c>
      <c r="J282" s="32">
        <v>3.5549441139629406E-2</v>
      </c>
      <c r="K282" s="32">
        <v>2.3165064620856847E-3</v>
      </c>
      <c r="L282" s="33">
        <v>9.9528406144099527E-3</v>
      </c>
      <c r="M282" s="33">
        <v>4.135125629862937E-4</v>
      </c>
      <c r="N282" s="32">
        <v>3.7071646734744855E-2</v>
      </c>
      <c r="O282" s="32">
        <v>1.5402227614508639E-3</v>
      </c>
      <c r="P282" s="34">
        <v>3146.2699646021201</v>
      </c>
      <c r="Q282" s="34">
        <v>53.700733867721283</v>
      </c>
      <c r="R282" s="34">
        <v>3223.7803292603389</v>
      </c>
      <c r="S282" s="34">
        <v>112.21939380282784</v>
      </c>
      <c r="T282" s="34">
        <v>3097.1925627577161</v>
      </c>
      <c r="U282" s="34">
        <v>56.596722003266677</v>
      </c>
      <c r="V282" s="35">
        <v>-5.1982164643807671E-2</v>
      </c>
      <c r="W282" s="34">
        <v>29893.161085879692</v>
      </c>
      <c r="X282" s="34">
        <v>1104.6726081788356</v>
      </c>
      <c r="Y282" s="34">
        <v>87.116095829521626</v>
      </c>
      <c r="Z282" s="34">
        <v>49.26611872596137</v>
      </c>
      <c r="AA282" s="34">
        <v>2.3709375925040161</v>
      </c>
      <c r="AB282" s="34">
        <v>1301.8842178069351</v>
      </c>
      <c r="AC282" s="34">
        <v>40.958724244472464</v>
      </c>
      <c r="AD282" s="36">
        <v>1.628529403535726E+19</v>
      </c>
      <c r="AE282" s="36">
        <v>1.250597438328293E+19</v>
      </c>
      <c r="AF282" s="36">
        <v>3.7793196520743301E+18</v>
      </c>
    </row>
    <row r="283" spans="1:32">
      <c r="A283" s="21"/>
      <c r="B283" s="21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45"/>
      <c r="Q283" s="45"/>
      <c r="R283" s="45"/>
      <c r="S283" s="45"/>
      <c r="T283" s="45"/>
      <c r="U283" s="45"/>
      <c r="V283" s="35"/>
      <c r="W283" s="34"/>
      <c r="X283" s="21"/>
      <c r="Y283" s="21"/>
      <c r="Z283" s="21"/>
      <c r="AA283" s="21"/>
      <c r="AB283" s="21"/>
      <c r="AC283" s="21"/>
      <c r="AD283" s="21"/>
      <c r="AE283" s="21"/>
      <c r="AF283" s="21"/>
    </row>
    <row r="284" spans="1:32">
      <c r="A284" s="21" t="s">
        <v>594</v>
      </c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</row>
    <row r="285" spans="1:32">
      <c r="A285" s="21" t="s">
        <v>595</v>
      </c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</row>
    <row r="286" spans="1:3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</row>
    <row r="287" spans="1:32" ht="13.8">
      <c r="A287" s="212" t="s">
        <v>1076</v>
      </c>
    </row>
    <row r="288" spans="1:32" ht="13.8">
      <c r="A288" s="212" t="s">
        <v>1074</v>
      </c>
    </row>
    <row r="289" spans="1:1" ht="13.8">
      <c r="A289" s="213" t="s">
        <v>1075</v>
      </c>
    </row>
  </sheetData>
  <mergeCells count="3">
    <mergeCell ref="C10:O10"/>
    <mergeCell ref="P10:V10"/>
    <mergeCell ref="X10:AC10"/>
  </mergeCells>
  <pageMargins left="0.7" right="0.7" top="0.75" bottom="0.75" header="0.3" footer="0.3"/>
  <pageSetup paperSize="9" scale="20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E1DA4-9F9C-1D44-9E46-8FE4BB1EDD71}">
  <sheetPr published="0">
    <pageSetUpPr fitToPage="1"/>
  </sheetPr>
  <dimension ref="A8:T164"/>
  <sheetViews>
    <sheetView workbookViewId="0">
      <selection activeCell="J2" sqref="J2"/>
    </sheetView>
  </sheetViews>
  <sheetFormatPr defaultColWidth="10.77734375" defaultRowHeight="13.2"/>
  <cols>
    <col min="1" max="1" width="21.44140625" style="1" customWidth="1"/>
    <col min="2" max="2" width="10.77734375" style="1"/>
    <col min="3" max="3" width="11" style="1" bestFit="1" customWidth="1"/>
    <col min="4" max="4" width="8.6640625" style="1" bestFit="1" customWidth="1"/>
    <col min="5" max="5" width="11.33203125" style="1" bestFit="1" customWidth="1"/>
    <col min="6" max="6" width="8.6640625" style="1" bestFit="1" customWidth="1"/>
    <col min="7" max="7" width="11.44140625" style="1" bestFit="1" customWidth="1"/>
    <col min="8" max="8" width="7.6640625" style="1" bestFit="1" customWidth="1"/>
    <col min="9" max="9" width="11" style="1" bestFit="1" customWidth="1"/>
    <col min="10" max="10" width="7.6640625" style="1" bestFit="1" customWidth="1"/>
    <col min="11" max="11" width="11" style="1" bestFit="1" customWidth="1"/>
    <col min="12" max="12" width="8.44140625" style="1" bestFit="1" customWidth="1"/>
    <col min="13" max="13" width="5" style="1" bestFit="1" customWidth="1"/>
    <col min="14" max="14" width="8.109375" style="1" bestFit="1" customWidth="1"/>
    <col min="15" max="15" width="5" style="1" bestFit="1" customWidth="1"/>
    <col min="16" max="16" width="5.77734375" style="1" bestFit="1" customWidth="1"/>
    <col min="17" max="17" width="13" style="1" bestFit="1" customWidth="1"/>
    <col min="18" max="18" width="8.6640625" style="1" bestFit="1" customWidth="1"/>
    <col min="19" max="19" width="5.6640625" style="1" bestFit="1" customWidth="1"/>
    <col min="20" max="20" width="5" style="1" bestFit="1" customWidth="1"/>
    <col min="21" max="16384" width="10.77734375" style="1"/>
  </cols>
  <sheetData>
    <row r="8" spans="1:20" ht="15.6">
      <c r="A8" s="201" t="s">
        <v>1094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>
      <c r="A9" s="21"/>
      <c r="B9" s="21"/>
      <c r="C9" s="50"/>
      <c r="D9" s="50"/>
      <c r="E9" s="33"/>
      <c r="F9" s="33"/>
      <c r="G9" s="31"/>
      <c r="H9" s="3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>
      <c r="A10" s="51" t="s">
        <v>596</v>
      </c>
      <c r="B10" s="51" t="s">
        <v>597</v>
      </c>
      <c r="C10" s="51" t="s">
        <v>598</v>
      </c>
      <c r="D10" s="52" t="s">
        <v>748</v>
      </c>
      <c r="E10" s="51" t="s">
        <v>599</v>
      </c>
      <c r="F10" s="52" t="s">
        <v>748</v>
      </c>
      <c r="G10" s="51" t="s">
        <v>600</v>
      </c>
      <c r="H10" s="52" t="s">
        <v>748</v>
      </c>
      <c r="I10" s="51" t="s">
        <v>601</v>
      </c>
      <c r="J10" s="52" t="s">
        <v>748</v>
      </c>
      <c r="K10" s="51" t="s">
        <v>602</v>
      </c>
      <c r="L10" s="52" t="s">
        <v>202</v>
      </c>
      <c r="M10" s="52" t="s">
        <v>748</v>
      </c>
      <c r="N10" s="52" t="s">
        <v>603</v>
      </c>
      <c r="O10" s="52" t="s">
        <v>748</v>
      </c>
      <c r="P10" s="52" t="s">
        <v>604</v>
      </c>
      <c r="Q10" s="51" t="s">
        <v>605</v>
      </c>
      <c r="R10" s="52" t="s">
        <v>748</v>
      </c>
      <c r="S10" s="52" t="s">
        <v>606</v>
      </c>
      <c r="T10" s="52" t="s">
        <v>748</v>
      </c>
    </row>
    <row r="11" spans="1:20">
      <c r="A11" s="53" t="s">
        <v>607</v>
      </c>
      <c r="B11" s="21"/>
      <c r="C11" s="54"/>
      <c r="D11" s="54"/>
      <c r="E11" s="54"/>
      <c r="F11" s="54"/>
      <c r="G11" s="54"/>
      <c r="H11" s="54"/>
      <c r="I11" s="54"/>
      <c r="J11" s="54"/>
      <c r="K11" s="54"/>
      <c r="L11" s="55"/>
      <c r="M11" s="55"/>
      <c r="N11" s="21"/>
      <c r="O11" s="21"/>
      <c r="P11" s="21"/>
      <c r="Q11" s="21"/>
      <c r="R11" s="21"/>
      <c r="S11" s="21"/>
      <c r="T11" s="21"/>
    </row>
    <row r="12" spans="1:20">
      <c r="A12" s="21" t="s">
        <v>608</v>
      </c>
      <c r="B12" s="34">
        <v>3</v>
      </c>
      <c r="C12" s="56">
        <v>0.28046917017740486</v>
      </c>
      <c r="D12" s="56">
        <v>2.120626705878634E-5</v>
      </c>
      <c r="E12" s="56">
        <v>1.5311337230542349E-4</v>
      </c>
      <c r="F12" s="56">
        <v>2.7727985868557029E-6</v>
      </c>
      <c r="G12" s="57">
        <v>5.1789159124269865E-3</v>
      </c>
      <c r="H12" s="57">
        <v>1.6289025245827804E-5</v>
      </c>
      <c r="I12" s="57">
        <v>1.4671713775179216</v>
      </c>
      <c r="J12" s="57">
        <v>9.9180122066980353E-5</v>
      </c>
      <c r="K12" s="58">
        <v>0.73249999999999993</v>
      </c>
      <c r="L12" s="59">
        <v>3.5232645901359327</v>
      </c>
      <c r="M12" s="59">
        <v>0.42972899798795011</v>
      </c>
      <c r="N12" s="34">
        <v>2510.4</v>
      </c>
      <c r="O12" s="34">
        <v>35.9</v>
      </c>
      <c r="P12" s="60">
        <v>0.04</v>
      </c>
      <c r="Q12" s="50">
        <f>C12-E12*(EXP(0.00001867*N12)-1)</f>
        <v>0.28046182304905415</v>
      </c>
      <c r="R12" s="50">
        <v>2.33262826968517E-5</v>
      </c>
      <c r="S12" s="45">
        <f>((Q12/(0.282793-0.0338*(EXP(0.00001867*N12)-1)))-1)*10000</f>
        <v>-25.226192763758704</v>
      </c>
      <c r="T12" s="45">
        <v>0.82961164245177277</v>
      </c>
    </row>
    <row r="13" spans="1:20">
      <c r="A13" s="21" t="s">
        <v>609</v>
      </c>
      <c r="B13" s="34">
        <v>3</v>
      </c>
      <c r="C13" s="50">
        <v>0.28056934380491338</v>
      </c>
      <c r="D13" s="50">
        <v>3.3312468104274346E-5</v>
      </c>
      <c r="E13" s="50">
        <v>1.8711113906472103E-4</v>
      </c>
      <c r="F13" s="50">
        <v>1.184544564529347E-5</v>
      </c>
      <c r="G13" s="61">
        <v>5.7600324083080748E-3</v>
      </c>
      <c r="H13" s="61">
        <v>2.6300214418780577E-4</v>
      </c>
      <c r="I13" s="61">
        <v>1.4672137714352576</v>
      </c>
      <c r="J13" s="61">
        <v>9.1530402034875253E-5</v>
      </c>
      <c r="K13" s="33">
        <v>0.73250000000000004</v>
      </c>
      <c r="L13" s="31">
        <v>2.9259063812509862</v>
      </c>
      <c r="M13" s="31">
        <v>0.18263407305213744</v>
      </c>
      <c r="N13" s="34">
        <v>2510.4</v>
      </c>
      <c r="O13" s="34">
        <v>35.9</v>
      </c>
      <c r="P13" s="60">
        <v>0.04</v>
      </c>
      <c r="Q13" s="50">
        <f t="shared" ref="Q13:Q76" si="0">C13-E13*(EXP(0.00001867*N13)-1)</f>
        <v>0.28056036529745937</v>
      </c>
      <c r="R13" s="50">
        <v>3.6642542278151249E-5</v>
      </c>
      <c r="S13" s="45">
        <f t="shared" ref="S13:S76" si="1">((Q13/(0.282793-0.0338*(EXP(0.00001867*N13)-1)))-1)*10000</f>
        <v>-21.721485322252487</v>
      </c>
      <c r="T13" s="45">
        <v>1.3032114922918465</v>
      </c>
    </row>
    <row r="14" spans="1:20">
      <c r="A14" s="21" t="s">
        <v>610</v>
      </c>
      <c r="B14" s="34">
        <v>1</v>
      </c>
      <c r="C14" s="50">
        <v>0.28027266032571346</v>
      </c>
      <c r="D14" s="50">
        <v>2.0406471324330602E-5</v>
      </c>
      <c r="E14" s="50">
        <v>7.0109853876229827E-4</v>
      </c>
      <c r="F14" s="50">
        <v>1.1704336497741906E-5</v>
      </c>
      <c r="G14" s="61">
        <v>2.2600683291664692E-2</v>
      </c>
      <c r="H14" s="61">
        <v>5.915581194358997E-4</v>
      </c>
      <c r="I14" s="61">
        <v>1.4671955664498459</v>
      </c>
      <c r="J14" s="61">
        <v>3.9833867479612072E-5</v>
      </c>
      <c r="K14" s="33">
        <v>0.73250000000000037</v>
      </c>
      <c r="L14" s="31">
        <v>3.2887936607492039</v>
      </c>
      <c r="M14" s="31">
        <v>0.71653500416701577</v>
      </c>
      <c r="N14" s="34">
        <v>3567.7</v>
      </c>
      <c r="O14" s="34">
        <v>41.6</v>
      </c>
      <c r="P14" s="60">
        <v>0.11</v>
      </c>
      <c r="Q14" s="50">
        <f t="shared" si="0"/>
        <v>0.2802243704661142</v>
      </c>
      <c r="R14" s="50">
        <v>2.2443250907936655E-5</v>
      </c>
      <c r="S14" s="45">
        <f t="shared" si="1"/>
        <v>-8.5776383652391708</v>
      </c>
      <c r="T14" s="45">
        <v>0.80021590776114848</v>
      </c>
    </row>
    <row r="15" spans="1:20">
      <c r="A15" s="21" t="s">
        <v>611</v>
      </c>
      <c r="B15" s="34">
        <v>1</v>
      </c>
      <c r="C15" s="50">
        <v>0.28043132786745495</v>
      </c>
      <c r="D15" s="50">
        <v>1.7905028346865883E-5</v>
      </c>
      <c r="E15" s="50">
        <v>2.1739193706772093E-3</v>
      </c>
      <c r="F15" s="50">
        <v>1.5183704903837493E-5</v>
      </c>
      <c r="G15" s="61">
        <v>6.2364069475371188E-2</v>
      </c>
      <c r="H15" s="61">
        <v>7.6699213117610067E-4</v>
      </c>
      <c r="I15" s="61">
        <v>1.4671493358964205</v>
      </c>
      <c r="J15" s="61">
        <v>4.3129813875408955E-5</v>
      </c>
      <c r="K15" s="33">
        <v>0.7325000000000006</v>
      </c>
      <c r="L15" s="31">
        <v>4.412883658906785</v>
      </c>
      <c r="M15" s="31">
        <v>1.0097817425249169</v>
      </c>
      <c r="N15" s="34">
        <v>2640.1</v>
      </c>
      <c r="O15" s="34">
        <v>35.5</v>
      </c>
      <c r="P15" s="60">
        <v>-0.01</v>
      </c>
      <c r="Q15" s="50">
        <f>C15-E15*(EXP(0.00001867*N15)-1)</f>
        <v>0.28032148915753391</v>
      </c>
      <c r="R15" s="50">
        <v>1.9687816880327134E-5</v>
      </c>
      <c r="S15" s="45">
        <f t="shared" si="1"/>
        <v>-27.171244242560899</v>
      </c>
      <c r="T15" s="45">
        <v>0.70042160132744224</v>
      </c>
    </row>
    <row r="16" spans="1:20">
      <c r="A16" s="21" t="s">
        <v>612</v>
      </c>
      <c r="B16" s="34">
        <v>1</v>
      </c>
      <c r="C16" s="50">
        <v>0.28031075204763417</v>
      </c>
      <c r="D16" s="50">
        <v>2.1137635520914405E-5</v>
      </c>
      <c r="E16" s="50">
        <v>1.3916516326022705E-3</v>
      </c>
      <c r="F16" s="50">
        <v>4.5002810460836057E-5</v>
      </c>
      <c r="G16" s="61">
        <v>4.5587352898224506E-2</v>
      </c>
      <c r="H16" s="61">
        <v>1.3346079103242253E-3</v>
      </c>
      <c r="I16" s="61">
        <v>1.467202244668004</v>
      </c>
      <c r="J16" s="61">
        <v>4.1146653815810034E-5</v>
      </c>
      <c r="K16" s="33">
        <v>0.7325000000000006</v>
      </c>
      <c r="L16" s="31">
        <v>3.6467702938753241</v>
      </c>
      <c r="M16" s="31">
        <v>0.97895836943134151</v>
      </c>
      <c r="N16" s="34">
        <v>2971.5</v>
      </c>
      <c r="O16" s="34">
        <v>56.6</v>
      </c>
      <c r="P16" s="60">
        <v>0.01</v>
      </c>
      <c r="Q16" s="50">
        <f t="shared" si="0"/>
        <v>0.28023136435982721</v>
      </c>
      <c r="R16" s="50">
        <v>2.3244813971302828E-5</v>
      </c>
      <c r="S16" s="45">
        <f t="shared" si="1"/>
        <v>-22.555057002883181</v>
      </c>
      <c r="T16" s="45">
        <v>0.82761561018946306</v>
      </c>
    </row>
    <row r="17" spans="1:20">
      <c r="A17" s="21" t="s">
        <v>613</v>
      </c>
      <c r="B17" s="34">
        <v>1</v>
      </c>
      <c r="C17" s="50">
        <v>0.28029956340037238</v>
      </c>
      <c r="D17" s="50">
        <v>2.6392135935413002E-5</v>
      </c>
      <c r="E17" s="50">
        <v>6.0409493566257336E-4</v>
      </c>
      <c r="F17" s="50">
        <v>3.8689386351081561E-5</v>
      </c>
      <c r="G17" s="61">
        <v>1.9926397995759529E-2</v>
      </c>
      <c r="H17" s="61">
        <v>9.69463978042541E-4</v>
      </c>
      <c r="I17" s="61">
        <v>1.4672365788033968</v>
      </c>
      <c r="J17" s="61">
        <v>5.3024005411655484E-5</v>
      </c>
      <c r="K17" s="33">
        <v>0.73250000000000071</v>
      </c>
      <c r="L17" s="31">
        <v>2.3570445979629757</v>
      </c>
      <c r="M17" s="31">
        <v>0.43764316849216189</v>
      </c>
      <c r="N17" s="34">
        <v>3561.4</v>
      </c>
      <c r="O17" s="34">
        <v>62.6</v>
      </c>
      <c r="P17" s="60">
        <v>0.1</v>
      </c>
      <c r="Q17" s="50">
        <f t="shared" si="0"/>
        <v>0.28025803084265288</v>
      </c>
      <c r="R17" s="50">
        <v>2.9027047894712144E-5</v>
      </c>
      <c r="S17" s="45">
        <f t="shared" si="1"/>
        <v>-7.528865314471167</v>
      </c>
      <c r="T17" s="45">
        <v>1.0349460364826844</v>
      </c>
    </row>
    <row r="18" spans="1:20">
      <c r="A18" s="21" t="s">
        <v>614</v>
      </c>
      <c r="B18" s="34">
        <v>1</v>
      </c>
      <c r="C18" s="50">
        <v>0.28034781963230809</v>
      </c>
      <c r="D18" s="50">
        <v>2.0263999224424956E-5</v>
      </c>
      <c r="E18" s="50">
        <v>1.2133568034989842E-3</v>
      </c>
      <c r="F18" s="50">
        <v>1.0682987827923237E-5</v>
      </c>
      <c r="G18" s="61">
        <v>4.0548516437627552E-2</v>
      </c>
      <c r="H18" s="61">
        <v>4.1985059806629136E-4</v>
      </c>
      <c r="I18" s="61">
        <v>1.4672045448433102</v>
      </c>
      <c r="J18" s="61">
        <v>5.5723530404401289E-5</v>
      </c>
      <c r="K18" s="33">
        <v>0.7325000000000006</v>
      </c>
      <c r="L18" s="31">
        <v>3.2132555984217501</v>
      </c>
      <c r="M18" s="31">
        <v>0.84803571336306238</v>
      </c>
      <c r="N18" s="34">
        <v>3478.8</v>
      </c>
      <c r="O18" s="34">
        <v>34.799999999999997</v>
      </c>
      <c r="P18" s="60">
        <v>0.02</v>
      </c>
      <c r="Q18" s="50">
        <f t="shared" si="0"/>
        <v>0.2802663975547724</v>
      </c>
      <c r="R18" s="50">
        <v>2.2283925293744508E-5</v>
      </c>
      <c r="S18" s="45">
        <f t="shared" si="1"/>
        <v>-9.2134392607534643</v>
      </c>
      <c r="T18" s="45">
        <v>0.79436544404774989</v>
      </c>
    </row>
    <row r="19" spans="1:20">
      <c r="A19" s="21" t="s">
        <v>615</v>
      </c>
      <c r="B19" s="34">
        <v>1</v>
      </c>
      <c r="C19" s="50">
        <v>0.28037405624647932</v>
      </c>
      <c r="D19" s="50">
        <v>2.0081422633867573E-5</v>
      </c>
      <c r="E19" s="50">
        <v>9.0044650091178141E-4</v>
      </c>
      <c r="F19" s="50">
        <v>3.9307421515024607E-5</v>
      </c>
      <c r="G19" s="61">
        <v>3.0237408645388861E-2</v>
      </c>
      <c r="H19" s="61">
        <v>1.0241168833385063E-3</v>
      </c>
      <c r="I19" s="61">
        <v>1.4672201374774483</v>
      </c>
      <c r="J19" s="61">
        <v>4.7307499477489851E-5</v>
      </c>
      <c r="K19" s="33">
        <v>0.73250000000000037</v>
      </c>
      <c r="L19" s="31">
        <v>3.3645289032995005</v>
      </c>
      <c r="M19" s="31">
        <v>0.80187752934970291</v>
      </c>
      <c r="N19" s="34">
        <v>2739.7</v>
      </c>
      <c r="O19" s="34">
        <v>46.3</v>
      </c>
      <c r="P19" s="60">
        <v>0.05</v>
      </c>
      <c r="Q19" s="50">
        <f t="shared" si="0"/>
        <v>0.2803267999469814</v>
      </c>
      <c r="R19" s="50">
        <v>2.2085841759997845E-5</v>
      </c>
      <c r="S19" s="45">
        <f t="shared" si="1"/>
        <v>-24.636880431477827</v>
      </c>
      <c r="T19" s="45">
        <v>0.78591947469516721</v>
      </c>
    </row>
    <row r="20" spans="1:20">
      <c r="A20" s="21" t="s">
        <v>616</v>
      </c>
      <c r="B20" s="34">
        <v>2</v>
      </c>
      <c r="C20" s="50">
        <v>0.28067452820558281</v>
      </c>
      <c r="D20" s="50">
        <v>2.9123843833453649E-5</v>
      </c>
      <c r="E20" s="50">
        <v>2.2297927886327369E-4</v>
      </c>
      <c r="F20" s="50">
        <v>2.5122431825812353E-6</v>
      </c>
      <c r="G20" s="61">
        <v>7.4448592311400254E-3</v>
      </c>
      <c r="H20" s="61">
        <v>8.9792137344661614E-5</v>
      </c>
      <c r="I20" s="61">
        <v>1.4672430271903973</v>
      </c>
      <c r="J20" s="61">
        <v>6.3619730088784718E-5</v>
      </c>
      <c r="K20" s="33">
        <v>0.7325000000000006</v>
      </c>
      <c r="L20" s="31">
        <v>2.9006201079705014</v>
      </c>
      <c r="M20" s="31">
        <v>0.68900064162850616</v>
      </c>
      <c r="N20" s="34">
        <v>2604.3000000000002</v>
      </c>
      <c r="O20" s="34">
        <v>35.4</v>
      </c>
      <c r="P20" s="60">
        <v>0.04</v>
      </c>
      <c r="Q20" s="50">
        <f t="shared" si="0"/>
        <v>0.28066341854453186</v>
      </c>
      <c r="R20" s="50">
        <v>3.2034960158599667E-5</v>
      </c>
      <c r="S20" s="45">
        <f t="shared" si="1"/>
        <v>-15.849339442184363</v>
      </c>
      <c r="T20" s="45">
        <v>1.1395922927436231</v>
      </c>
    </row>
    <row r="21" spans="1:20">
      <c r="A21" s="21" t="s">
        <v>617</v>
      </c>
      <c r="B21" s="34">
        <v>2</v>
      </c>
      <c r="C21" s="50">
        <v>0.28082987771659546</v>
      </c>
      <c r="D21" s="50">
        <v>2.1160294326741399E-5</v>
      </c>
      <c r="E21" s="50">
        <v>1.0964146837471788E-4</v>
      </c>
      <c r="F21" s="50">
        <v>2.5713162117218808E-6</v>
      </c>
      <c r="G21" s="61">
        <v>3.7326492701554156E-3</v>
      </c>
      <c r="H21" s="61">
        <v>4.8931002258950876E-5</v>
      </c>
      <c r="I21" s="61">
        <v>1.4672606653679661</v>
      </c>
      <c r="J21" s="61">
        <v>5.3476611208270744E-5</v>
      </c>
      <c r="K21" s="33">
        <v>0.7325000000000006</v>
      </c>
      <c r="L21" s="31">
        <v>2.8994109392380962</v>
      </c>
      <c r="M21" s="31">
        <v>0.69330838771204362</v>
      </c>
      <c r="N21" s="34">
        <v>2528.1</v>
      </c>
      <c r="O21" s="34">
        <v>48.9</v>
      </c>
      <c r="P21" s="60">
        <v>0.05</v>
      </c>
      <c r="Q21" s="50">
        <f t="shared" si="0"/>
        <v>0.28082457860590593</v>
      </c>
      <c r="R21" s="50">
        <v>2.3275884547544464E-5</v>
      </c>
      <c r="S21" s="45">
        <f t="shared" si="1"/>
        <v>-11.908713941307658</v>
      </c>
      <c r="T21" s="45">
        <v>0.82785367569584878</v>
      </c>
    </row>
    <row r="22" spans="1:20">
      <c r="A22" s="21" t="s">
        <v>618</v>
      </c>
      <c r="B22" s="34">
        <v>2</v>
      </c>
      <c r="C22" s="50">
        <v>0.28081810885667657</v>
      </c>
      <c r="D22" s="50">
        <v>2.6813662725677398E-5</v>
      </c>
      <c r="E22" s="50">
        <v>4.8491120884491671E-4</v>
      </c>
      <c r="F22" s="50">
        <v>1.5336859471569425E-5</v>
      </c>
      <c r="G22" s="61">
        <v>1.6915136550563467E-2</v>
      </c>
      <c r="H22" s="61">
        <v>3.8258227583087134E-4</v>
      </c>
      <c r="I22" s="61">
        <v>1.4672307192235448</v>
      </c>
      <c r="J22" s="61">
        <v>6.4253361661568121E-5</v>
      </c>
      <c r="K22" s="33">
        <v>0.7325000000000006</v>
      </c>
      <c r="L22" s="31">
        <v>2.624732215555587</v>
      </c>
      <c r="M22" s="31">
        <v>0.71637166740141733</v>
      </c>
      <c r="N22" s="34">
        <v>2748.8</v>
      </c>
      <c r="O22" s="34">
        <v>28.1</v>
      </c>
      <c r="P22" s="60">
        <v>-0.06</v>
      </c>
      <c r="Q22" s="50">
        <f t="shared" si="0"/>
        <v>0.28079257353349901</v>
      </c>
      <c r="R22" s="50">
        <v>2.9492346959324401E-5</v>
      </c>
      <c r="S22" s="45">
        <f t="shared" si="1"/>
        <v>-7.8475171759395668</v>
      </c>
      <c r="T22" s="45">
        <v>1.0495007905141931</v>
      </c>
    </row>
    <row r="23" spans="1:20">
      <c r="A23" s="21" t="s">
        <v>619</v>
      </c>
      <c r="B23" s="34">
        <v>1</v>
      </c>
      <c r="C23" s="50">
        <v>0.28047112014898162</v>
      </c>
      <c r="D23" s="50">
        <v>1.9123113007679704E-5</v>
      </c>
      <c r="E23" s="50">
        <v>1.0809410224514659E-4</v>
      </c>
      <c r="F23" s="50">
        <v>7.9964481683909835E-7</v>
      </c>
      <c r="G23" s="61">
        <v>3.7087625853396426E-3</v>
      </c>
      <c r="H23" s="61">
        <v>5.0216351954516572E-5</v>
      </c>
      <c r="I23" s="61">
        <v>1.4671481701703692</v>
      </c>
      <c r="J23" s="61">
        <v>4.9224254850490139E-5</v>
      </c>
      <c r="K23" s="33">
        <v>0.7325000000000006</v>
      </c>
      <c r="L23" s="31">
        <v>2.9909137289817855</v>
      </c>
      <c r="M23" s="31">
        <v>0.88963816491475389</v>
      </c>
      <c r="N23" s="34">
        <v>2734.9</v>
      </c>
      <c r="O23" s="34">
        <v>48.5</v>
      </c>
      <c r="P23" s="60">
        <v>0.05</v>
      </c>
      <c r="Q23" s="50">
        <f t="shared" si="0"/>
        <v>0.28046545746128648</v>
      </c>
      <c r="R23" s="50">
        <v>2.1034999605047447E-5</v>
      </c>
      <c r="S23" s="45">
        <f t="shared" si="1"/>
        <v>-19.815999341764588</v>
      </c>
      <c r="T23" s="45">
        <v>0.74851701315526364</v>
      </c>
    </row>
    <row r="24" spans="1:20">
      <c r="A24" s="21" t="s">
        <v>620</v>
      </c>
      <c r="B24" s="34">
        <v>2</v>
      </c>
      <c r="C24" s="50">
        <v>0.28080558066634814</v>
      </c>
      <c r="D24" s="50">
        <v>2.3972862083261307E-5</v>
      </c>
      <c r="E24" s="50">
        <v>1.908282394266994E-4</v>
      </c>
      <c r="F24" s="50">
        <v>3.7935696129682585E-6</v>
      </c>
      <c r="G24" s="61">
        <v>6.2164136221524828E-3</v>
      </c>
      <c r="H24" s="61">
        <v>5.6038712650904232E-5</v>
      </c>
      <c r="I24" s="61">
        <v>1.4671935016436555</v>
      </c>
      <c r="J24" s="61">
        <v>5.3944629654367481E-5</v>
      </c>
      <c r="K24" s="33">
        <v>0.73250000000000037</v>
      </c>
      <c r="L24" s="31">
        <v>2.9221905699923938</v>
      </c>
      <c r="M24" s="31">
        <v>0.78274025237854417</v>
      </c>
      <c r="N24" s="34">
        <v>2817.2</v>
      </c>
      <c r="O24" s="34">
        <v>44.7</v>
      </c>
      <c r="P24" s="60">
        <v>0.05</v>
      </c>
      <c r="Q24" s="50">
        <f t="shared" si="0"/>
        <v>0.28079527500134538</v>
      </c>
      <c r="R24" s="50">
        <v>2.6369180497736187E-5</v>
      </c>
      <c r="S24" s="45">
        <f t="shared" si="1"/>
        <v>-6.1344606915836319</v>
      </c>
      <c r="T24" s="45">
        <v>0.9385131009589337</v>
      </c>
    </row>
    <row r="25" spans="1:20">
      <c r="A25" s="21" t="s">
        <v>621</v>
      </c>
      <c r="B25" s="34">
        <v>2</v>
      </c>
      <c r="C25" s="50">
        <v>0.28065747282242798</v>
      </c>
      <c r="D25" s="50">
        <v>2.7458105993849233E-5</v>
      </c>
      <c r="E25" s="50">
        <v>1.6274791109109258E-4</v>
      </c>
      <c r="F25" s="50">
        <v>4.4482668215545966E-6</v>
      </c>
      <c r="G25" s="61">
        <v>5.2887286039120726E-3</v>
      </c>
      <c r="H25" s="61">
        <v>9.9062820314524852E-5</v>
      </c>
      <c r="I25" s="61">
        <v>1.4671964519628351</v>
      </c>
      <c r="J25" s="61">
        <v>4.3115151112236558E-5</v>
      </c>
      <c r="K25" s="33">
        <v>0.7325000000000006</v>
      </c>
      <c r="L25" s="31">
        <v>3.099074622891739</v>
      </c>
      <c r="M25" s="31">
        <v>0.97344314558068556</v>
      </c>
      <c r="N25" s="34">
        <v>2858.8</v>
      </c>
      <c r="O25" s="34">
        <v>45.1</v>
      </c>
      <c r="P25" s="60">
        <v>0.04</v>
      </c>
      <c r="Q25" s="50">
        <f t="shared" si="0"/>
        <v>0.28064855035367375</v>
      </c>
      <c r="R25" s="50">
        <v>3.0202956371155097E-5</v>
      </c>
      <c r="S25" s="45">
        <f t="shared" si="1"/>
        <v>-10.372435887183729</v>
      </c>
      <c r="T25" s="45">
        <v>1.0750680347458215</v>
      </c>
    </row>
    <row r="26" spans="1:20">
      <c r="A26" s="21" t="s">
        <v>622</v>
      </c>
      <c r="B26" s="34">
        <v>1</v>
      </c>
      <c r="C26" s="50">
        <v>0.28079079549809161</v>
      </c>
      <c r="D26" s="50">
        <v>2.2099563064780985E-5</v>
      </c>
      <c r="E26" s="50">
        <v>2.1835792305155717E-4</v>
      </c>
      <c r="F26" s="50">
        <v>2.0359878971378602E-6</v>
      </c>
      <c r="G26" s="61">
        <v>7.1805831192557571E-3</v>
      </c>
      <c r="H26" s="61">
        <v>4.67482705179541E-5</v>
      </c>
      <c r="I26" s="61">
        <v>1.4672021839832212</v>
      </c>
      <c r="J26" s="61">
        <v>5.897984780542703E-5</v>
      </c>
      <c r="K26" s="33">
        <v>0.73250000000000037</v>
      </c>
      <c r="L26" s="31">
        <v>2.7283080352386451</v>
      </c>
      <c r="M26" s="31">
        <v>0.72039080560767876</v>
      </c>
      <c r="N26" s="34">
        <v>2846.6</v>
      </c>
      <c r="O26" s="34">
        <v>57.6</v>
      </c>
      <c r="P26" s="60">
        <v>0.04</v>
      </c>
      <c r="Q26" s="50">
        <f t="shared" si="0"/>
        <v>0.28077887673082297</v>
      </c>
      <c r="R26" s="50">
        <v>2.4308487501595111E-5</v>
      </c>
      <c r="S26" s="45">
        <f t="shared" si="1"/>
        <v>-6.0223477815135595</v>
      </c>
      <c r="T26" s="45">
        <v>0.86523061734118323</v>
      </c>
    </row>
    <row r="27" spans="1:20">
      <c r="A27" s="21" t="s">
        <v>623</v>
      </c>
      <c r="B27" s="34">
        <v>1</v>
      </c>
      <c r="C27" s="50">
        <v>0.28078307443173323</v>
      </c>
      <c r="D27" s="50">
        <v>2.0677037520701747E-5</v>
      </c>
      <c r="E27" s="50">
        <v>1.1312067563968785E-4</v>
      </c>
      <c r="F27" s="50">
        <v>4.4619673213494013E-6</v>
      </c>
      <c r="G27" s="61">
        <v>3.6498772329295686E-3</v>
      </c>
      <c r="H27" s="61">
        <v>1.0569529817235558E-4</v>
      </c>
      <c r="I27" s="61">
        <v>1.4671667227508853</v>
      </c>
      <c r="J27" s="61">
        <v>5.3120340544212932E-5</v>
      </c>
      <c r="K27" s="33">
        <v>0.73250000000000037</v>
      </c>
      <c r="L27" s="31">
        <v>2.9265860640679744</v>
      </c>
      <c r="M27" s="31">
        <v>0.75980661815366046</v>
      </c>
      <c r="N27" s="34">
        <v>2824.9</v>
      </c>
      <c r="O27" s="34">
        <v>51.4</v>
      </c>
      <c r="P27" s="60">
        <v>0</v>
      </c>
      <c r="Q27" s="50">
        <f t="shared" si="0"/>
        <v>0.2807769482164027</v>
      </c>
      <c r="R27" s="50">
        <v>2.2744245020699193E-5</v>
      </c>
      <c r="S27" s="45">
        <f t="shared" si="1"/>
        <v>-6.6045622586752284</v>
      </c>
      <c r="T27" s="45">
        <v>0.80951173473666238</v>
      </c>
    </row>
    <row r="28" spans="1:20">
      <c r="A28" s="1" t="s">
        <v>624</v>
      </c>
      <c r="B28" s="34">
        <v>2</v>
      </c>
      <c r="C28" s="18">
        <v>0.28038733541935373</v>
      </c>
      <c r="D28" s="18">
        <v>2.1249114882384353E-5</v>
      </c>
      <c r="E28" s="18">
        <v>1.2366057216199433E-3</v>
      </c>
      <c r="F28" s="18">
        <v>3.0575298751057975E-5</v>
      </c>
      <c r="G28" s="19">
        <v>4.2774123018381634E-2</v>
      </c>
      <c r="H28" s="19">
        <v>1.6403896691651876E-3</v>
      </c>
      <c r="I28" s="19">
        <v>1.4672600837374603</v>
      </c>
      <c r="J28" s="19">
        <v>6.3769700390802489E-5</v>
      </c>
      <c r="K28" s="20">
        <v>0.73250000000000026</v>
      </c>
      <c r="L28" s="62">
        <v>3.9619912022812285</v>
      </c>
      <c r="M28" s="62">
        <v>0.76350581522490069</v>
      </c>
      <c r="N28" s="43">
        <v>3116.2</v>
      </c>
      <c r="O28" s="43">
        <v>54.1</v>
      </c>
      <c r="P28" s="63">
        <v>0.05</v>
      </c>
      <c r="Q28" s="18">
        <f t="shared" si="0"/>
        <v>0.28031325632746257</v>
      </c>
      <c r="R28" s="50">
        <v>2.3367850889676814E-5</v>
      </c>
      <c r="S28" s="64">
        <f t="shared" si="1"/>
        <v>-16.203704113870732</v>
      </c>
      <c r="T28" s="45">
        <v>0.83228266194672351</v>
      </c>
    </row>
    <row r="29" spans="1:20">
      <c r="A29" s="1" t="s">
        <v>625</v>
      </c>
      <c r="B29" s="34">
        <v>2</v>
      </c>
      <c r="C29" s="18">
        <v>0.28026277569601327</v>
      </c>
      <c r="D29" s="18">
        <v>1.8857351235999414E-5</v>
      </c>
      <c r="E29" s="18">
        <v>2.9708769094608292E-4</v>
      </c>
      <c r="F29" s="18">
        <v>1.0595509741413065E-5</v>
      </c>
      <c r="G29" s="19">
        <v>1.0019815944480318E-2</v>
      </c>
      <c r="H29" s="19">
        <v>5.3056341751342927E-4</v>
      </c>
      <c r="I29" s="19">
        <v>1.4672337340394466</v>
      </c>
      <c r="J29" s="19">
        <v>4.5269198685074201E-5</v>
      </c>
      <c r="K29" s="20">
        <v>0.7325000000000006</v>
      </c>
      <c r="L29" s="62">
        <v>3.7617969804421945</v>
      </c>
      <c r="M29" s="62">
        <v>0.85575553453718434</v>
      </c>
      <c r="N29" s="43">
        <v>3547.8</v>
      </c>
      <c r="O29" s="43">
        <v>46.3</v>
      </c>
      <c r="P29" s="63">
        <v>0.13</v>
      </c>
      <c r="Q29" s="18">
        <f t="shared" si="0"/>
        <v>0.28024243102039881</v>
      </c>
      <c r="R29" s="50">
        <v>2.0741580589301533E-5</v>
      </c>
      <c r="S29" s="64">
        <f t="shared" si="1"/>
        <v>-8.4117862296850809</v>
      </c>
      <c r="T29" s="45">
        <v>0.73950733083651865</v>
      </c>
    </row>
    <row r="30" spans="1:20">
      <c r="A30" s="21" t="s">
        <v>626</v>
      </c>
      <c r="B30" s="34">
        <v>2</v>
      </c>
      <c r="C30" s="50">
        <v>0.28083937112127616</v>
      </c>
      <c r="D30" s="50">
        <v>3.4677102042639733E-5</v>
      </c>
      <c r="E30" s="50">
        <v>3.5674499092190078E-4</v>
      </c>
      <c r="F30" s="50">
        <v>2.3436828913736222E-5</v>
      </c>
      <c r="G30" s="61">
        <v>1.2090751307745159E-2</v>
      </c>
      <c r="H30" s="61">
        <v>6.500111616671001E-4</v>
      </c>
      <c r="I30" s="61">
        <v>1.4672713474098282</v>
      </c>
      <c r="J30" s="61">
        <v>5.7617236670998792E-5</v>
      </c>
      <c r="K30" s="33">
        <v>0.7325000000000006</v>
      </c>
      <c r="L30" s="31">
        <v>2.7479164064860839</v>
      </c>
      <c r="M30" s="31">
        <v>0.69334326532964441</v>
      </c>
      <c r="N30" s="34">
        <v>2717</v>
      </c>
      <c r="O30" s="34">
        <v>46.3</v>
      </c>
      <c r="P30" s="60">
        <v>-0.09</v>
      </c>
      <c r="Q30" s="50">
        <f t="shared" si="0"/>
        <v>0.28082080789331815</v>
      </c>
      <c r="R30" s="50">
        <v>3.814229090937782E-5</v>
      </c>
      <c r="S30" s="45">
        <f t="shared" si="1"/>
        <v>-7.5936975207058222</v>
      </c>
      <c r="T30" s="45">
        <v>1.3572116358936459</v>
      </c>
    </row>
    <row r="31" spans="1:20">
      <c r="A31" s="21" t="s">
        <v>627</v>
      </c>
      <c r="B31" s="34">
        <v>1</v>
      </c>
      <c r="C31" s="50">
        <v>0.28033260489472234</v>
      </c>
      <c r="D31" s="50">
        <v>2.4275423369616431E-5</v>
      </c>
      <c r="E31" s="50">
        <v>1.0662529105448517E-3</v>
      </c>
      <c r="F31" s="50">
        <v>1.1651286743564572E-5</v>
      </c>
      <c r="G31" s="61">
        <v>3.5653689621538594E-2</v>
      </c>
      <c r="H31" s="61">
        <v>9.3004802970236041E-4</v>
      </c>
      <c r="I31" s="61">
        <v>1.4672188923935763</v>
      </c>
      <c r="J31" s="61">
        <v>4.5948658545469724E-5</v>
      </c>
      <c r="K31" s="33">
        <v>0.7325000000000006</v>
      </c>
      <c r="L31" s="31">
        <v>3.4269049285733759</v>
      </c>
      <c r="M31" s="31">
        <v>0.81894807091116284</v>
      </c>
      <c r="N31" s="34">
        <v>2837</v>
      </c>
      <c r="O31" s="34">
        <v>51.2</v>
      </c>
      <c r="P31" s="60">
        <v>0.01</v>
      </c>
      <c r="Q31" s="50">
        <f t="shared" si="0"/>
        <v>0.28027460646420094</v>
      </c>
      <c r="R31" s="50">
        <v>2.6697441090196654E-5</v>
      </c>
      <c r="S31" s="45">
        <f t="shared" si="1"/>
        <v>-24.198053395522166</v>
      </c>
      <c r="T31" s="45">
        <v>0.95024086611628111</v>
      </c>
    </row>
    <row r="32" spans="1:20">
      <c r="A32" s="21" t="s">
        <v>628</v>
      </c>
      <c r="B32" s="34">
        <v>1</v>
      </c>
      <c r="C32" s="50">
        <v>0.2802886155005595</v>
      </c>
      <c r="D32" s="50">
        <v>2.2782902734105522E-5</v>
      </c>
      <c r="E32" s="50">
        <v>1.050475248818132E-3</v>
      </c>
      <c r="F32" s="50">
        <v>1.6831895515052546E-5</v>
      </c>
      <c r="G32" s="61">
        <v>3.6153870584213897E-2</v>
      </c>
      <c r="H32" s="61">
        <v>2.564358643956615E-4</v>
      </c>
      <c r="I32" s="61">
        <v>1.4672370504172607</v>
      </c>
      <c r="J32" s="61">
        <v>5.1662296966032231E-5</v>
      </c>
      <c r="K32" s="33">
        <v>0.7325000000000006</v>
      </c>
      <c r="L32" s="31">
        <v>3.5161104993761354</v>
      </c>
      <c r="M32" s="31">
        <v>0.96167069392416105</v>
      </c>
      <c r="N32" s="34">
        <v>3615.3</v>
      </c>
      <c r="O32" s="34">
        <v>35.5</v>
      </c>
      <c r="P32" s="60">
        <v>0.02</v>
      </c>
      <c r="Q32" s="50">
        <f t="shared" si="0"/>
        <v>0.2802152631811074</v>
      </c>
      <c r="R32" s="50">
        <v>2.5054634422779933E-5</v>
      </c>
      <c r="S32" s="45">
        <f t="shared" si="1"/>
        <v>-7.757971522759366</v>
      </c>
      <c r="T32" s="45">
        <v>0.89342731814586396</v>
      </c>
    </row>
    <row r="33" spans="1:20">
      <c r="A33" s="21" t="s">
        <v>629</v>
      </c>
      <c r="B33" s="34">
        <v>1</v>
      </c>
      <c r="C33" s="50">
        <v>0.28033747741298221</v>
      </c>
      <c r="D33" s="50">
        <v>2.2527997138394037E-5</v>
      </c>
      <c r="E33" s="50">
        <v>1.1643404516583171E-3</v>
      </c>
      <c r="F33" s="50">
        <v>4.1621840021405645E-5</v>
      </c>
      <c r="G33" s="61">
        <v>3.9827071503756847E-2</v>
      </c>
      <c r="H33" s="61">
        <v>1.8352653128832382E-3</v>
      </c>
      <c r="I33" s="61">
        <v>1.4672380688693456</v>
      </c>
      <c r="J33" s="61">
        <v>4.6922667307063857E-5</v>
      </c>
      <c r="K33" s="33">
        <v>0.73250000000000037</v>
      </c>
      <c r="L33" s="31">
        <v>3.0699522463454696</v>
      </c>
      <c r="M33" s="31">
        <v>1.1065192176877188</v>
      </c>
      <c r="N33" s="34">
        <v>2752.1</v>
      </c>
      <c r="O33" s="34">
        <v>52.8</v>
      </c>
      <c r="P33" s="60">
        <v>0</v>
      </c>
      <c r="Q33" s="50">
        <f t="shared" si="0"/>
        <v>0.28027608797138759</v>
      </c>
      <c r="R33" s="50">
        <v>2.4775370252497057E-5</v>
      </c>
      <c r="S33" s="45">
        <f t="shared" si="1"/>
        <v>-26.149123592527079</v>
      </c>
      <c r="T33" s="45">
        <v>0.88165155327633071</v>
      </c>
    </row>
    <row r="34" spans="1:20">
      <c r="A34" s="21" t="s">
        <v>630</v>
      </c>
      <c r="B34" s="34">
        <v>1</v>
      </c>
      <c r="C34" s="50">
        <v>0.28025814585321007</v>
      </c>
      <c r="D34" s="50">
        <v>2.2322664955202514E-5</v>
      </c>
      <c r="E34" s="50">
        <v>7.6929957582541869E-4</v>
      </c>
      <c r="F34" s="50">
        <v>6.1460081240517607E-5</v>
      </c>
      <c r="G34" s="61">
        <v>2.5929461206762847E-2</v>
      </c>
      <c r="H34" s="61">
        <v>2.3955141367519805E-3</v>
      </c>
      <c r="I34" s="61">
        <v>1.467231933480156</v>
      </c>
      <c r="J34" s="61">
        <v>5.0264140068271311E-5</v>
      </c>
      <c r="K34" s="33">
        <v>0.7325000000000006</v>
      </c>
      <c r="L34" s="31">
        <v>3.2672605522172424</v>
      </c>
      <c r="M34" s="31">
        <v>0.87511069902280481</v>
      </c>
      <c r="N34" s="34">
        <v>2646.7</v>
      </c>
      <c r="O34" s="34">
        <v>54.3</v>
      </c>
      <c r="P34" s="60">
        <v>0.04</v>
      </c>
      <c r="Q34" s="50">
        <f t="shared" si="0"/>
        <v>0.28021917689445275</v>
      </c>
      <c r="R34" s="50">
        <v>2.4551517169549677E-5</v>
      </c>
      <c r="S34" s="45">
        <f t="shared" si="1"/>
        <v>-30.65595485148398</v>
      </c>
      <c r="T34" s="45">
        <v>0.87346813378801613</v>
      </c>
    </row>
    <row r="35" spans="1:20">
      <c r="A35" s="21" t="s">
        <v>631</v>
      </c>
      <c r="B35" s="34">
        <v>1</v>
      </c>
      <c r="C35" s="50">
        <v>0.28039376982317182</v>
      </c>
      <c r="D35" s="50">
        <v>2.0605699505681918E-5</v>
      </c>
      <c r="E35" s="50">
        <v>1.6363151252372983E-3</v>
      </c>
      <c r="F35" s="50">
        <v>3.5541436228577048E-5</v>
      </c>
      <c r="G35" s="61">
        <v>5.4351904057624932E-2</v>
      </c>
      <c r="H35" s="61">
        <v>2.1438521096066002E-3</v>
      </c>
      <c r="I35" s="61">
        <v>1.4672358708769331</v>
      </c>
      <c r="J35" s="61">
        <v>5.1482453747251658E-5</v>
      </c>
      <c r="K35" s="33">
        <v>0.73250000000000037</v>
      </c>
      <c r="L35" s="31">
        <v>3.6698109317621128</v>
      </c>
      <c r="M35" s="31">
        <v>1.1123958796283282</v>
      </c>
      <c r="N35" s="34">
        <v>3610.8</v>
      </c>
      <c r="O35" s="34">
        <v>69</v>
      </c>
      <c r="P35" s="60">
        <v>7.0000000000000007E-2</v>
      </c>
      <c r="Q35" s="50">
        <f t="shared" si="0"/>
        <v>0.28027965669370652</v>
      </c>
      <c r="R35" s="50">
        <v>2.2657044861343498E-5</v>
      </c>
      <c r="S35" s="45">
        <f t="shared" si="1"/>
        <v>-5.5700202516062447</v>
      </c>
      <c r="T35" s="45">
        <v>0.80792252668618458</v>
      </c>
    </row>
    <row r="36" spans="1:20">
      <c r="A36" s="21" t="s">
        <v>632</v>
      </c>
      <c r="B36" s="34">
        <v>1</v>
      </c>
      <c r="C36" s="50">
        <v>0.28028218327268983</v>
      </c>
      <c r="D36" s="50">
        <v>1.7755092256441858E-5</v>
      </c>
      <c r="E36" s="50">
        <v>4.6558873470826917E-4</v>
      </c>
      <c r="F36" s="50">
        <v>8.7068219803337444E-6</v>
      </c>
      <c r="G36" s="61">
        <v>1.4510959164534402E-2</v>
      </c>
      <c r="H36" s="61">
        <v>5.1428719252595882E-4</v>
      </c>
      <c r="I36" s="61">
        <v>1.4672286665169019</v>
      </c>
      <c r="J36" s="61">
        <v>4.1807924596063416E-5</v>
      </c>
      <c r="K36" s="33">
        <v>0.7325000000000006</v>
      </c>
      <c r="L36" s="31">
        <v>3.7348604281627469</v>
      </c>
      <c r="M36" s="31">
        <v>1.084318050434383</v>
      </c>
      <c r="N36" s="34">
        <v>3625.9</v>
      </c>
      <c r="O36" s="34">
        <v>30</v>
      </c>
      <c r="P36" s="60">
        <v>0.03</v>
      </c>
      <c r="Q36" s="50">
        <f t="shared" si="0"/>
        <v>0.28024957367582615</v>
      </c>
      <c r="R36" s="50">
        <v>1.9528329182671935E-5</v>
      </c>
      <c r="S36" s="45">
        <f t="shared" si="1"/>
        <v>-6.2794398747967328</v>
      </c>
      <c r="T36" s="45">
        <v>0.69638166544906244</v>
      </c>
    </row>
    <row r="37" spans="1:20">
      <c r="A37" s="21" t="s">
        <v>370</v>
      </c>
      <c r="B37" s="34">
        <v>2</v>
      </c>
      <c r="C37" s="50">
        <v>0.28081649832100702</v>
      </c>
      <c r="D37" s="50">
        <v>2.4724535645082331E-5</v>
      </c>
      <c r="E37" s="50">
        <v>3.9528106251597258E-4</v>
      </c>
      <c r="F37" s="50">
        <v>1.6218056799797456E-5</v>
      </c>
      <c r="G37" s="61">
        <v>1.3247429119657103E-2</v>
      </c>
      <c r="H37" s="61">
        <v>3.8432194266770948E-4</v>
      </c>
      <c r="I37" s="61">
        <v>1.4672380179975559</v>
      </c>
      <c r="J37" s="61">
        <v>4.9916921700033409E-5</v>
      </c>
      <c r="K37" s="33">
        <v>0.7325000000000006</v>
      </c>
      <c r="L37" s="31">
        <v>2.7977728332920644</v>
      </c>
      <c r="M37" s="31">
        <v>0.66915777879700411</v>
      </c>
      <c r="N37" s="34">
        <v>2774</v>
      </c>
      <c r="O37" s="34">
        <v>24.9</v>
      </c>
      <c r="P37" s="60">
        <v>-0.06</v>
      </c>
      <c r="Q37" s="50">
        <f t="shared" si="0"/>
        <v>0.28079548708985513</v>
      </c>
      <c r="R37" s="50">
        <v>2.7194954278486683E-5</v>
      </c>
      <c r="S37" s="45">
        <f t="shared" si="1"/>
        <v>-7.1484287727530127</v>
      </c>
      <c r="T37" s="45">
        <v>0.96780451996461947</v>
      </c>
    </row>
    <row r="38" spans="1:20">
      <c r="A38" s="21" t="s">
        <v>633</v>
      </c>
      <c r="B38" s="34">
        <v>1</v>
      </c>
      <c r="C38" s="50">
        <v>0.2803624646347565</v>
      </c>
      <c r="D38" s="50">
        <v>3.0167897400545162E-5</v>
      </c>
      <c r="E38" s="50">
        <v>1.3042191258010602E-3</v>
      </c>
      <c r="F38" s="50">
        <v>2.8448519049227799E-5</v>
      </c>
      <c r="G38" s="61">
        <v>4.3622353852246255E-2</v>
      </c>
      <c r="H38" s="61">
        <v>1.0008677304286769E-3</v>
      </c>
      <c r="I38" s="61">
        <v>1.4671880529441208</v>
      </c>
      <c r="J38" s="61">
        <v>5.0883943222268317E-5</v>
      </c>
      <c r="K38" s="33">
        <v>0.73250000000000037</v>
      </c>
      <c r="L38" s="31">
        <v>3.1005556609865863</v>
      </c>
      <c r="M38" s="31">
        <v>1.5889616067325005</v>
      </c>
      <c r="N38" s="34">
        <v>3217.1</v>
      </c>
      <c r="O38" s="34">
        <v>47</v>
      </c>
      <c r="P38" s="60">
        <v>0.11</v>
      </c>
      <c r="Q38" s="50">
        <f t="shared" si="0"/>
        <v>0.28028172862274225</v>
      </c>
      <c r="R38" s="50">
        <v>3.3175130942329123E-5</v>
      </c>
      <c r="S38" s="45">
        <f t="shared" si="1"/>
        <v>-14.924287750087695</v>
      </c>
      <c r="T38" s="45">
        <v>1.1818686713925266</v>
      </c>
    </row>
    <row r="39" spans="1:20">
      <c r="A39" s="21" t="s">
        <v>634</v>
      </c>
      <c r="B39" s="34">
        <v>1</v>
      </c>
      <c r="C39" s="50">
        <v>0.28033310922119237</v>
      </c>
      <c r="D39" s="50">
        <v>2.2366568110217841E-5</v>
      </c>
      <c r="E39" s="50">
        <v>1.3944044675380286E-3</v>
      </c>
      <c r="F39" s="50">
        <v>4.8842161192654674E-5</v>
      </c>
      <c r="G39" s="61">
        <v>4.8100321491169662E-2</v>
      </c>
      <c r="H39" s="61">
        <v>1.3308080943990616E-3</v>
      </c>
      <c r="I39" s="61">
        <v>1.4672346917417221</v>
      </c>
      <c r="J39" s="61">
        <v>3.6765910334750626E-5</v>
      </c>
      <c r="K39" s="33">
        <v>0.73250000000000048</v>
      </c>
      <c r="L39" s="31">
        <v>3.4995764348821399</v>
      </c>
      <c r="M39" s="31">
        <v>0.87599597268155394</v>
      </c>
      <c r="N39" s="34">
        <v>3492.2</v>
      </c>
      <c r="O39" s="34">
        <v>46.3</v>
      </c>
      <c r="P39" s="60">
        <v>0.03</v>
      </c>
      <c r="Q39" s="50">
        <f t="shared" si="0"/>
        <v>0.28023916566923646</v>
      </c>
      <c r="R39" s="50">
        <v>2.4594980035913407E-5</v>
      </c>
      <c r="S39" s="45">
        <f t="shared" si="1"/>
        <v>-9.8628006709811089</v>
      </c>
      <c r="T39" s="45">
        <v>0.87677689300409534</v>
      </c>
    </row>
    <row r="40" spans="1:20">
      <c r="A40" s="21" t="s">
        <v>635</v>
      </c>
      <c r="B40" s="34">
        <v>1</v>
      </c>
      <c r="C40" s="50">
        <v>0.28032955111402413</v>
      </c>
      <c r="D40" s="50">
        <v>1.9326448756957231E-5</v>
      </c>
      <c r="E40" s="50">
        <v>1.1885945448487749E-3</v>
      </c>
      <c r="F40" s="50">
        <v>1.5562612497677846E-5</v>
      </c>
      <c r="G40" s="61">
        <v>4.1693618342382478E-2</v>
      </c>
      <c r="H40" s="61">
        <v>8.2379753464178671E-4</v>
      </c>
      <c r="I40" s="61">
        <v>1.4672393723633312</v>
      </c>
      <c r="J40" s="61">
        <v>4.5953689236688961E-5</v>
      </c>
      <c r="K40" s="33">
        <v>0.7325000000000006</v>
      </c>
      <c r="L40" s="31">
        <v>3.2196616745438611</v>
      </c>
      <c r="M40" s="31">
        <v>0.90437168404011492</v>
      </c>
      <c r="N40" s="34">
        <v>3457</v>
      </c>
      <c r="O40" s="34">
        <v>60.4</v>
      </c>
      <c r="P40" s="60">
        <v>7.0000000000000007E-2</v>
      </c>
      <c r="Q40" s="50">
        <f t="shared" si="0"/>
        <v>0.28025030682618318</v>
      </c>
      <c r="R40" s="50">
        <v>2.125308405667936E-5</v>
      </c>
      <c r="S40" s="45">
        <f t="shared" si="1"/>
        <v>-10.309690081573564</v>
      </c>
      <c r="T40" s="45">
        <v>0.757578930996752</v>
      </c>
    </row>
    <row r="41" spans="1:20">
      <c r="A41" s="21" t="s">
        <v>636</v>
      </c>
      <c r="B41" s="34">
        <v>2</v>
      </c>
      <c r="C41" s="50">
        <v>0.28076550314949783</v>
      </c>
      <c r="D41" s="50">
        <v>1.8777136211257039E-5</v>
      </c>
      <c r="E41" s="50">
        <v>3.5895890687785936E-4</v>
      </c>
      <c r="F41" s="50">
        <v>9.765916075424809E-6</v>
      </c>
      <c r="G41" s="61">
        <v>1.1459482419473335E-2</v>
      </c>
      <c r="H41" s="61">
        <v>2.0198534653393584E-4</v>
      </c>
      <c r="I41" s="61">
        <v>1.4672144163597223</v>
      </c>
      <c r="J41" s="61">
        <v>5.786549005427141E-5</v>
      </c>
      <c r="K41" s="33">
        <v>0.7325000000000006</v>
      </c>
      <c r="L41" s="31">
        <v>2.9672668555270065</v>
      </c>
      <c r="M41" s="31">
        <v>0.77746372730027513</v>
      </c>
      <c r="N41" s="34">
        <v>2858.5</v>
      </c>
      <c r="O41" s="34">
        <v>32.4</v>
      </c>
      <c r="P41" s="60">
        <v>0.05</v>
      </c>
      <c r="Q41" s="50">
        <f t="shared" si="0"/>
        <v>0.28074582575725415</v>
      </c>
      <c r="R41" s="50">
        <v>2.0653402241502361E-5</v>
      </c>
      <c r="S41" s="45">
        <f t="shared" si="1"/>
        <v>-6.917040941106789</v>
      </c>
      <c r="T41" s="45">
        <v>0.73515309240822468</v>
      </c>
    </row>
    <row r="42" spans="1:20">
      <c r="A42" s="21" t="s">
        <v>637</v>
      </c>
      <c r="B42" s="34">
        <v>2</v>
      </c>
      <c r="C42" s="50">
        <v>0.28079020401985511</v>
      </c>
      <c r="D42" s="50">
        <v>2.7496060173664258E-5</v>
      </c>
      <c r="E42" s="50">
        <v>1.9553075596594142E-4</v>
      </c>
      <c r="F42" s="50">
        <v>3.3450496676449749E-6</v>
      </c>
      <c r="G42" s="61">
        <v>6.1856447787810047E-3</v>
      </c>
      <c r="H42" s="61">
        <v>1.5085976865936607E-4</v>
      </c>
      <c r="I42" s="61">
        <v>1.4672685230070501</v>
      </c>
      <c r="J42" s="61">
        <v>5.2740674789561494E-5</v>
      </c>
      <c r="K42" s="33">
        <v>0.73250000000000004</v>
      </c>
      <c r="L42" s="31">
        <v>3.0819574121311977</v>
      </c>
      <c r="M42" s="31">
        <v>0.55159168499404543</v>
      </c>
      <c r="N42" s="34">
        <v>2824.2</v>
      </c>
      <c r="O42" s="34">
        <v>28.3</v>
      </c>
      <c r="P42" s="60">
        <v>0.01</v>
      </c>
      <c r="Q42" s="50">
        <f t="shared" si="0"/>
        <v>0.28077961746008145</v>
      </c>
      <c r="R42" s="50">
        <v>3.0244525846572646E-5</v>
      </c>
      <c r="S42" s="45">
        <f t="shared" si="1"/>
        <v>-6.5261213397616036</v>
      </c>
      <c r="T42" s="45">
        <v>1.0764594729286532</v>
      </c>
    </row>
    <row r="43" spans="1:20">
      <c r="A43" s="21" t="s">
        <v>638</v>
      </c>
      <c r="B43" s="34">
        <v>1</v>
      </c>
      <c r="C43" s="50">
        <v>0.28036769776604054</v>
      </c>
      <c r="D43" s="50">
        <v>1.717660138509013E-5</v>
      </c>
      <c r="E43" s="50">
        <v>1.3731581159716539E-3</v>
      </c>
      <c r="F43" s="50">
        <v>4.6319967204935271E-5</v>
      </c>
      <c r="G43" s="61">
        <v>5.1951411286882639E-2</v>
      </c>
      <c r="H43" s="61">
        <v>3.5742340114895549E-3</v>
      </c>
      <c r="I43" s="61">
        <v>1.4672469643691253</v>
      </c>
      <c r="J43" s="61">
        <v>1.065281005387085E-4</v>
      </c>
      <c r="K43" s="33">
        <v>0.73249999999999993</v>
      </c>
      <c r="L43" s="31">
        <v>4.0896126843002412</v>
      </c>
      <c r="M43" s="31">
        <v>0.48959099030627945</v>
      </c>
      <c r="N43" s="34">
        <v>3295.7</v>
      </c>
      <c r="O43" s="34">
        <v>38.799999999999997</v>
      </c>
      <c r="P43" s="60">
        <v>0.09</v>
      </c>
      <c r="Q43" s="50">
        <f t="shared" si="0"/>
        <v>0.28028055280657072</v>
      </c>
      <c r="R43" s="50">
        <v>1.8888388737012794E-5</v>
      </c>
      <c r="S43" s="45">
        <f t="shared" si="1"/>
        <v>-13.090857712223514</v>
      </c>
      <c r="T43" s="45">
        <v>0.67302786537224313</v>
      </c>
    </row>
    <row r="44" spans="1:20">
      <c r="A44" s="21" t="s">
        <v>639</v>
      </c>
      <c r="B44" s="34">
        <v>1</v>
      </c>
      <c r="C44" s="50">
        <v>0.28034194678619845</v>
      </c>
      <c r="D44" s="50">
        <v>1.984080747743786E-5</v>
      </c>
      <c r="E44" s="50">
        <v>1.4390726108121604E-3</v>
      </c>
      <c r="F44" s="50">
        <v>6.6500495336644006E-5</v>
      </c>
      <c r="G44" s="61">
        <v>4.9723466775920828E-2</v>
      </c>
      <c r="H44" s="61">
        <v>2.9338963931412137E-3</v>
      </c>
      <c r="I44" s="61">
        <v>1.467240656723126</v>
      </c>
      <c r="J44" s="61">
        <v>4.332325252560836E-5</v>
      </c>
      <c r="K44" s="33">
        <v>0.73250000000000037</v>
      </c>
      <c r="L44" s="31">
        <v>3.4965416738569135</v>
      </c>
      <c r="M44" s="31">
        <v>0.77391684829472096</v>
      </c>
      <c r="N44" s="34">
        <v>3046.8</v>
      </c>
      <c r="O44" s="34">
        <v>27.6</v>
      </c>
      <c r="P44" s="60">
        <v>0.02</v>
      </c>
      <c r="Q44" s="50">
        <f t="shared" si="0"/>
        <v>0.28025771390140969</v>
      </c>
      <c r="R44" s="50">
        <v>2.1818330614676068E-5</v>
      </c>
      <c r="S44" s="45">
        <f t="shared" si="1"/>
        <v>-19.830841710112288</v>
      </c>
      <c r="T44" s="45">
        <v>0.77696569794529702</v>
      </c>
    </row>
    <row r="45" spans="1:20">
      <c r="A45" s="21" t="s">
        <v>640</v>
      </c>
      <c r="B45" s="34">
        <v>1</v>
      </c>
      <c r="C45" s="50">
        <v>0.2803615468171019</v>
      </c>
      <c r="D45" s="50">
        <v>1.586102452460857E-5</v>
      </c>
      <c r="E45" s="50">
        <v>1.0848901209710804E-3</v>
      </c>
      <c r="F45" s="50">
        <v>2.1810051807584985E-5</v>
      </c>
      <c r="G45" s="61">
        <v>3.6813666468182474E-2</v>
      </c>
      <c r="H45" s="61">
        <v>8.5839134492893027E-4</v>
      </c>
      <c r="I45" s="61">
        <v>1.4672591669723474</v>
      </c>
      <c r="J45" s="61">
        <v>4.7056623686378508E-5</v>
      </c>
      <c r="K45" s="33">
        <v>0.7325000000000006</v>
      </c>
      <c r="L45" s="31">
        <v>3.8780507814594691</v>
      </c>
      <c r="M45" s="31">
        <v>1.0636365641730463</v>
      </c>
      <c r="N45" s="34">
        <v>2904</v>
      </c>
      <c r="O45" s="34">
        <v>33.6</v>
      </c>
      <c r="P45" s="60">
        <v>0.02</v>
      </c>
      <c r="Q45" s="50">
        <f t="shared" si="0"/>
        <v>0.28030110283116305</v>
      </c>
      <c r="R45" s="50">
        <v>1.7443365498686793E-5</v>
      </c>
      <c r="S45" s="45">
        <f t="shared" si="1"/>
        <v>-21.670687086211558</v>
      </c>
      <c r="T45" s="45">
        <v>0.62095954497994388</v>
      </c>
    </row>
    <row r="46" spans="1:20">
      <c r="A46" s="21" t="s">
        <v>641</v>
      </c>
      <c r="B46" s="34">
        <v>2</v>
      </c>
      <c r="C46" s="50">
        <v>0.28078192021111947</v>
      </c>
      <c r="D46" s="50">
        <v>2.7540740084745069E-5</v>
      </c>
      <c r="E46" s="50">
        <v>1.8528270508805583E-4</v>
      </c>
      <c r="F46" s="50">
        <v>4.7715713091539967E-6</v>
      </c>
      <c r="G46" s="61">
        <v>6.2454589719883723E-3</v>
      </c>
      <c r="H46" s="61">
        <v>1.4533783741282124E-4</v>
      </c>
      <c r="I46" s="61">
        <v>1.4672428380037861</v>
      </c>
      <c r="J46" s="61">
        <v>5.0551263238731591E-5</v>
      </c>
      <c r="K46" s="33">
        <v>0.7325000000000006</v>
      </c>
      <c r="L46" s="31">
        <v>3.0166183698780378</v>
      </c>
      <c r="M46" s="31">
        <v>0.68813697393310491</v>
      </c>
      <c r="N46" s="34">
        <v>2757.6</v>
      </c>
      <c r="O46" s="34">
        <v>41.2</v>
      </c>
      <c r="P46" s="60">
        <v>0.03</v>
      </c>
      <c r="Q46" s="50">
        <f t="shared" si="0"/>
        <v>0.28077213121562444</v>
      </c>
      <c r="R46" s="50">
        <v>3.029375791482156E-5</v>
      </c>
      <c r="S46" s="45">
        <f t="shared" si="1"/>
        <v>-8.3671048318045838</v>
      </c>
      <c r="T46" s="45">
        <v>1.0780418511961958</v>
      </c>
    </row>
    <row r="47" spans="1:20">
      <c r="A47" s="21" t="s">
        <v>642</v>
      </c>
      <c r="B47" s="34">
        <v>2</v>
      </c>
      <c r="C47" s="50">
        <v>0.28081876555373098</v>
      </c>
      <c r="D47" s="50">
        <v>2.2304211798670174E-5</v>
      </c>
      <c r="E47" s="50">
        <v>2.0589334030528221E-4</v>
      </c>
      <c r="F47" s="50">
        <v>2.8260244023538937E-6</v>
      </c>
      <c r="G47" s="61">
        <v>6.8245952824850624E-3</v>
      </c>
      <c r="H47" s="61">
        <v>1.7722898031772641E-4</v>
      </c>
      <c r="I47" s="61">
        <v>1.4672493681406242</v>
      </c>
      <c r="J47" s="61">
        <v>4.9841761584804287E-5</v>
      </c>
      <c r="K47" s="33">
        <v>0.73250000000000026</v>
      </c>
      <c r="L47" s="31">
        <v>2.9687749332069955</v>
      </c>
      <c r="M47" s="31">
        <v>0.63748966523055051</v>
      </c>
      <c r="N47" s="34">
        <v>2848.8</v>
      </c>
      <c r="O47" s="34">
        <v>42.5</v>
      </c>
      <c r="P47" s="60">
        <v>0.02</v>
      </c>
      <c r="Q47" s="50">
        <f t="shared" si="0"/>
        <v>0.28080751822993627</v>
      </c>
      <c r="R47" s="50">
        <v>2.4533650319986044E-5</v>
      </c>
      <c r="S47" s="45">
        <f t="shared" si="1"/>
        <v>-4.9508015816768225</v>
      </c>
      <c r="T47" s="45">
        <v>0.87324956080506433</v>
      </c>
    </row>
    <row r="48" spans="1:20">
      <c r="A48" s="21" t="s">
        <v>643</v>
      </c>
      <c r="B48" s="34">
        <v>2</v>
      </c>
      <c r="C48" s="50">
        <v>0.28072475405909114</v>
      </c>
      <c r="D48" s="50">
        <v>1.7587036324165114E-5</v>
      </c>
      <c r="E48" s="50">
        <v>1.4009398051883175E-4</v>
      </c>
      <c r="F48" s="50">
        <v>1.6344768811229274E-6</v>
      </c>
      <c r="G48" s="61">
        <v>4.3652864044948685E-3</v>
      </c>
      <c r="H48" s="61">
        <v>6.1734263618894552E-5</v>
      </c>
      <c r="I48" s="61">
        <v>1.4671928554142373</v>
      </c>
      <c r="J48" s="61">
        <v>5.71820099477354E-5</v>
      </c>
      <c r="K48" s="33">
        <v>0.73250000000000004</v>
      </c>
      <c r="L48" s="31">
        <v>3.100336188791347</v>
      </c>
      <c r="M48" s="31">
        <v>0.55647916498230954</v>
      </c>
      <c r="N48" s="34">
        <v>2848.8</v>
      </c>
      <c r="O48" s="34">
        <v>42.5</v>
      </c>
      <c r="P48" s="60">
        <v>0.02</v>
      </c>
      <c r="Q48" s="50">
        <f t="shared" si="0"/>
        <v>0.28071710115318244</v>
      </c>
      <c r="R48" s="50">
        <v>1.9345212567651793E-5</v>
      </c>
      <c r="S48" s="45">
        <f t="shared" si="1"/>
        <v>-8.1691026308383652</v>
      </c>
      <c r="T48" s="45">
        <v>0.68857255883445512</v>
      </c>
    </row>
    <row r="49" spans="1:20">
      <c r="A49" s="21"/>
      <c r="B49" s="21"/>
      <c r="C49" s="50"/>
      <c r="D49" s="50"/>
      <c r="E49" s="50"/>
      <c r="F49" s="50"/>
      <c r="G49" s="61"/>
      <c r="H49" s="61"/>
      <c r="I49" s="61"/>
      <c r="J49" s="61"/>
      <c r="K49" s="33"/>
      <c r="L49" s="31"/>
      <c r="M49" s="31"/>
      <c r="N49" s="34"/>
      <c r="O49" s="34"/>
      <c r="P49" s="60"/>
      <c r="Q49" s="50"/>
      <c r="R49" s="21"/>
      <c r="S49" s="21"/>
      <c r="T49" s="21"/>
    </row>
    <row r="50" spans="1:20">
      <c r="A50" s="21" t="s">
        <v>644</v>
      </c>
      <c r="B50" s="34" t="s">
        <v>393</v>
      </c>
      <c r="C50" s="50">
        <v>0.28083510319968269</v>
      </c>
      <c r="D50" s="50">
        <v>2.5504395338004244E-5</v>
      </c>
      <c r="E50" s="50">
        <v>1.0162570634604779E-4</v>
      </c>
      <c r="F50" s="50">
        <v>3.7685053163624837E-6</v>
      </c>
      <c r="G50" s="61">
        <v>3.2475776288558552E-3</v>
      </c>
      <c r="H50" s="61">
        <v>1.7479676063981918E-4</v>
      </c>
      <c r="I50" s="61">
        <v>1.4672390721501378</v>
      </c>
      <c r="J50" s="61">
        <v>5.5818947237161856E-5</v>
      </c>
      <c r="K50" s="33">
        <v>0.73250000000000071</v>
      </c>
      <c r="L50" s="31">
        <v>2.8058385279550166</v>
      </c>
      <c r="M50" s="31">
        <v>0.60324502330486263</v>
      </c>
      <c r="N50" s="34">
        <v>2703.4</v>
      </c>
      <c r="O50" s="34">
        <v>41.1</v>
      </c>
      <c r="P50" s="60">
        <v>0.03</v>
      </c>
      <c r="Q50" s="50">
        <f t="shared" si="0"/>
        <v>0.28082984224863278</v>
      </c>
      <c r="R50" s="50">
        <v>2.8054309313883696E-5</v>
      </c>
      <c r="S50" s="45">
        <f t="shared" si="1"/>
        <v>-7.5932152091284788</v>
      </c>
      <c r="T50" s="45">
        <v>0.99822037603283942</v>
      </c>
    </row>
    <row r="51" spans="1:20">
      <c r="A51" s="21" t="s">
        <v>645</v>
      </c>
      <c r="B51" s="34" t="s">
        <v>393</v>
      </c>
      <c r="C51" s="50">
        <v>0.28080538798223786</v>
      </c>
      <c r="D51" s="50">
        <v>2.7194671728334208E-5</v>
      </c>
      <c r="E51" s="50">
        <v>1.0371496869551359E-4</v>
      </c>
      <c r="F51" s="50">
        <v>2.767616676413266E-6</v>
      </c>
      <c r="G51" s="61">
        <v>3.4425905904718747E-3</v>
      </c>
      <c r="H51" s="61">
        <v>6.2738549665483547E-5</v>
      </c>
      <c r="I51" s="61">
        <v>1.4671967951657285</v>
      </c>
      <c r="J51" s="61">
        <v>3.8933188415739385E-5</v>
      </c>
      <c r="K51" s="33">
        <v>0.7325000000000006</v>
      </c>
      <c r="L51" s="31">
        <v>2.8395416215371534</v>
      </c>
      <c r="M51" s="31">
        <v>0.83052974487236042</v>
      </c>
      <c r="N51" s="34">
        <v>2785</v>
      </c>
      <c r="O51" s="34">
        <v>52.6</v>
      </c>
      <c r="P51" s="60">
        <v>-0.04</v>
      </c>
      <c r="Q51" s="50">
        <f t="shared" si="0"/>
        <v>0.28079985256123896</v>
      </c>
      <c r="R51" s="50">
        <v>2.9913549213933253E-5</v>
      </c>
      <c r="S51" s="45">
        <f t="shared" si="1"/>
        <v>-6.7330574659640874</v>
      </c>
      <c r="T51" s="45">
        <v>1.0645806248358707</v>
      </c>
    </row>
    <row r="52" spans="1:20">
      <c r="A52" s="21" t="s">
        <v>646</v>
      </c>
      <c r="B52" s="34" t="s">
        <v>393</v>
      </c>
      <c r="C52" s="50">
        <v>0.28077628979962149</v>
      </c>
      <c r="D52" s="50">
        <v>2.1002345004709873E-5</v>
      </c>
      <c r="E52" s="50">
        <v>8.4496562615190275E-5</v>
      </c>
      <c r="F52" s="50">
        <v>3.7594274434729253E-6</v>
      </c>
      <c r="G52" s="61">
        <v>2.6678802404056698E-3</v>
      </c>
      <c r="H52" s="61">
        <v>1.3389304041913763E-4</v>
      </c>
      <c r="I52" s="61">
        <v>1.4672935721471498</v>
      </c>
      <c r="J52" s="61">
        <v>5.0930161180474195E-5</v>
      </c>
      <c r="K52" s="33">
        <v>0.73250000000000048</v>
      </c>
      <c r="L52" s="31">
        <v>2.9550858702513891</v>
      </c>
      <c r="M52" s="31">
        <v>0.79984856616341726</v>
      </c>
      <c r="N52" s="34">
        <v>2961.7</v>
      </c>
      <c r="O52" s="34">
        <v>51.3</v>
      </c>
      <c r="P52" s="60">
        <v>0.03</v>
      </c>
      <c r="Q52" s="50">
        <f t="shared" si="0"/>
        <v>0.28077148597775087</v>
      </c>
      <c r="R52" s="50">
        <v>2.3102184241475459E-5</v>
      </c>
      <c r="S52" s="45">
        <f t="shared" si="1"/>
        <v>-3.5570409517071688</v>
      </c>
      <c r="T52" s="45">
        <v>0.82251823469579144</v>
      </c>
    </row>
    <row r="53" spans="1:20">
      <c r="A53" s="21" t="s">
        <v>647</v>
      </c>
      <c r="B53" s="34" t="s">
        <v>393</v>
      </c>
      <c r="C53" s="50">
        <v>0.28081434978777742</v>
      </c>
      <c r="D53" s="50">
        <v>2.268114228933338E-5</v>
      </c>
      <c r="E53" s="50">
        <v>2.0831812225852929E-4</v>
      </c>
      <c r="F53" s="50">
        <v>3.4039946662810677E-7</v>
      </c>
      <c r="G53" s="61">
        <v>6.644134769251739E-3</v>
      </c>
      <c r="H53" s="61">
        <v>1.0047102593374678E-4</v>
      </c>
      <c r="I53" s="61">
        <v>1.4671922447860828</v>
      </c>
      <c r="J53" s="61">
        <v>5.3460594667958918E-5</v>
      </c>
      <c r="K53" s="33">
        <v>0.7325000000000006</v>
      </c>
      <c r="L53" s="31">
        <v>2.9357494505617101</v>
      </c>
      <c r="M53" s="31">
        <v>0.81875223531586994</v>
      </c>
      <c r="N53" s="34">
        <v>2777.3</v>
      </c>
      <c r="O53" s="34">
        <v>30.8</v>
      </c>
      <c r="P53" s="60">
        <v>0.02</v>
      </c>
      <c r="Q53" s="50">
        <f t="shared" si="0"/>
        <v>0.28080326308572739</v>
      </c>
      <c r="R53" s="50">
        <v>2.4948271508157386E-5</v>
      </c>
      <c r="S53" s="45">
        <f t="shared" si="1"/>
        <v>-6.7937011004193248</v>
      </c>
      <c r="T53" s="45">
        <v>0.88785728927181895</v>
      </c>
    </row>
    <row r="54" spans="1:20">
      <c r="A54" s="21" t="s">
        <v>648</v>
      </c>
      <c r="B54" s="34" t="s">
        <v>393</v>
      </c>
      <c r="C54" s="50">
        <v>0.28030347772636333</v>
      </c>
      <c r="D54" s="50">
        <v>2.6066512862115837E-5</v>
      </c>
      <c r="E54" s="50">
        <v>4.8417560291240283E-4</v>
      </c>
      <c r="F54" s="50">
        <v>2.7210674357757548E-5</v>
      </c>
      <c r="G54" s="61">
        <v>1.4972327938496812E-2</v>
      </c>
      <c r="H54" s="61">
        <v>7.109192888555975E-4</v>
      </c>
      <c r="I54" s="61">
        <v>1.4672152944485601</v>
      </c>
      <c r="J54" s="61">
        <v>5.4011905194514608E-5</v>
      </c>
      <c r="K54" s="33">
        <v>0.7325000000000006</v>
      </c>
      <c r="L54" s="31">
        <v>3.1031792671175271</v>
      </c>
      <c r="M54" s="31">
        <v>0.8064420616303225</v>
      </c>
      <c r="N54" s="34">
        <v>3769.1</v>
      </c>
      <c r="O54" s="34">
        <v>34.700000000000003</v>
      </c>
      <c r="P54" s="60">
        <v>0.01</v>
      </c>
      <c r="Q54" s="50">
        <f t="shared" si="0"/>
        <v>0.28026817933307518</v>
      </c>
      <c r="R54" s="50">
        <v>2.8669553359645336E-5</v>
      </c>
      <c r="S54" s="45">
        <f t="shared" si="1"/>
        <v>-2.1639449544486045</v>
      </c>
      <c r="T54" s="45">
        <v>1.0227115148897252</v>
      </c>
    </row>
    <row r="55" spans="1:20">
      <c r="A55" s="21" t="s">
        <v>649</v>
      </c>
      <c r="B55" s="34" t="s">
        <v>393</v>
      </c>
      <c r="C55" s="50">
        <v>0.28027502358659823</v>
      </c>
      <c r="D55" s="50">
        <v>2.3067467106475892E-5</v>
      </c>
      <c r="E55" s="50">
        <v>6.0406760088673882E-4</v>
      </c>
      <c r="F55" s="50">
        <v>8.5716498029763416E-5</v>
      </c>
      <c r="G55" s="61">
        <v>1.8396908085617114E-2</v>
      </c>
      <c r="H55" s="61">
        <v>2.5833689436193128E-3</v>
      </c>
      <c r="I55" s="61">
        <v>1.4671946989187921</v>
      </c>
      <c r="J55" s="61">
        <v>5.5921741702985409E-5</v>
      </c>
      <c r="K55" s="33">
        <v>0.7325000000000006</v>
      </c>
      <c r="L55" s="31">
        <v>3.1325191475772987</v>
      </c>
      <c r="M55" s="31">
        <v>0.76079806656647886</v>
      </c>
      <c r="N55" s="34">
        <v>3641.4</v>
      </c>
      <c r="O55" s="34">
        <v>49.8</v>
      </c>
      <c r="P55" s="60">
        <v>0.06</v>
      </c>
      <c r="Q55" s="50">
        <f t="shared" si="0"/>
        <v>0.28023252792212905</v>
      </c>
      <c r="R55" s="50">
        <v>2.5370366545744311E-5</v>
      </c>
      <c r="S55" s="45">
        <f t="shared" si="1"/>
        <v>-6.5142534031770172</v>
      </c>
      <c r="T55" s="45">
        <v>0.90474292310308058</v>
      </c>
    </row>
    <row r="56" spans="1:20">
      <c r="A56" s="21" t="s">
        <v>650</v>
      </c>
      <c r="B56" s="34" t="s">
        <v>393</v>
      </c>
      <c r="C56" s="50">
        <v>0.28034378345574629</v>
      </c>
      <c r="D56" s="50">
        <v>1.94056025557978E-5</v>
      </c>
      <c r="E56" s="50">
        <v>1.6474003987538031E-4</v>
      </c>
      <c r="F56" s="50">
        <v>1.001866714945794E-5</v>
      </c>
      <c r="G56" s="61">
        <v>5.403519435714114E-3</v>
      </c>
      <c r="H56" s="61">
        <v>2.0949842554548274E-4</v>
      </c>
      <c r="I56" s="61">
        <v>1.4672407337640563</v>
      </c>
      <c r="J56" s="61">
        <v>4.8983076563836815E-5</v>
      </c>
      <c r="K56" s="33">
        <v>0.73250000000000037</v>
      </c>
      <c r="L56" s="31">
        <v>3.0888593614191118</v>
      </c>
      <c r="M56" s="31">
        <v>0.79755061690201856</v>
      </c>
      <c r="N56" s="34">
        <v>2467.6</v>
      </c>
      <c r="O56" s="34">
        <v>44.4</v>
      </c>
      <c r="P56" s="60">
        <v>-0.01</v>
      </c>
      <c r="Q56" s="50">
        <f t="shared" si="0"/>
        <v>0.28033601632445926</v>
      </c>
      <c r="R56" s="50">
        <v>2.1345571400193122E-5</v>
      </c>
      <c r="S56" s="45">
        <f t="shared" si="1"/>
        <v>-30.703758662294909</v>
      </c>
      <c r="T56" s="45">
        <v>0.75909020724207288</v>
      </c>
    </row>
    <row r="57" spans="1:20">
      <c r="A57" s="21" t="s">
        <v>651</v>
      </c>
      <c r="B57" s="34" t="s">
        <v>393</v>
      </c>
      <c r="C57" s="50">
        <v>0.28089102699912888</v>
      </c>
      <c r="D57" s="50">
        <v>1.9488979673559572E-5</v>
      </c>
      <c r="E57" s="50">
        <v>3.0989731751587677E-4</v>
      </c>
      <c r="F57" s="50">
        <v>5.7579954486511373E-6</v>
      </c>
      <c r="G57" s="61">
        <v>9.9855912180519327E-3</v>
      </c>
      <c r="H57" s="61">
        <v>3.3172369276291764E-4</v>
      </c>
      <c r="I57" s="61">
        <v>1.4672936896028224</v>
      </c>
      <c r="J57" s="61">
        <v>4.8558882484241923E-5</v>
      </c>
      <c r="K57" s="33">
        <v>0.73250000000000026</v>
      </c>
      <c r="L57" s="31">
        <v>2.4739509568929967</v>
      </c>
      <c r="M57" s="31">
        <v>0.60462500498682614</v>
      </c>
      <c r="N57" s="34">
        <v>2812.5</v>
      </c>
      <c r="O57" s="34">
        <v>27.5</v>
      </c>
      <c r="P57" s="60">
        <v>0</v>
      </c>
      <c r="Q57" s="50">
        <f t="shared" si="0"/>
        <v>0.28087431967782939</v>
      </c>
      <c r="R57" s="50">
        <v>2.1436602521829128E-5</v>
      </c>
      <c r="S57" s="45">
        <f t="shared" si="1"/>
        <v>-3.4323773465549934</v>
      </c>
      <c r="T57" s="45">
        <v>0.76294780866833123</v>
      </c>
    </row>
    <row r="58" spans="1:20">
      <c r="A58" s="21" t="s">
        <v>652</v>
      </c>
      <c r="B58" s="34" t="s">
        <v>393</v>
      </c>
      <c r="C58" s="50">
        <v>0.28078581976138867</v>
      </c>
      <c r="D58" s="50">
        <v>2.1738350036385779E-5</v>
      </c>
      <c r="E58" s="50">
        <v>2.7441684640633725E-4</v>
      </c>
      <c r="F58" s="50">
        <v>2.3335979323895891E-6</v>
      </c>
      <c r="G58" s="61">
        <v>8.7372597493436208E-3</v>
      </c>
      <c r="H58" s="61">
        <v>1.5975868097434879E-4</v>
      </c>
      <c r="I58" s="61">
        <v>1.4672727615043681</v>
      </c>
      <c r="J58" s="61">
        <v>6.6156829305234071E-5</v>
      </c>
      <c r="K58" s="33">
        <v>0.7325000000000006</v>
      </c>
      <c r="L58" s="31">
        <v>2.4780659916073176</v>
      </c>
      <c r="M58" s="31">
        <v>0.71313832809134925</v>
      </c>
      <c r="N58" s="34">
        <v>2812.5</v>
      </c>
      <c r="O58" s="34">
        <v>27.5</v>
      </c>
      <c r="P58" s="60">
        <v>0</v>
      </c>
      <c r="Q58" s="50">
        <f t="shared" si="0"/>
        <v>0.28077102527894637</v>
      </c>
      <c r="R58" s="50">
        <v>2.3910925117418469E-5</v>
      </c>
      <c r="S58" s="45">
        <f t="shared" si="1"/>
        <v>-7.1087171581107889</v>
      </c>
      <c r="T58" s="45">
        <v>0.85101115734128807</v>
      </c>
    </row>
    <row r="59" spans="1:20">
      <c r="A59" s="21" t="s">
        <v>653</v>
      </c>
      <c r="B59" s="21">
        <v>3</v>
      </c>
      <c r="C59" s="50">
        <v>0.28048566105797401</v>
      </c>
      <c r="D59" s="50">
        <v>4.3831928176273688E-5</v>
      </c>
      <c r="E59" s="50">
        <v>1.3095874937986822E-4</v>
      </c>
      <c r="F59" s="50">
        <v>1.9151368808852698E-6</v>
      </c>
      <c r="G59" s="61">
        <v>4.5098015435796101E-3</v>
      </c>
      <c r="H59" s="61">
        <v>4.75880119898486E-5</v>
      </c>
      <c r="I59" s="61">
        <v>1.4672276206226371</v>
      </c>
      <c r="J59" s="61">
        <v>7.7988719546644787E-5</v>
      </c>
      <c r="K59" s="33">
        <v>0.73250000000000004</v>
      </c>
      <c r="L59" s="31">
        <v>3.3096363249288796</v>
      </c>
      <c r="M59" s="31">
        <v>0.5526860820482381</v>
      </c>
      <c r="N59" s="34">
        <v>2406.1</v>
      </c>
      <c r="O59" s="34">
        <v>43.3</v>
      </c>
      <c r="P59" s="60">
        <v>-0.06</v>
      </c>
      <c r="Q59" s="50">
        <f t="shared" si="0"/>
        <v>0.28047964400701231</v>
      </c>
      <c r="R59" s="50">
        <v>4.8214086670652408E-5</v>
      </c>
      <c r="S59" s="45">
        <f t="shared" si="1"/>
        <v>-27.036549184604741</v>
      </c>
      <c r="T59" s="45">
        <v>1.7143394697436249</v>
      </c>
    </row>
    <row r="60" spans="1:20">
      <c r="A60" s="21" t="s">
        <v>654</v>
      </c>
      <c r="B60" s="21">
        <v>3</v>
      </c>
      <c r="C60" s="50">
        <v>0.28077200691977128</v>
      </c>
      <c r="D60" s="50">
        <v>3.1976263730509172E-5</v>
      </c>
      <c r="E60" s="50">
        <v>1.960567229606321E-4</v>
      </c>
      <c r="F60" s="50">
        <v>1.3962562608677219E-5</v>
      </c>
      <c r="G60" s="61">
        <v>6.0522698674092936E-3</v>
      </c>
      <c r="H60" s="61">
        <v>4.1592887487721319E-4</v>
      </c>
      <c r="I60" s="61">
        <v>1.4672176431364592</v>
      </c>
      <c r="J60" s="61">
        <v>7.4500814083902471E-5</v>
      </c>
      <c r="K60" s="33">
        <v>0.73249999999999993</v>
      </c>
      <c r="L60" s="31">
        <v>2.2890021222910786</v>
      </c>
      <c r="M60" s="31">
        <v>0.21477484473121647</v>
      </c>
      <c r="N60" s="34">
        <v>2406.1</v>
      </c>
      <c r="O60" s="34">
        <v>43.3</v>
      </c>
      <c r="P60" s="60">
        <v>-0.06</v>
      </c>
      <c r="Q60" s="50">
        <f t="shared" si="0"/>
        <v>0.2807629988672431</v>
      </c>
      <c r="R60" s="50">
        <v>3.5172761614102942E-5</v>
      </c>
      <c r="S60" s="45">
        <f t="shared" si="1"/>
        <v>-16.961352195900005</v>
      </c>
      <c r="T60" s="45">
        <v>1.250631457707218</v>
      </c>
    </row>
    <row r="61" spans="1:20">
      <c r="A61" s="21" t="s">
        <v>655</v>
      </c>
      <c r="B61" s="34" t="s">
        <v>393</v>
      </c>
      <c r="C61" s="50">
        <v>0.28027536089548705</v>
      </c>
      <c r="D61" s="50">
        <v>2.515027923434882E-5</v>
      </c>
      <c r="E61" s="50">
        <v>4.6145950509441166E-4</v>
      </c>
      <c r="F61" s="50">
        <v>6.985881860724813E-6</v>
      </c>
      <c r="G61" s="61">
        <v>1.4868781662097817E-2</v>
      </c>
      <c r="H61" s="61">
        <v>5.1888148357516267E-4</v>
      </c>
      <c r="I61" s="61">
        <v>1.467226119524059</v>
      </c>
      <c r="J61" s="61">
        <v>5.598714610149925E-5</v>
      </c>
      <c r="K61" s="33">
        <v>0.7325000000000006</v>
      </c>
      <c r="L61" s="31">
        <v>3.2148298529194328</v>
      </c>
      <c r="M61" s="31">
        <v>0.72206918727230485</v>
      </c>
      <c r="N61" s="34">
        <v>3602.9</v>
      </c>
      <c r="O61" s="34">
        <v>47.7</v>
      </c>
      <c r="P61" s="60">
        <v>0.06</v>
      </c>
      <c r="Q61" s="50">
        <f t="shared" si="0"/>
        <v>0.28024325249625925</v>
      </c>
      <c r="R61" s="50">
        <v>2.766213781487699E-5</v>
      </c>
      <c r="S61" s="45">
        <f t="shared" si="1"/>
        <v>-7.0581667900559975</v>
      </c>
      <c r="T61" s="45">
        <v>0.98637926766851514</v>
      </c>
    </row>
    <row r="62" spans="1:20">
      <c r="A62" s="21" t="s">
        <v>656</v>
      </c>
      <c r="B62" s="34" t="s">
        <v>393</v>
      </c>
      <c r="C62" s="50">
        <v>0.28040793134633307</v>
      </c>
      <c r="D62" s="50">
        <v>1.8669398180091411E-5</v>
      </c>
      <c r="E62" s="50">
        <v>1.4028569539749371E-4</v>
      </c>
      <c r="F62" s="50">
        <v>3.739773937027894E-6</v>
      </c>
      <c r="G62" s="61">
        <v>4.7244026299007357E-3</v>
      </c>
      <c r="H62" s="61">
        <v>6.1612115610464214E-5</v>
      </c>
      <c r="I62" s="61">
        <v>1.4671633899031442</v>
      </c>
      <c r="J62" s="61">
        <v>5.7506397227043584E-5</v>
      </c>
      <c r="K62" s="33">
        <v>0.73250000000000048</v>
      </c>
      <c r="L62" s="31">
        <v>2.9291896769530741</v>
      </c>
      <c r="M62" s="31">
        <v>1.0423371861023698</v>
      </c>
      <c r="N62" s="34">
        <v>2614</v>
      </c>
      <c r="O62" s="34">
        <v>52.5</v>
      </c>
      <c r="P62" s="60">
        <v>0.04</v>
      </c>
      <c r="Q62" s="50">
        <f t="shared" si="0"/>
        <v>0.28040091511485876</v>
      </c>
      <c r="R62" s="50">
        <v>2.0535824147795618E-5</v>
      </c>
      <c r="S62" s="45">
        <f t="shared" si="1"/>
        <v>-24.959428497541847</v>
      </c>
      <c r="T62" s="45">
        <v>0.73054568655595009</v>
      </c>
    </row>
    <row r="63" spans="1:20">
      <c r="A63" s="21" t="s">
        <v>657</v>
      </c>
      <c r="B63" s="34" t="s">
        <v>393</v>
      </c>
      <c r="C63" s="50">
        <v>0.28029591135800447</v>
      </c>
      <c r="D63" s="50">
        <v>2.2221420322117365E-5</v>
      </c>
      <c r="E63" s="50">
        <v>7.0561694523111197E-4</v>
      </c>
      <c r="F63" s="50">
        <v>4.2303879199531459E-6</v>
      </c>
      <c r="G63" s="61">
        <v>2.3145602338092264E-2</v>
      </c>
      <c r="H63" s="61">
        <v>3.1262749749916296E-4</v>
      </c>
      <c r="I63" s="61">
        <v>1.4672007463280259</v>
      </c>
      <c r="J63" s="61">
        <v>3.6444799117347569E-5</v>
      </c>
      <c r="K63" s="33">
        <v>0.73250000000000037</v>
      </c>
      <c r="L63" s="31">
        <v>4.396344718199483</v>
      </c>
      <c r="M63" s="31">
        <v>1.1989734285296223</v>
      </c>
      <c r="N63" s="34">
        <v>3501</v>
      </c>
      <c r="O63" s="34">
        <v>59.7</v>
      </c>
      <c r="P63" s="60">
        <v>0.03</v>
      </c>
      <c r="Q63" s="50">
        <f t="shared" si="0"/>
        <v>0.28024824891706618</v>
      </c>
      <c r="R63" s="50">
        <v>2.4439405890392868E-5</v>
      </c>
      <c r="S63" s="45">
        <f t="shared" si="1"/>
        <v>-9.3278740152857864</v>
      </c>
      <c r="T63" s="45">
        <v>0.87124930181822724</v>
      </c>
    </row>
    <row r="64" spans="1:20">
      <c r="A64" s="21" t="s">
        <v>658</v>
      </c>
      <c r="B64" s="34" t="s">
        <v>393</v>
      </c>
      <c r="C64" s="50">
        <v>0.28026823171993831</v>
      </c>
      <c r="D64" s="50">
        <v>2.183137627819322E-5</v>
      </c>
      <c r="E64" s="50">
        <v>4.2742803632137E-4</v>
      </c>
      <c r="F64" s="50">
        <v>2.0560594937183509E-6</v>
      </c>
      <c r="G64" s="61">
        <v>1.345323096862952E-2</v>
      </c>
      <c r="H64" s="61">
        <v>1.2785318394858088E-4</v>
      </c>
      <c r="I64" s="61">
        <v>1.4671940090141871</v>
      </c>
      <c r="J64" s="61">
        <v>5.2667472004027649E-5</v>
      </c>
      <c r="K64" s="33">
        <v>0.73250000000000048</v>
      </c>
      <c r="L64" s="31">
        <v>3.1436096816331718</v>
      </c>
      <c r="M64" s="31">
        <v>0.96145146073401611</v>
      </c>
      <c r="N64" s="34">
        <v>3750.4</v>
      </c>
      <c r="O64" s="34">
        <v>45.9</v>
      </c>
      <c r="P64" s="60">
        <v>0.02</v>
      </c>
      <c r="Q64" s="50">
        <f t="shared" si="0"/>
        <v>0.28023723053658434</v>
      </c>
      <c r="R64" s="50">
        <v>2.4011857599430138E-5</v>
      </c>
      <c r="S64" s="45">
        <f t="shared" si="1"/>
        <v>-3.7193592256290486</v>
      </c>
      <c r="T64" s="45">
        <v>0.85652169346170859</v>
      </c>
    </row>
    <row r="65" spans="1:20">
      <c r="A65" s="21" t="s">
        <v>659</v>
      </c>
      <c r="B65" s="34">
        <v>1</v>
      </c>
      <c r="C65" s="50">
        <v>0.28025505016582841</v>
      </c>
      <c r="D65" s="50">
        <v>1.6725487812110808E-5</v>
      </c>
      <c r="E65" s="50">
        <v>3.9437081977282526E-4</v>
      </c>
      <c r="F65" s="50">
        <v>2.2567357834015039E-5</v>
      </c>
      <c r="G65" s="61">
        <v>1.2498708541515788E-2</v>
      </c>
      <c r="H65" s="61">
        <v>9.0550911582184417E-4</v>
      </c>
      <c r="I65" s="61">
        <v>1.4672407779258854</v>
      </c>
      <c r="J65" s="61">
        <v>4.1102084292760882E-5</v>
      </c>
      <c r="K65" s="33">
        <v>0.7325000000000006</v>
      </c>
      <c r="L65" s="31">
        <v>3.0528115630564203</v>
      </c>
      <c r="M65" s="31">
        <v>0.57547992504002687</v>
      </c>
      <c r="N65" s="34">
        <v>3505.5</v>
      </c>
      <c r="O65" s="34">
        <v>48.1</v>
      </c>
      <c r="P65" s="60">
        <v>0.06</v>
      </c>
      <c r="Q65" s="50">
        <f t="shared" si="0"/>
        <v>0.28022837615305801</v>
      </c>
      <c r="R65" s="50">
        <v>1.8396285511716935E-5</v>
      </c>
      <c r="S65" s="45">
        <f t="shared" si="1"/>
        <v>-9.9283563890129045</v>
      </c>
      <c r="T65" s="45">
        <v>0.65582298538530592</v>
      </c>
    </row>
    <row r="66" spans="1:20">
      <c r="A66" s="21" t="s">
        <v>660</v>
      </c>
      <c r="B66" s="34">
        <v>1</v>
      </c>
      <c r="C66" s="50">
        <v>0.2802532529738912</v>
      </c>
      <c r="D66" s="50">
        <v>2.2715107498561981E-5</v>
      </c>
      <c r="E66" s="50">
        <v>3.5821997780055337E-4</v>
      </c>
      <c r="F66" s="50">
        <v>1.8317378578960347E-5</v>
      </c>
      <c r="G66" s="61">
        <v>1.0877438714472639E-2</v>
      </c>
      <c r="H66" s="61">
        <v>3.4763062275803658E-4</v>
      </c>
      <c r="I66" s="61">
        <v>1.4672305848282854</v>
      </c>
      <c r="J66" s="61">
        <v>5.1755988629412366E-5</v>
      </c>
      <c r="K66" s="33">
        <v>0.73250000000000037</v>
      </c>
      <c r="L66" s="31">
        <v>3.0826379921061924</v>
      </c>
      <c r="M66" s="31">
        <v>0.41940142886269499</v>
      </c>
      <c r="N66" s="34">
        <v>3479.3</v>
      </c>
      <c r="O66" s="34">
        <v>54.4</v>
      </c>
      <c r="P66" s="60">
        <v>0.1</v>
      </c>
      <c r="Q66" s="50">
        <f t="shared" si="0"/>
        <v>0.28022921112201171</v>
      </c>
      <c r="R66" s="50">
        <v>2.4984474742255368E-5</v>
      </c>
      <c r="S66" s="45">
        <f t="shared" si="1"/>
        <v>-10.527051532387421</v>
      </c>
      <c r="T66" s="45">
        <v>0.89063425461653423</v>
      </c>
    </row>
    <row r="67" spans="1:20">
      <c r="A67" s="21" t="s">
        <v>661</v>
      </c>
      <c r="B67" s="34">
        <v>1</v>
      </c>
      <c r="C67" s="50">
        <v>0.28041509839066087</v>
      </c>
      <c r="D67" s="50">
        <v>2.7198098111868449E-5</v>
      </c>
      <c r="E67" s="50">
        <v>4.4481810903473684E-4</v>
      </c>
      <c r="F67" s="50">
        <v>4.8305547156365794E-5</v>
      </c>
      <c r="G67" s="61">
        <v>1.4478675250672202E-2</v>
      </c>
      <c r="H67" s="61">
        <v>1.8135198603330292E-3</v>
      </c>
      <c r="I67" s="61">
        <v>1.4671906570890605</v>
      </c>
      <c r="J67" s="61">
        <v>6.3570388144740364E-5</v>
      </c>
      <c r="K67" s="33">
        <v>0.73250000000000037</v>
      </c>
      <c r="L67" s="31">
        <v>3.05665978172091</v>
      </c>
      <c r="M67" s="31">
        <v>0.98549030830821382</v>
      </c>
      <c r="N67" s="34">
        <v>3691</v>
      </c>
      <c r="O67" s="34">
        <v>72.3</v>
      </c>
      <c r="P67" s="60">
        <v>0.1</v>
      </c>
      <c r="Q67" s="50">
        <f t="shared" si="0"/>
        <v>0.2803833647004863</v>
      </c>
      <c r="R67" s="50">
        <v>2.9914522207998759E-5</v>
      </c>
      <c r="S67" s="45">
        <f t="shared" si="1"/>
        <v>6.0079973087656668E-2</v>
      </c>
      <c r="T67" s="45">
        <v>1.0669214261810231</v>
      </c>
    </row>
    <row r="68" spans="1:20">
      <c r="A68" s="21" t="s">
        <v>662</v>
      </c>
      <c r="B68" s="34" t="s">
        <v>393</v>
      </c>
      <c r="C68" s="50">
        <v>0.28035551872056791</v>
      </c>
      <c r="D68" s="50">
        <v>1.4009373030286938E-5</v>
      </c>
      <c r="E68" s="50">
        <v>9.0940230758467335E-4</v>
      </c>
      <c r="F68" s="50">
        <v>8.4994865787637566E-5</v>
      </c>
      <c r="G68" s="61">
        <v>2.9233225039783619E-2</v>
      </c>
      <c r="H68" s="61">
        <v>2.5270510270630846E-3</v>
      </c>
      <c r="I68" s="61">
        <v>1.4672364536485643</v>
      </c>
      <c r="J68" s="61">
        <v>4.305415490218808E-5</v>
      </c>
      <c r="K68" s="33">
        <v>0.73250000000000026</v>
      </c>
      <c r="L68" s="31">
        <v>3.8061590498093452</v>
      </c>
      <c r="M68" s="31">
        <v>0.75902047053556287</v>
      </c>
      <c r="N68" s="34">
        <v>3716.9</v>
      </c>
      <c r="O68" s="34">
        <v>29.8</v>
      </c>
      <c r="P68" s="60">
        <v>0.03</v>
      </c>
      <c r="Q68" s="50">
        <f t="shared" si="0"/>
        <v>0.28029016998126527</v>
      </c>
      <c r="R68" s="50">
        <v>1.5406718307172756E-5</v>
      </c>
      <c r="S68" s="45">
        <f t="shared" si="1"/>
        <v>-2.6392766732197259</v>
      </c>
      <c r="T68" s="45">
        <v>0.5495252312622444</v>
      </c>
    </row>
    <row r="69" spans="1:20">
      <c r="A69" s="21" t="s">
        <v>663</v>
      </c>
      <c r="B69" s="34" t="s">
        <v>393</v>
      </c>
      <c r="C69" s="50">
        <v>0.28069333286690584</v>
      </c>
      <c r="D69" s="50">
        <v>1.8955281560166374E-5</v>
      </c>
      <c r="E69" s="50">
        <v>2.7680406188742456E-4</v>
      </c>
      <c r="F69" s="50">
        <v>1.108221359832534E-5</v>
      </c>
      <c r="G69" s="61">
        <v>8.7041710992393929E-3</v>
      </c>
      <c r="H69" s="61">
        <v>3.7938149779264595E-4</v>
      </c>
      <c r="I69" s="61">
        <v>1.4672527877418431</v>
      </c>
      <c r="J69" s="61">
        <v>4.6457000348379907E-5</v>
      </c>
      <c r="K69" s="33">
        <v>0.73250000000000037</v>
      </c>
      <c r="L69" s="31">
        <v>2.8807702353737379</v>
      </c>
      <c r="M69" s="31">
        <v>0.79555764042735977</v>
      </c>
      <c r="N69" s="34">
        <v>2813.5</v>
      </c>
      <c r="O69" s="34">
        <v>50.6</v>
      </c>
      <c r="P69" s="60">
        <v>0.03</v>
      </c>
      <c r="Q69" s="50">
        <f t="shared" si="0"/>
        <v>0.28067840423724777</v>
      </c>
      <c r="R69" s="50">
        <v>2.0849700769229605E-5</v>
      </c>
      <c r="S69" s="45">
        <f t="shared" si="1"/>
        <v>-10.381536681720593</v>
      </c>
      <c r="T69" s="45">
        <v>0.74206120818224774</v>
      </c>
    </row>
    <row r="70" spans="1:20">
      <c r="A70" s="21" t="s">
        <v>664</v>
      </c>
      <c r="B70" s="34" t="s">
        <v>393</v>
      </c>
      <c r="C70" s="50">
        <v>0.28083974600902017</v>
      </c>
      <c r="D70" s="50">
        <v>2.3056390676638746E-5</v>
      </c>
      <c r="E70" s="50">
        <v>4.3939694262723911E-4</v>
      </c>
      <c r="F70" s="50">
        <v>5.7300121115336026E-6</v>
      </c>
      <c r="G70" s="61">
        <v>1.4344255992855662E-2</v>
      </c>
      <c r="H70" s="61">
        <v>8.3732132493967597E-5</v>
      </c>
      <c r="I70" s="61">
        <v>1.4672291088919052</v>
      </c>
      <c r="J70" s="61">
        <v>4.4818062500488553E-5</v>
      </c>
      <c r="K70" s="33">
        <v>0.7325000000000006</v>
      </c>
      <c r="L70" s="31">
        <v>2.6183254987118865</v>
      </c>
      <c r="M70" s="31">
        <v>0.72603932098681101</v>
      </c>
      <c r="N70" s="34">
        <v>2740.1</v>
      </c>
      <c r="O70" s="34">
        <v>38.9</v>
      </c>
      <c r="P70" s="60">
        <v>-0.02</v>
      </c>
      <c r="Q70" s="50">
        <f t="shared" si="0"/>
        <v>0.28081668258069065</v>
      </c>
      <c r="R70" s="50">
        <v>2.5359946935997844E-5</v>
      </c>
      <c r="S70" s="45">
        <f t="shared" si="1"/>
        <v>-7.1950754677874151</v>
      </c>
      <c r="T70" s="45">
        <v>0.90242858899630118</v>
      </c>
    </row>
    <row r="71" spans="1:20">
      <c r="A71" s="21" t="s">
        <v>665</v>
      </c>
      <c r="B71" s="34" t="s">
        <v>393</v>
      </c>
      <c r="C71" s="50">
        <v>0.28084651704285635</v>
      </c>
      <c r="D71" s="50">
        <v>2.4403627318136121E-5</v>
      </c>
      <c r="E71" s="50">
        <v>4.4829987345340117E-4</v>
      </c>
      <c r="F71" s="50">
        <v>1.905538950715514E-5</v>
      </c>
      <c r="G71" s="61">
        <v>1.4405395865499935E-2</v>
      </c>
      <c r="H71" s="61">
        <v>5.2063309366509982E-4</v>
      </c>
      <c r="I71" s="61">
        <v>1.4672494653797234</v>
      </c>
      <c r="J71" s="61">
        <v>4.5097361706768892E-5</v>
      </c>
      <c r="K71" s="33">
        <v>0.7325000000000006</v>
      </c>
      <c r="L71" s="31">
        <v>2.3527672111972016</v>
      </c>
      <c r="M71" s="31">
        <v>0.79378073925534776</v>
      </c>
      <c r="N71" s="34">
        <v>2780.6</v>
      </c>
      <c r="O71" s="34">
        <v>35.1</v>
      </c>
      <c r="P71" s="60">
        <v>-0.06</v>
      </c>
      <c r="Q71" s="50">
        <f t="shared" si="0"/>
        <v>0.28082262940761527</v>
      </c>
      <c r="R71" s="50">
        <v>2.684170681193959E-5</v>
      </c>
      <c r="S71" s="45">
        <f t="shared" si="1"/>
        <v>-6.0264841776613842</v>
      </c>
      <c r="T71" s="45">
        <v>0.95524818481995832</v>
      </c>
    </row>
    <row r="72" spans="1:20">
      <c r="A72" s="21" t="s">
        <v>666</v>
      </c>
      <c r="B72" s="34" t="s">
        <v>393</v>
      </c>
      <c r="C72" s="50">
        <v>0.28059236929729425</v>
      </c>
      <c r="D72" s="50">
        <v>2.3251380522386765E-5</v>
      </c>
      <c r="E72" s="50">
        <v>1.5990520764219923E-4</v>
      </c>
      <c r="F72" s="50">
        <v>9.6343150750954326E-7</v>
      </c>
      <c r="G72" s="61">
        <v>5.2083231404448493E-3</v>
      </c>
      <c r="H72" s="61">
        <v>9.5147625605500661E-5</v>
      </c>
      <c r="I72" s="61">
        <v>1.4672315432961995</v>
      </c>
      <c r="J72" s="61">
        <v>6.4670159663660401E-5</v>
      </c>
      <c r="K72" s="33">
        <v>0.73250000000000037</v>
      </c>
      <c r="L72" s="31">
        <v>2.9078126071529202</v>
      </c>
      <c r="M72" s="31">
        <v>0.76997760232563162</v>
      </c>
      <c r="N72" s="34">
        <v>2569.6</v>
      </c>
      <c r="O72" s="34">
        <v>44.3</v>
      </c>
      <c r="P72" s="60">
        <v>-7.0000000000000007E-2</v>
      </c>
      <c r="Q72" s="50">
        <f t="shared" si="0"/>
        <v>0.28058451094287828</v>
      </c>
      <c r="R72" s="50">
        <v>2.5575802270941956E-5</v>
      </c>
      <c r="S72" s="45">
        <f t="shared" si="1"/>
        <v>-19.472265941308244</v>
      </c>
      <c r="T72" s="45">
        <v>0.90974374539834668</v>
      </c>
    </row>
    <row r="73" spans="1:20">
      <c r="A73" s="21" t="s">
        <v>667</v>
      </c>
      <c r="B73" s="34" t="s">
        <v>393</v>
      </c>
      <c r="C73" s="50">
        <v>0.28041129830228606</v>
      </c>
      <c r="D73" s="50">
        <v>2.0853615109696927E-5</v>
      </c>
      <c r="E73" s="50">
        <v>1.6249381008269268E-4</v>
      </c>
      <c r="F73" s="50">
        <v>2.2055514197842345E-6</v>
      </c>
      <c r="G73" s="61">
        <v>5.5949955058950803E-3</v>
      </c>
      <c r="H73" s="61">
        <v>1.300040863900895E-4</v>
      </c>
      <c r="I73" s="61">
        <v>1.4672668290161557</v>
      </c>
      <c r="J73" s="61">
        <v>3.6792212341850405E-5</v>
      </c>
      <c r="K73" s="33">
        <v>0.7325000000000006</v>
      </c>
      <c r="L73" s="31">
        <v>3.0493292505477205</v>
      </c>
      <c r="M73" s="31">
        <v>0.56907078611987905</v>
      </c>
      <c r="N73" s="34">
        <v>2577.5</v>
      </c>
      <c r="O73" s="34">
        <v>53.8</v>
      </c>
      <c r="P73" s="60">
        <v>0.02</v>
      </c>
      <c r="Q73" s="50">
        <f t="shared" si="0"/>
        <v>0.28040328758766125</v>
      </c>
      <c r="R73" s="50">
        <v>2.2938321306146108E-5</v>
      </c>
      <c r="S73" s="45">
        <f t="shared" si="1"/>
        <v>-25.732891184572225</v>
      </c>
      <c r="T73" s="45">
        <v>0.8159424438410221</v>
      </c>
    </row>
    <row r="74" spans="1:20">
      <c r="A74" s="21" t="s">
        <v>668</v>
      </c>
      <c r="B74" s="34" t="s">
        <v>393</v>
      </c>
      <c r="C74" s="50">
        <v>0.28033986101647512</v>
      </c>
      <c r="D74" s="50">
        <v>2.5048145488445183E-5</v>
      </c>
      <c r="E74" s="50">
        <v>1.4850301247649174E-3</v>
      </c>
      <c r="F74" s="50">
        <v>4.4314613157486484E-5</v>
      </c>
      <c r="G74" s="61">
        <v>4.3828030891311112E-2</v>
      </c>
      <c r="H74" s="61">
        <v>1.2032735723071714E-3</v>
      </c>
      <c r="I74" s="61">
        <v>1.467226683803706</v>
      </c>
      <c r="J74" s="61">
        <v>4.8768821367968924E-5</v>
      </c>
      <c r="K74" s="33">
        <v>0.73250000000000048</v>
      </c>
      <c r="L74" s="31">
        <v>3.3531593872370675</v>
      </c>
      <c r="M74" s="31">
        <v>0.61208108003182538</v>
      </c>
      <c r="N74" s="34">
        <v>2998.3</v>
      </c>
      <c r="O74" s="34">
        <v>42.3</v>
      </c>
      <c r="P74" s="60">
        <v>0.05</v>
      </c>
      <c r="Q74" s="50">
        <f t="shared" si="0"/>
        <v>0.28025436086313837</v>
      </c>
      <c r="R74" s="50">
        <v>2.7544556728892793E-5</v>
      </c>
      <c r="S74" s="45">
        <f t="shared" si="1"/>
        <v>-21.100975612645676</v>
      </c>
      <c r="T74" s="45">
        <v>0.98076743363633101</v>
      </c>
    </row>
    <row r="75" spans="1:20">
      <c r="A75" s="21" t="s">
        <v>669</v>
      </c>
      <c r="B75" s="34" t="s">
        <v>393</v>
      </c>
      <c r="C75" s="50">
        <v>0.28037395117972669</v>
      </c>
      <c r="D75" s="50">
        <v>1.7580603233104918E-5</v>
      </c>
      <c r="E75" s="50">
        <v>1.7649361168330224E-3</v>
      </c>
      <c r="F75" s="50">
        <v>2.1859539015343781E-5</v>
      </c>
      <c r="G75" s="61">
        <v>6.006095345273646E-2</v>
      </c>
      <c r="H75" s="61">
        <v>6.1342914146031804E-4</v>
      </c>
      <c r="I75" s="61">
        <v>1.4672500956670034</v>
      </c>
      <c r="J75" s="61">
        <v>5.9200683591718261E-5</v>
      </c>
      <c r="K75" s="33">
        <v>0.73250000000000048</v>
      </c>
      <c r="L75" s="31">
        <v>3.2544845246623511</v>
      </c>
      <c r="M75" s="31">
        <v>0.62587472427788959</v>
      </c>
      <c r="N75" s="34">
        <v>3134.3</v>
      </c>
      <c r="O75" s="34">
        <v>78</v>
      </c>
      <c r="P75" s="60">
        <v>-0.01</v>
      </c>
      <c r="Q75" s="50">
        <f t="shared" si="0"/>
        <v>0.28026759010388236</v>
      </c>
      <c r="R75" s="50">
        <v>1.9331327350421247E-5</v>
      </c>
      <c r="S75" s="45">
        <f t="shared" si="1"/>
        <v>-17.399675723447359</v>
      </c>
      <c r="T75" s="45">
        <v>0.68854523851824467</v>
      </c>
    </row>
    <row r="76" spans="1:20">
      <c r="A76" s="21" t="s">
        <v>670</v>
      </c>
      <c r="B76" s="34" t="s">
        <v>393</v>
      </c>
      <c r="C76" s="50">
        <v>0.28077342080901374</v>
      </c>
      <c r="D76" s="50">
        <v>3.0796890681193853E-5</v>
      </c>
      <c r="E76" s="50">
        <v>2.980691043345379E-4</v>
      </c>
      <c r="F76" s="50">
        <v>4.5796699786917241E-6</v>
      </c>
      <c r="G76" s="61">
        <v>9.8778113855996722E-3</v>
      </c>
      <c r="H76" s="61">
        <v>9.4198744645756876E-5</v>
      </c>
      <c r="I76" s="61">
        <v>1.4672225502448133</v>
      </c>
      <c r="J76" s="61">
        <v>5.9777703975848759E-5</v>
      </c>
      <c r="K76" s="33">
        <v>0.7325000000000006</v>
      </c>
      <c r="L76" s="31">
        <v>2.4794685448580807</v>
      </c>
      <c r="M76" s="31">
        <v>0.67754562474723456</v>
      </c>
      <c r="N76" s="34">
        <v>2756.5</v>
      </c>
      <c r="O76" s="34">
        <v>16.399999999999999</v>
      </c>
      <c r="P76" s="60">
        <v>0.03</v>
      </c>
      <c r="Q76" s="50">
        <f t="shared" si="0"/>
        <v>0.28075767944227531</v>
      </c>
      <c r="R76" s="50">
        <v>3.3874680482409192E-5</v>
      </c>
      <c r="S76" s="45">
        <f t="shared" si="1"/>
        <v>-8.9073734265832094</v>
      </c>
      <c r="T76" s="45">
        <v>1.2054703937845956</v>
      </c>
    </row>
    <row r="77" spans="1:20">
      <c r="A77" s="21" t="s">
        <v>671</v>
      </c>
      <c r="B77" s="34">
        <v>3</v>
      </c>
      <c r="C77" s="50">
        <v>0.28053010813118784</v>
      </c>
      <c r="D77" s="50">
        <v>2.3277378245004143E-5</v>
      </c>
      <c r="E77" s="50">
        <v>9.3421076128532012E-5</v>
      </c>
      <c r="F77" s="50">
        <v>2.0520721572906483E-6</v>
      </c>
      <c r="G77" s="61">
        <v>3.1528534209723119E-3</v>
      </c>
      <c r="H77" s="61">
        <v>6.6473326043505059E-5</v>
      </c>
      <c r="I77" s="61">
        <v>1.4672268262408734</v>
      </c>
      <c r="J77" s="61">
        <v>4.8222237704397981E-5</v>
      </c>
      <c r="K77" s="33">
        <v>0.73250000000000037</v>
      </c>
      <c r="L77" s="31">
        <v>2.760136511342925</v>
      </c>
      <c r="M77" s="31">
        <v>0.63910943573171675</v>
      </c>
      <c r="N77" s="34">
        <v>2370.1999999999998</v>
      </c>
      <c r="O77" s="34">
        <v>20.9</v>
      </c>
      <c r="P77" s="60">
        <v>0.04</v>
      </c>
      <c r="Q77" s="50">
        <f t="shared" ref="Q77:Q140" si="2">C77-E77*(EXP(0.00001867*N77)-1)</f>
        <v>0.28052588126273575</v>
      </c>
      <c r="R77" s="50">
        <v>2.5604730266148026E-5</v>
      </c>
      <c r="S77" s="45">
        <f t="shared" ref="S77:S96" si="3">((Q77/(0.282793-0.0338*(EXP(0.00001867*N77)-1)))-1)*10000</f>
        <v>-26.232542260649083</v>
      </c>
      <c r="T77" s="45">
        <v>0.91034604131060748</v>
      </c>
    </row>
    <row r="78" spans="1:20">
      <c r="A78" s="21" t="s">
        <v>672</v>
      </c>
      <c r="B78" s="34" t="s">
        <v>393</v>
      </c>
      <c r="C78" s="50">
        <v>0.28033176826410278</v>
      </c>
      <c r="D78" s="50">
        <v>2.8567236137300797E-5</v>
      </c>
      <c r="E78" s="50">
        <v>1.1505495739559323E-3</v>
      </c>
      <c r="F78" s="50">
        <v>3.0566259906147248E-5</v>
      </c>
      <c r="G78" s="61">
        <v>3.8306440254042909E-2</v>
      </c>
      <c r="H78" s="61">
        <v>1.6254910619207922E-3</v>
      </c>
      <c r="I78" s="61">
        <v>1.4672551763529782</v>
      </c>
      <c r="J78" s="61">
        <v>5.6784204781977404E-5</v>
      </c>
      <c r="K78" s="33">
        <v>0.73250000000000037</v>
      </c>
      <c r="L78" s="31">
        <v>2.6401264543142529</v>
      </c>
      <c r="M78" s="31">
        <v>0.38103699887787706</v>
      </c>
      <c r="N78" s="34">
        <v>3497.2</v>
      </c>
      <c r="O78" s="34">
        <v>43</v>
      </c>
      <c r="P78" s="60">
        <v>0.05</v>
      </c>
      <c r="Q78" s="50">
        <f t="shared" si="2"/>
        <v>0.28025413901240626</v>
      </c>
      <c r="R78" s="50">
        <v>3.1415257852933778E-5</v>
      </c>
      <c r="S78" s="45">
        <f t="shared" si="3"/>
        <v>-9.20906921644149</v>
      </c>
      <c r="T78" s="45">
        <v>1.1199237747258521</v>
      </c>
    </row>
    <row r="79" spans="1:20">
      <c r="A79" s="21" t="s">
        <v>673</v>
      </c>
      <c r="B79" s="34" t="s">
        <v>393</v>
      </c>
      <c r="C79" s="50">
        <v>0.28030057319319485</v>
      </c>
      <c r="D79" s="50">
        <v>2.1280990081443852E-5</v>
      </c>
      <c r="E79" s="50">
        <v>1.0982689068102401E-3</v>
      </c>
      <c r="F79" s="50">
        <v>7.5209316036774432E-6</v>
      </c>
      <c r="G79" s="61">
        <v>3.8156078994297155E-2</v>
      </c>
      <c r="H79" s="61">
        <v>4.7623498945327378E-4</v>
      </c>
      <c r="I79" s="61">
        <v>1.4672154589770074</v>
      </c>
      <c r="J79" s="61">
        <v>5.4534973428508051E-5</v>
      </c>
      <c r="K79" s="33">
        <v>0.7325000000000006</v>
      </c>
      <c r="L79" s="31">
        <v>3.3121412594976549</v>
      </c>
      <c r="M79" s="31">
        <v>0.9781212526005767</v>
      </c>
      <c r="N79" s="34">
        <v>3435.5</v>
      </c>
      <c r="O79" s="34">
        <v>30.6</v>
      </c>
      <c r="P79" s="60">
        <v>0.04</v>
      </c>
      <c r="Q79" s="50">
        <f t="shared" si="2"/>
        <v>0.28022782111607386</v>
      </c>
      <c r="R79" s="50">
        <v>2.340301325522452E-5</v>
      </c>
      <c r="S79" s="45">
        <f t="shared" si="3"/>
        <v>-11.62636813959117</v>
      </c>
      <c r="T79" s="45">
        <v>0.83417142371363173</v>
      </c>
    </row>
    <row r="80" spans="1:20">
      <c r="A80" s="21" t="s">
        <v>674</v>
      </c>
      <c r="B80" s="34" t="s">
        <v>393</v>
      </c>
      <c r="C80" s="50">
        <v>0.28027737456762764</v>
      </c>
      <c r="D80" s="50">
        <v>2.5630500514174008E-5</v>
      </c>
      <c r="E80" s="50">
        <v>8.4663130983587368E-4</v>
      </c>
      <c r="F80" s="50">
        <v>8.8341580323700004E-6</v>
      </c>
      <c r="G80" s="61">
        <v>2.8843702187951251E-2</v>
      </c>
      <c r="H80" s="61">
        <v>4.5146181776270303E-5</v>
      </c>
      <c r="I80" s="61">
        <v>1.4672544048697849</v>
      </c>
      <c r="J80" s="61">
        <v>5.4123760225745064E-5</v>
      </c>
      <c r="K80" s="33">
        <v>0.73250000000000037</v>
      </c>
      <c r="L80" s="31">
        <v>3.3694360077683116</v>
      </c>
      <c r="M80" s="31">
        <v>1.0372137684552951</v>
      </c>
      <c r="N80" s="34">
        <v>3559.8</v>
      </c>
      <c r="O80" s="34">
        <v>23.6</v>
      </c>
      <c r="P80" s="60">
        <v>0.03</v>
      </c>
      <c r="Q80" s="50">
        <f t="shared" si="2"/>
        <v>0.28021919424923014</v>
      </c>
      <c r="R80" s="50">
        <v>2.8187698114064803E-5</v>
      </c>
      <c r="S80" s="45">
        <f t="shared" si="3"/>
        <v>-8.9520056376757307</v>
      </c>
      <c r="T80" s="45">
        <v>1.0050155395769842</v>
      </c>
    </row>
    <row r="81" spans="1:20">
      <c r="A81" s="21" t="s">
        <v>675</v>
      </c>
      <c r="B81" s="34" t="s">
        <v>393</v>
      </c>
      <c r="C81" s="50">
        <v>0.28040143697347464</v>
      </c>
      <c r="D81" s="50">
        <v>2.3494666453224505E-5</v>
      </c>
      <c r="E81" s="50">
        <v>1.1039666704495733E-3</v>
      </c>
      <c r="F81" s="50">
        <v>5.1499701023558406E-5</v>
      </c>
      <c r="G81" s="61">
        <v>3.7467142816322151E-2</v>
      </c>
      <c r="H81" s="61">
        <v>1.6641206281797028E-3</v>
      </c>
      <c r="I81" s="61">
        <v>1.4672302416661391</v>
      </c>
      <c r="J81" s="61">
        <v>6.3513939331497771E-5</v>
      </c>
      <c r="K81" s="33">
        <v>0.7325000000000006</v>
      </c>
      <c r="L81" s="31">
        <v>2.9262129946758439</v>
      </c>
      <c r="M81" s="31">
        <v>0.69655614162936885</v>
      </c>
      <c r="N81" s="34">
        <v>2839.4</v>
      </c>
      <c r="O81" s="34">
        <v>43.5</v>
      </c>
      <c r="P81" s="60">
        <v>0.04</v>
      </c>
      <c r="Q81" s="50">
        <f t="shared" si="2"/>
        <v>0.28034133495858815</v>
      </c>
      <c r="R81" s="50">
        <v>2.5838593596007375E-5</v>
      </c>
      <c r="S81" s="45">
        <f t="shared" si="3"/>
        <v>-21.766273330642292</v>
      </c>
      <c r="T81" s="45">
        <v>0.91967717178584896</v>
      </c>
    </row>
    <row r="82" spans="1:20">
      <c r="A82" s="21" t="s">
        <v>676</v>
      </c>
      <c r="B82" s="34" t="s">
        <v>393</v>
      </c>
      <c r="C82" s="50">
        <v>0.28082190792200434</v>
      </c>
      <c r="D82" s="50">
        <v>1.6330311688661857E-5</v>
      </c>
      <c r="E82" s="50">
        <v>2.9817285487358818E-4</v>
      </c>
      <c r="F82" s="50">
        <v>3.5907684415635409E-6</v>
      </c>
      <c r="G82" s="61">
        <v>9.6140217541772679E-3</v>
      </c>
      <c r="H82" s="61">
        <v>3.75041842242432E-5</v>
      </c>
      <c r="I82" s="61">
        <v>1.4672342937807918</v>
      </c>
      <c r="J82" s="61">
        <v>5.5988370496377366E-5</v>
      </c>
      <c r="K82" s="33">
        <v>0.73250000000000037</v>
      </c>
      <c r="L82" s="31">
        <v>2.5683309214490935</v>
      </c>
      <c r="M82" s="31">
        <v>0.65231288656292441</v>
      </c>
      <c r="N82" s="34">
        <v>2766.9</v>
      </c>
      <c r="O82" s="34">
        <v>29.9</v>
      </c>
      <c r="P82" s="60">
        <v>0.01</v>
      </c>
      <c r="Q82" s="50">
        <f t="shared" si="2"/>
        <v>0.28080610011700408</v>
      </c>
      <c r="R82" s="50">
        <v>1.7962331679222382E-5</v>
      </c>
      <c r="S82" s="45">
        <f t="shared" si="3"/>
        <v>-6.9385317714376615</v>
      </c>
      <c r="T82" s="45">
        <v>0.63922644311639365</v>
      </c>
    </row>
    <row r="83" spans="1:20">
      <c r="A83" s="21" t="s">
        <v>677</v>
      </c>
      <c r="B83" s="34" t="s">
        <v>393</v>
      </c>
      <c r="C83" s="50">
        <v>0.28025042160358388</v>
      </c>
      <c r="D83" s="50">
        <v>1.8491015625533585E-5</v>
      </c>
      <c r="E83" s="50">
        <v>6.0045215290671552E-4</v>
      </c>
      <c r="F83" s="50">
        <v>3.499994310279283E-5</v>
      </c>
      <c r="G83" s="61">
        <v>2.0114575087842441E-2</v>
      </c>
      <c r="H83" s="61">
        <v>1.5760398714174146E-3</v>
      </c>
      <c r="I83" s="61">
        <v>1.4672215501561434</v>
      </c>
      <c r="J83" s="61">
        <v>5.2659322164922783E-5</v>
      </c>
      <c r="K83" s="33">
        <v>0.73250000000000037</v>
      </c>
      <c r="L83" s="31">
        <v>2.772865897843694</v>
      </c>
      <c r="M83" s="31">
        <v>0.64906193611902319</v>
      </c>
      <c r="N83" s="34">
        <v>3632</v>
      </c>
      <c r="O83" s="34">
        <v>43.1</v>
      </c>
      <c r="P83" s="60">
        <v>0.09</v>
      </c>
      <c r="Q83" s="50">
        <f t="shared" si="2"/>
        <v>0.28020829306446232</v>
      </c>
      <c r="R83" s="50">
        <v>2.0337059567628094E-5</v>
      </c>
      <c r="S83" s="45">
        <f t="shared" si="3"/>
        <v>-7.6047294155034972</v>
      </c>
      <c r="T83" s="45">
        <v>0.72523170395392977</v>
      </c>
    </row>
    <row r="84" spans="1:20">
      <c r="A84" s="21" t="s">
        <v>678</v>
      </c>
      <c r="B84" s="34" t="s">
        <v>393</v>
      </c>
      <c r="C84" s="50">
        <v>0.28028142860493577</v>
      </c>
      <c r="D84" s="50">
        <v>2.898942717503796E-5</v>
      </c>
      <c r="E84" s="50">
        <v>7.0662595819013455E-4</v>
      </c>
      <c r="F84" s="50">
        <v>1.4739856852991786E-5</v>
      </c>
      <c r="G84" s="61">
        <v>2.2203721959630444E-2</v>
      </c>
      <c r="H84" s="61">
        <v>5.1528580586718384E-4</v>
      </c>
      <c r="I84" s="61">
        <v>1.4672228912840719</v>
      </c>
      <c r="J84" s="61">
        <v>5.2735365179613242E-5</v>
      </c>
      <c r="K84" s="33">
        <v>0.7325000000000006</v>
      </c>
      <c r="L84" s="31">
        <v>2.3524199980983749</v>
      </c>
      <c r="M84" s="31">
        <v>0.47823325647639348</v>
      </c>
      <c r="N84" s="34">
        <v>2966.3</v>
      </c>
      <c r="O84" s="34">
        <v>34.200000000000003</v>
      </c>
      <c r="P84" s="60">
        <v>0.05</v>
      </c>
      <c r="Q84" s="50">
        <f t="shared" si="2"/>
        <v>0.28024119117180041</v>
      </c>
      <c r="R84" s="50">
        <v>3.1883791971850641E-5</v>
      </c>
      <c r="S84" s="45">
        <f t="shared" si="3"/>
        <v>-22.328396612910637</v>
      </c>
      <c r="T84" s="45">
        <v>1.1351864600475878</v>
      </c>
    </row>
    <row r="85" spans="1:20">
      <c r="A85" s="21" t="s">
        <v>679</v>
      </c>
      <c r="B85" s="34" t="s">
        <v>393</v>
      </c>
      <c r="C85" s="50">
        <v>0.28027852979787354</v>
      </c>
      <c r="D85" s="50">
        <v>2.2081373240612514E-5</v>
      </c>
      <c r="E85" s="50">
        <v>9.7951616170639908E-4</v>
      </c>
      <c r="F85" s="50">
        <v>5.9854040502280261E-5</v>
      </c>
      <c r="G85" s="61">
        <v>3.258901111901704E-2</v>
      </c>
      <c r="H85" s="61">
        <v>1.645391592634507E-3</v>
      </c>
      <c r="I85" s="61">
        <v>1.4672089092407676</v>
      </c>
      <c r="J85" s="61">
        <v>4.8891256715577795E-5</v>
      </c>
      <c r="K85" s="33">
        <v>0.7325000000000006</v>
      </c>
      <c r="L85" s="31">
        <v>3.4885736606263014</v>
      </c>
      <c r="M85" s="31">
        <v>1.0298287664046624</v>
      </c>
      <c r="N85" s="34">
        <v>3605.8</v>
      </c>
      <c r="O85" s="34">
        <v>70.5</v>
      </c>
      <c r="P85" s="60">
        <v>0.05</v>
      </c>
      <c r="Q85" s="50">
        <f t="shared" si="2"/>
        <v>0.28021031823828124</v>
      </c>
      <c r="R85" s="50">
        <v>2.4283599211426179E-5</v>
      </c>
      <c r="S85" s="45">
        <f t="shared" si="3"/>
        <v>-8.1627989304922099</v>
      </c>
      <c r="T85" s="45">
        <v>0.86591304525145796</v>
      </c>
    </row>
    <row r="86" spans="1:20">
      <c r="A86" s="21" t="s">
        <v>456</v>
      </c>
      <c r="B86" s="34" t="s">
        <v>393</v>
      </c>
      <c r="C86" s="50">
        <v>0.28025965085793547</v>
      </c>
      <c r="D86" s="50">
        <v>2.0640759927881393E-5</v>
      </c>
      <c r="E86" s="50">
        <v>3.2847070212108711E-4</v>
      </c>
      <c r="F86" s="50">
        <v>1.7705005088150621E-6</v>
      </c>
      <c r="G86" s="61">
        <v>1.0369536368588677E-2</v>
      </c>
      <c r="H86" s="61">
        <v>1.2303839774153584E-4</v>
      </c>
      <c r="I86" s="61">
        <v>1.4672282994530348</v>
      </c>
      <c r="J86" s="61">
        <v>4.2884002329037968E-5</v>
      </c>
      <c r="K86" s="33">
        <v>0.7325000000000006</v>
      </c>
      <c r="L86" s="31">
        <v>3.1417907832948972</v>
      </c>
      <c r="M86" s="31">
        <v>0.75409022138091597</v>
      </c>
      <c r="N86" s="34">
        <v>3793.7</v>
      </c>
      <c r="O86" s="34">
        <v>39.9</v>
      </c>
      <c r="P86" s="60">
        <v>0.04</v>
      </c>
      <c r="Q86" s="50">
        <f t="shared" si="2"/>
        <v>0.28023554209624441</v>
      </c>
      <c r="R86" s="50">
        <v>2.2702882783723953E-5</v>
      </c>
      <c r="S86" s="45">
        <f t="shared" si="3"/>
        <v>-2.734078612418589</v>
      </c>
      <c r="T86" s="45">
        <v>0.80991424097458198</v>
      </c>
    </row>
    <row r="87" spans="1:20">
      <c r="A87" s="21" t="s">
        <v>457</v>
      </c>
      <c r="B87" s="34">
        <v>3</v>
      </c>
      <c r="C87" s="50">
        <v>0.28076127418827329</v>
      </c>
      <c r="D87" s="50">
        <v>2.2968545978291187E-5</v>
      </c>
      <c r="E87" s="50">
        <v>1.256740336841732E-4</v>
      </c>
      <c r="F87" s="50">
        <v>1.5619044041358262E-5</v>
      </c>
      <c r="G87" s="61">
        <v>3.9607206766562207E-3</v>
      </c>
      <c r="H87" s="61">
        <v>4.3093633032004289E-4</v>
      </c>
      <c r="I87" s="61">
        <v>1.4671702549699857</v>
      </c>
      <c r="J87" s="61">
        <v>5.2679416030578309E-5</v>
      </c>
      <c r="K87" s="33">
        <v>0.73250000000000048</v>
      </c>
      <c r="L87" s="31">
        <v>2.7552274271612172</v>
      </c>
      <c r="M87" s="31">
        <v>0.61456835822379374</v>
      </c>
      <c r="N87" s="34">
        <v>2503.6999999999998</v>
      </c>
      <c r="O87" s="34">
        <v>33.299999999999997</v>
      </c>
      <c r="P87" s="60">
        <v>0.04</v>
      </c>
      <c r="Q87" s="50">
        <f t="shared" si="2"/>
        <v>0.2807552602073245</v>
      </c>
      <c r="R87" s="50">
        <v>2.5264859384539782E-5</v>
      </c>
      <c r="S87" s="45">
        <f t="shared" si="3"/>
        <v>-14.947285784074893</v>
      </c>
      <c r="T87" s="45">
        <v>0.89854399374598526</v>
      </c>
    </row>
    <row r="88" spans="1:20">
      <c r="A88" s="21" t="s">
        <v>680</v>
      </c>
      <c r="B88" s="34">
        <v>3</v>
      </c>
      <c r="C88" s="50">
        <v>0.28057439830853342</v>
      </c>
      <c r="D88" s="50">
        <v>2.1657217914637022E-5</v>
      </c>
      <c r="E88" s="50">
        <v>3.0786486911783839E-4</v>
      </c>
      <c r="F88" s="50">
        <v>1.0425113750796523E-5</v>
      </c>
      <c r="G88" s="61">
        <v>8.8039617520090322E-3</v>
      </c>
      <c r="H88" s="61">
        <v>1.7808905196677987E-4</v>
      </c>
      <c r="I88" s="61">
        <v>1.4672011729549856</v>
      </c>
      <c r="J88" s="61">
        <v>4.7186297909021039E-5</v>
      </c>
      <c r="K88" s="33">
        <v>0.7325000000000006</v>
      </c>
      <c r="L88" s="31">
        <v>3.0494722198462805</v>
      </c>
      <c r="M88" s="31">
        <v>0.66559831176470097</v>
      </c>
      <c r="N88" s="34">
        <v>2746.8</v>
      </c>
      <c r="O88" s="34">
        <v>37.6</v>
      </c>
      <c r="P88" s="60">
        <v>0</v>
      </c>
      <c r="Q88" s="50">
        <f t="shared" si="2"/>
        <v>0.28055819830950851</v>
      </c>
      <c r="R88" s="50">
        <v>2.3821564200700602E-5</v>
      </c>
      <c r="S88" s="45">
        <f t="shared" si="3"/>
        <v>-16.235083328954847</v>
      </c>
      <c r="T88" s="45">
        <v>0.84769897425992002</v>
      </c>
    </row>
    <row r="89" spans="1:20">
      <c r="A89" s="21" t="s">
        <v>681</v>
      </c>
      <c r="B89" s="34">
        <v>3</v>
      </c>
      <c r="C89" s="50">
        <v>0.28074749289339557</v>
      </c>
      <c r="D89" s="50">
        <v>2.2785710151966406E-5</v>
      </c>
      <c r="E89" s="50">
        <v>1.6143113282683009E-4</v>
      </c>
      <c r="F89" s="50">
        <v>1.0615322677073313E-5</v>
      </c>
      <c r="G89" s="61">
        <v>4.9101342379817038E-3</v>
      </c>
      <c r="H89" s="61">
        <v>2.6507622317360465E-4</v>
      </c>
      <c r="I89" s="61">
        <v>1.4671816604285104</v>
      </c>
      <c r="J89" s="61">
        <v>5.5512372961156384E-5</v>
      </c>
      <c r="K89" s="33">
        <v>0.73250000000000026</v>
      </c>
      <c r="L89" s="31">
        <v>2.9706749093608384</v>
      </c>
      <c r="M89" s="31">
        <v>0.73046105694111918</v>
      </c>
      <c r="N89" s="34">
        <v>3394.4</v>
      </c>
      <c r="O89" s="34">
        <v>39.9</v>
      </c>
      <c r="P89" s="60">
        <v>0.08</v>
      </c>
      <c r="Q89" s="50">
        <f t="shared" si="2"/>
        <v>0.28073693131873356</v>
      </c>
      <c r="R89" s="50">
        <v>2.506333826194182E-5</v>
      </c>
      <c r="S89" s="45">
        <f t="shared" si="3"/>
        <v>5.5343727349210781</v>
      </c>
      <c r="T89" s="45">
        <v>0.89326363758898575</v>
      </c>
    </row>
    <row r="90" spans="1:20">
      <c r="A90" s="21" t="s">
        <v>682</v>
      </c>
      <c r="B90" s="34" t="s">
        <v>393</v>
      </c>
      <c r="C90" s="50">
        <v>0.28042352870454562</v>
      </c>
      <c r="D90" s="50">
        <v>1.7385456150596357E-5</v>
      </c>
      <c r="E90" s="50">
        <v>1.1206638320826354E-4</v>
      </c>
      <c r="F90" s="50">
        <v>2.4945030816691819E-6</v>
      </c>
      <c r="G90" s="61">
        <v>3.6894726573631271E-3</v>
      </c>
      <c r="H90" s="61">
        <v>1.3606087989900435E-4</v>
      </c>
      <c r="I90" s="61">
        <v>1.4672523890402744</v>
      </c>
      <c r="J90" s="61">
        <v>4.8393611794854749E-5</v>
      </c>
      <c r="K90" s="33">
        <v>0.73250000000000048</v>
      </c>
      <c r="L90" s="31">
        <v>3.1489740880895214</v>
      </c>
      <c r="M90" s="31">
        <v>0.79096240038295818</v>
      </c>
      <c r="N90" s="34">
        <v>2527.1</v>
      </c>
      <c r="O90" s="34">
        <v>48.9</v>
      </c>
      <c r="P90" s="60">
        <v>0.04</v>
      </c>
      <c r="Q90" s="50">
        <f t="shared" si="2"/>
        <v>0.28041811458803995</v>
      </c>
      <c r="R90" s="50">
        <v>1.9123632539956238E-5</v>
      </c>
      <c r="S90" s="45">
        <f t="shared" si="3"/>
        <v>-26.388891607047604</v>
      </c>
      <c r="T90" s="45">
        <v>0.68016887644200474</v>
      </c>
    </row>
    <row r="91" spans="1:20">
      <c r="A91" s="21" t="s">
        <v>683</v>
      </c>
      <c r="B91" s="34">
        <v>3</v>
      </c>
      <c r="C91" s="50">
        <v>0.28039425335600926</v>
      </c>
      <c r="D91" s="50">
        <v>2.2637332510624995E-5</v>
      </c>
      <c r="E91" s="50">
        <v>1.1301170641674109E-4</v>
      </c>
      <c r="F91" s="50">
        <v>2.2432372245307444E-6</v>
      </c>
      <c r="G91" s="61">
        <v>3.7831410999423836E-3</v>
      </c>
      <c r="H91" s="61">
        <v>1.0883925923962558E-4</v>
      </c>
      <c r="I91" s="61">
        <v>1.4672184699190136</v>
      </c>
      <c r="J91" s="61">
        <v>6.1948941455491945E-5</v>
      </c>
      <c r="K91" s="33">
        <v>0.73250000000000037</v>
      </c>
      <c r="L91" s="31">
        <v>3.069494721631409</v>
      </c>
      <c r="M91" s="31">
        <v>0.80604814865714181</v>
      </c>
      <c r="N91" s="34">
        <v>2488</v>
      </c>
      <c r="O91" s="34">
        <v>41.9</v>
      </c>
      <c r="P91" s="60">
        <v>0.03</v>
      </c>
      <c r="Q91" s="50">
        <f t="shared" si="2"/>
        <v>0.28038888002161633</v>
      </c>
      <c r="R91" s="50">
        <v>2.4900588570192033E-5</v>
      </c>
      <c r="S91" s="45">
        <f t="shared" si="3"/>
        <v>-28.345704785016636</v>
      </c>
      <c r="T91" s="45">
        <v>0.88555602115959109</v>
      </c>
    </row>
    <row r="92" spans="1:20">
      <c r="A92" s="21" t="s">
        <v>684</v>
      </c>
      <c r="B92" s="34">
        <v>3</v>
      </c>
      <c r="C92" s="50">
        <v>0.28038984986960341</v>
      </c>
      <c r="D92" s="50">
        <v>2.1794415840540142E-5</v>
      </c>
      <c r="E92" s="50">
        <v>8.5825266050382678E-5</v>
      </c>
      <c r="F92" s="50">
        <v>6.4755264126612614E-6</v>
      </c>
      <c r="G92" s="61">
        <v>2.8947493085117663E-3</v>
      </c>
      <c r="H92" s="61">
        <v>2.4062338968774272E-4</v>
      </c>
      <c r="I92" s="61">
        <v>1.4672010665961477</v>
      </c>
      <c r="J92" s="61">
        <v>4.7570933864893795E-5</v>
      </c>
      <c r="K92" s="33">
        <v>0.7325000000000006</v>
      </c>
      <c r="L92" s="31">
        <v>3.1263485286958215</v>
      </c>
      <c r="M92" s="31">
        <v>0.71262827320497435</v>
      </c>
      <c r="N92" s="34">
        <v>2532.6999999999998</v>
      </c>
      <c r="O92" s="34">
        <v>33.700000000000003</v>
      </c>
      <c r="P92" s="60">
        <v>0.05</v>
      </c>
      <c r="Q92" s="50">
        <f t="shared" si="2"/>
        <v>0.28038569409864245</v>
      </c>
      <c r="R92" s="50">
        <v>2.3973502098391892E-5</v>
      </c>
      <c r="S92" s="45">
        <f t="shared" si="3"/>
        <v>-27.410582454978627</v>
      </c>
      <c r="T92" s="45">
        <v>0.85267507708080992</v>
      </c>
    </row>
    <row r="93" spans="1:20">
      <c r="A93" s="21" t="s">
        <v>685</v>
      </c>
      <c r="B93" s="34">
        <v>3</v>
      </c>
      <c r="C93" s="50">
        <v>0.28048430591818213</v>
      </c>
      <c r="D93" s="50">
        <v>2.0754462674093673E-5</v>
      </c>
      <c r="E93" s="50">
        <v>1.6031557650803617E-4</v>
      </c>
      <c r="F93" s="50">
        <v>4.3059537500295598E-6</v>
      </c>
      <c r="G93" s="61">
        <v>5.1844640025018873E-3</v>
      </c>
      <c r="H93" s="61">
        <v>6.3027385384336509E-5</v>
      </c>
      <c r="I93" s="61">
        <v>1.467228077606471</v>
      </c>
      <c r="J93" s="61">
        <v>6.8871796559038251E-5</v>
      </c>
      <c r="K93" s="33">
        <v>0.73250000000000048</v>
      </c>
      <c r="L93" s="31">
        <v>2.5928891508917293</v>
      </c>
      <c r="M93" s="31">
        <v>0.6250813208196675</v>
      </c>
      <c r="N93" s="34">
        <v>2672.7</v>
      </c>
      <c r="O93" s="34">
        <v>39.799999999999997</v>
      </c>
      <c r="P93" s="60">
        <v>-0.15</v>
      </c>
      <c r="Q93" s="50">
        <f t="shared" si="2"/>
        <v>0.28047610333192502</v>
      </c>
      <c r="R93" s="50">
        <v>2.282924129524483E-5</v>
      </c>
      <c r="S93" s="45">
        <f t="shared" si="3"/>
        <v>-20.903142544337339</v>
      </c>
      <c r="T93" s="45">
        <v>0.8122446346092822</v>
      </c>
    </row>
    <row r="94" spans="1:20">
      <c r="A94" s="21" t="s">
        <v>686</v>
      </c>
      <c r="B94" s="34" t="s">
        <v>393</v>
      </c>
      <c r="C94" s="50">
        <v>0.28081647665400705</v>
      </c>
      <c r="D94" s="50">
        <v>1.8663359625567228E-5</v>
      </c>
      <c r="E94" s="50">
        <v>1.9917631554908083E-4</v>
      </c>
      <c r="F94" s="50">
        <v>1.2297273317655522E-6</v>
      </c>
      <c r="G94" s="61">
        <v>6.3488948392812902E-3</v>
      </c>
      <c r="H94" s="61">
        <v>6.0451457425151713E-5</v>
      </c>
      <c r="I94" s="61">
        <v>1.4672121591094061</v>
      </c>
      <c r="J94" s="61">
        <v>7.3613635554639259E-5</v>
      </c>
      <c r="K94" s="33">
        <v>0.73250000000000048</v>
      </c>
      <c r="L94" s="31">
        <v>2.5397798933059557</v>
      </c>
      <c r="M94" s="31">
        <v>0.62814487072508518</v>
      </c>
      <c r="N94" s="34">
        <v>2703.3</v>
      </c>
      <c r="O94" s="34">
        <v>35.5</v>
      </c>
      <c r="P94" s="60">
        <v>0.04</v>
      </c>
      <c r="Q94" s="50">
        <f t="shared" si="2"/>
        <v>0.28080616610230702</v>
      </c>
      <c r="R94" s="50">
        <v>2.0528941812952815E-5</v>
      </c>
      <c r="S94" s="45">
        <f t="shared" si="3"/>
        <v>-8.4380126601824035</v>
      </c>
      <c r="T94" s="45">
        <v>0.73045473860385124</v>
      </c>
    </row>
    <row r="95" spans="1:20">
      <c r="A95" s="21" t="s">
        <v>687</v>
      </c>
      <c r="B95" s="34" t="s">
        <v>393</v>
      </c>
      <c r="C95" s="50">
        <v>0.28070345027640287</v>
      </c>
      <c r="D95" s="50">
        <v>2.3592306534835144E-5</v>
      </c>
      <c r="E95" s="50">
        <v>1.5654210737918358E-4</v>
      </c>
      <c r="F95" s="50">
        <v>2.0574883098394266E-6</v>
      </c>
      <c r="G95" s="61">
        <v>4.8516239985427981E-3</v>
      </c>
      <c r="H95" s="61">
        <v>8.4460951262503909E-5</v>
      </c>
      <c r="I95" s="61">
        <v>1.4672373476717899</v>
      </c>
      <c r="J95" s="61">
        <v>6.8960146821717643E-5</v>
      </c>
      <c r="K95" s="33">
        <v>0.73250000000000037</v>
      </c>
      <c r="L95" s="31">
        <v>2.5354358239131156</v>
      </c>
      <c r="M95" s="31">
        <v>0.67163162022365264</v>
      </c>
      <c r="N95" s="34">
        <v>2793.9</v>
      </c>
      <c r="O95" s="34">
        <v>50.1</v>
      </c>
      <c r="P95" s="60">
        <v>-0.01</v>
      </c>
      <c r="Q95" s="50">
        <f t="shared" si="2"/>
        <v>0.28069506799096583</v>
      </c>
      <c r="R95" s="50">
        <v>2.5950762231003288E-5</v>
      </c>
      <c r="S95" s="45">
        <f t="shared" si="3"/>
        <v>-10.251845341862076</v>
      </c>
      <c r="T95" s="45">
        <v>0.92357012527730231</v>
      </c>
    </row>
    <row r="96" spans="1:20">
      <c r="A96" s="21" t="s">
        <v>688</v>
      </c>
      <c r="B96" s="34" t="s">
        <v>393</v>
      </c>
      <c r="C96" s="50">
        <v>0.28082201671323209</v>
      </c>
      <c r="D96" s="50">
        <v>2.4731977342936186E-5</v>
      </c>
      <c r="E96" s="50">
        <v>8.9679408319095799E-5</v>
      </c>
      <c r="F96" s="50">
        <v>1.2845007491079126E-6</v>
      </c>
      <c r="G96" s="61">
        <v>2.8950027486593947E-3</v>
      </c>
      <c r="H96" s="61">
        <v>3.6191836634520797E-5</v>
      </c>
      <c r="I96" s="61">
        <v>1.4671602938987109</v>
      </c>
      <c r="J96" s="61">
        <v>5.4750704248299904E-5</v>
      </c>
      <c r="K96" s="33">
        <v>0.7325000000000006</v>
      </c>
      <c r="L96" s="31">
        <v>2.5486962317836723</v>
      </c>
      <c r="M96" s="31">
        <v>0.50287275676984566</v>
      </c>
      <c r="N96" s="34">
        <v>2790.6</v>
      </c>
      <c r="O96" s="34">
        <v>48.6</v>
      </c>
      <c r="P96" s="60">
        <v>-0.08</v>
      </c>
      <c r="Q96" s="50">
        <f t="shared" si="2"/>
        <v>0.28081722051371449</v>
      </c>
      <c r="R96" s="50">
        <v>2.7204710436141088E-5</v>
      </c>
      <c r="S96" s="45">
        <f t="shared" si="3"/>
        <v>-5.9825518780154407</v>
      </c>
      <c r="T96" s="45">
        <v>0.96818973662842756</v>
      </c>
    </row>
    <row r="97" spans="1:20">
      <c r="A97" s="21"/>
      <c r="B97" s="21"/>
      <c r="C97" s="50"/>
      <c r="D97" s="50"/>
      <c r="E97" s="50"/>
      <c r="F97" s="50"/>
      <c r="G97" s="61"/>
      <c r="H97" s="61"/>
      <c r="I97" s="61"/>
      <c r="J97" s="61"/>
      <c r="K97" s="33"/>
      <c r="L97" s="31"/>
      <c r="M97" s="31"/>
      <c r="N97" s="34"/>
      <c r="O97" s="34"/>
      <c r="P97" s="60"/>
      <c r="Q97" s="50"/>
      <c r="R97" s="21"/>
      <c r="S97" s="21"/>
      <c r="T97" s="21"/>
    </row>
    <row r="98" spans="1:20">
      <c r="A98" s="65" t="s">
        <v>689</v>
      </c>
      <c r="B98" s="21"/>
      <c r="C98" s="50"/>
      <c r="D98" s="50"/>
      <c r="E98" s="50"/>
      <c r="F98" s="50"/>
      <c r="G98" s="61"/>
      <c r="H98" s="61"/>
      <c r="I98" s="61"/>
      <c r="J98" s="61"/>
      <c r="K98" s="33"/>
      <c r="L98" s="31"/>
      <c r="M98" s="31"/>
      <c r="N98" s="34"/>
      <c r="O98" s="34"/>
      <c r="P98" s="60"/>
      <c r="Q98" s="50"/>
      <c r="R98" s="21"/>
      <c r="S98" s="21"/>
      <c r="T98" s="21"/>
    </row>
    <row r="99" spans="1:20">
      <c r="A99" s="21" t="s">
        <v>690</v>
      </c>
      <c r="B99" s="34">
        <v>1</v>
      </c>
      <c r="C99" s="50">
        <v>0.2803590151391071</v>
      </c>
      <c r="D99" s="50">
        <v>2.2064426137234316E-5</v>
      </c>
      <c r="E99" s="50">
        <v>9.7629306300823246E-4</v>
      </c>
      <c r="F99" s="50">
        <v>3.2152284802161841E-5</v>
      </c>
      <c r="G99" s="61">
        <v>3.1773441638140457E-2</v>
      </c>
      <c r="H99" s="61">
        <v>1.1729524074855456E-3</v>
      </c>
      <c r="I99" s="61">
        <v>1.4672323901820699</v>
      </c>
      <c r="J99" s="61">
        <v>4.571257152198623E-5</v>
      </c>
      <c r="K99" s="33">
        <v>0.73250000000000037</v>
      </c>
      <c r="L99" s="31">
        <v>3.9984893861380484</v>
      </c>
      <c r="M99" s="31">
        <v>0.59374025066035652</v>
      </c>
      <c r="N99" s="34">
        <v>2921.1</v>
      </c>
      <c r="O99" s="34">
        <v>63.9</v>
      </c>
      <c r="P99" s="60">
        <v>0</v>
      </c>
      <c r="Q99" s="50">
        <f t="shared" si="2"/>
        <v>0.28030429246501753</v>
      </c>
      <c r="R99" s="50">
        <v>2.4266131372208326E-5</v>
      </c>
      <c r="S99" s="45">
        <f t="shared" ref="S99:S134" si="4">((Q99/(0.282793-0.0338*(EXP(0.00001867*N99)-1)))-1)*10000</f>
        <v>-21.152391066487919</v>
      </c>
      <c r="T99" s="45">
        <v>0.86387555785235814</v>
      </c>
    </row>
    <row r="100" spans="1:20">
      <c r="A100" s="21" t="s">
        <v>691</v>
      </c>
      <c r="B100" s="34">
        <v>1</v>
      </c>
      <c r="C100" s="50">
        <v>0.2803314890460441</v>
      </c>
      <c r="D100" s="50">
        <v>1.9486942513834133E-5</v>
      </c>
      <c r="E100" s="50">
        <v>8.5873081337952892E-4</v>
      </c>
      <c r="F100" s="50">
        <v>5.5340330173976913E-5</v>
      </c>
      <c r="G100" s="61">
        <v>2.833873607603506E-2</v>
      </c>
      <c r="H100" s="61">
        <v>1.8835889145634762E-3</v>
      </c>
      <c r="I100" s="61">
        <v>1.4672109942054565</v>
      </c>
      <c r="J100" s="61">
        <v>4.9481310148307762E-5</v>
      </c>
      <c r="K100" s="33">
        <v>0.73250000000000037</v>
      </c>
      <c r="L100" s="31">
        <v>4.096600315188816</v>
      </c>
      <c r="M100" s="31">
        <v>0.6883987012723537</v>
      </c>
      <c r="N100" s="34">
        <v>3396.7</v>
      </c>
      <c r="O100" s="34">
        <v>47</v>
      </c>
      <c r="P100" s="60">
        <v>0.1</v>
      </c>
      <c r="Q100" s="50">
        <f t="shared" si="2"/>
        <v>0.28027526759874877</v>
      </c>
      <c r="R100" s="50">
        <v>2.1431337774309538E-5</v>
      </c>
      <c r="S100" s="45">
        <f t="shared" si="4"/>
        <v>-10.864383502162678</v>
      </c>
      <c r="T100" s="45">
        <v>0.76382244250333065</v>
      </c>
    </row>
    <row r="101" spans="1:20">
      <c r="A101" s="21" t="s">
        <v>692</v>
      </c>
      <c r="B101" s="34">
        <v>1</v>
      </c>
      <c r="C101" s="50">
        <v>0.28034311961052699</v>
      </c>
      <c r="D101" s="50">
        <v>1.7892652375604734E-5</v>
      </c>
      <c r="E101" s="50">
        <v>2.9503868664317978E-4</v>
      </c>
      <c r="F101" s="50">
        <v>1.1533526342455525E-6</v>
      </c>
      <c r="G101" s="61">
        <v>1.0245047001776019E-2</v>
      </c>
      <c r="H101" s="61">
        <v>1.6355257044487175E-4</v>
      </c>
      <c r="I101" s="61">
        <v>1.4672793142048597</v>
      </c>
      <c r="J101" s="61">
        <v>4.3836086231221882E-5</v>
      </c>
      <c r="K101" s="33">
        <v>0.7325000000000006</v>
      </c>
      <c r="L101" s="31">
        <v>4.6789157447230201</v>
      </c>
      <c r="M101" s="31">
        <v>0.88258002787924095</v>
      </c>
      <c r="N101" s="34">
        <v>2599.5</v>
      </c>
      <c r="O101" s="34">
        <v>39.700000000000003</v>
      </c>
      <c r="P101" s="60">
        <v>-0.09</v>
      </c>
      <c r="Q101" s="50">
        <f t="shared" si="2"/>
        <v>0.28032844743675284</v>
      </c>
      <c r="R101" s="50">
        <v>1.9680887530758225E-5</v>
      </c>
      <c r="S101" s="45">
        <f t="shared" si="4"/>
        <v>-27.878199757945808</v>
      </c>
      <c r="T101" s="45">
        <v>0.70010806747633403</v>
      </c>
    </row>
    <row r="102" spans="1:20">
      <c r="A102" s="21" t="s">
        <v>693</v>
      </c>
      <c r="B102" s="34">
        <v>1</v>
      </c>
      <c r="C102" s="50">
        <v>0.28034549556418042</v>
      </c>
      <c r="D102" s="50">
        <v>1.6834174268127694E-5</v>
      </c>
      <c r="E102" s="50">
        <v>2.3404381427842113E-4</v>
      </c>
      <c r="F102" s="50">
        <v>2.3319891897838158E-6</v>
      </c>
      <c r="G102" s="61">
        <v>8.1060455245985739E-3</v>
      </c>
      <c r="H102" s="61">
        <v>1.6948715442183267E-4</v>
      </c>
      <c r="I102" s="61">
        <v>1.4672174267790357</v>
      </c>
      <c r="J102" s="61">
        <v>4.4176346957086784E-5</v>
      </c>
      <c r="K102" s="33">
        <v>0.73250000000000037</v>
      </c>
      <c r="L102" s="31">
        <v>4.6819613414977317</v>
      </c>
      <c r="M102" s="31">
        <v>0.89180318458473073</v>
      </c>
      <c r="N102" s="34">
        <v>2526.6999999999998</v>
      </c>
      <c r="O102" s="34">
        <v>50.8</v>
      </c>
      <c r="P102" s="60">
        <v>0</v>
      </c>
      <c r="Q102" s="50">
        <f t="shared" si="2"/>
        <v>0.28033419034395812</v>
      </c>
      <c r="R102" s="50">
        <v>1.8516844954024666E-5</v>
      </c>
      <c r="S102" s="45">
        <f t="shared" si="4"/>
        <v>-29.383203007120606</v>
      </c>
      <c r="T102" s="45">
        <v>0.65858668576738699</v>
      </c>
    </row>
    <row r="103" spans="1:20">
      <c r="A103" s="21" t="s">
        <v>694</v>
      </c>
      <c r="B103" s="34">
        <v>1</v>
      </c>
      <c r="C103" s="50">
        <v>0.28060891005537075</v>
      </c>
      <c r="D103" s="50">
        <v>2.2683003924511279E-5</v>
      </c>
      <c r="E103" s="50">
        <v>3.3314004103087222E-4</v>
      </c>
      <c r="F103" s="50">
        <v>3.379282525246246E-6</v>
      </c>
      <c r="G103" s="61">
        <v>1.2579205955534866E-2</v>
      </c>
      <c r="H103" s="61">
        <v>1.7601003358750777E-4</v>
      </c>
      <c r="I103" s="61">
        <v>1.467250105724754</v>
      </c>
      <c r="J103" s="61">
        <v>4.3874520303491772E-5</v>
      </c>
      <c r="K103" s="33">
        <v>0.73250000000000037</v>
      </c>
      <c r="L103" s="31">
        <v>3.4323649806909202</v>
      </c>
      <c r="M103" s="31">
        <v>0.60295895745230721</v>
      </c>
      <c r="N103" s="34">
        <v>2428.1999999999998</v>
      </c>
      <c r="O103" s="34">
        <v>36.9</v>
      </c>
      <c r="P103" s="60">
        <v>-0.1</v>
      </c>
      <c r="Q103" s="50">
        <f t="shared" si="2"/>
        <v>0.28059345975035205</v>
      </c>
      <c r="R103" s="50">
        <v>2.4949930500064591E-5</v>
      </c>
      <c r="S103" s="45">
        <f t="shared" si="4"/>
        <v>-22.47201908393226</v>
      </c>
      <c r="T103" s="45">
        <v>0.88718614435200971</v>
      </c>
    </row>
    <row r="104" spans="1:20">
      <c r="A104" s="21" t="s">
        <v>695</v>
      </c>
      <c r="B104" s="34">
        <v>1</v>
      </c>
      <c r="C104" s="50">
        <v>0.28076763730003917</v>
      </c>
      <c r="D104" s="50">
        <v>2.6151724703378197E-5</v>
      </c>
      <c r="E104" s="50">
        <v>4.9789959010621845E-4</v>
      </c>
      <c r="F104" s="50">
        <v>5.4525776202441857E-5</v>
      </c>
      <c r="G104" s="61">
        <v>1.6167805872099136E-2</v>
      </c>
      <c r="H104" s="61">
        <v>1.5852346155927045E-3</v>
      </c>
      <c r="I104" s="61">
        <v>1.4671452314200655</v>
      </c>
      <c r="J104" s="61">
        <v>5.0167961356149787E-5</v>
      </c>
      <c r="K104" s="33">
        <v>0.73250000000000004</v>
      </c>
      <c r="L104" s="31">
        <v>3.9071444801620898</v>
      </c>
      <c r="M104" s="31">
        <v>0.70193606738575087</v>
      </c>
      <c r="N104" s="34">
        <v>2469.1</v>
      </c>
      <c r="O104" s="34">
        <v>30.7</v>
      </c>
      <c r="P104" s="60">
        <v>-0.06</v>
      </c>
      <c r="Q104" s="50">
        <f t="shared" si="2"/>
        <v>0.28074414782592477</v>
      </c>
      <c r="R104" s="50">
        <v>2.8764490488625773E-5</v>
      </c>
      <c r="S104" s="45">
        <f t="shared" si="4"/>
        <v>-16.154612908869659</v>
      </c>
      <c r="T104" s="45">
        <v>1.0229250650487611</v>
      </c>
    </row>
    <row r="105" spans="1:20">
      <c r="A105" s="21" t="s">
        <v>696</v>
      </c>
      <c r="B105" s="34">
        <v>1</v>
      </c>
      <c r="C105" s="50">
        <v>0.28056500734129358</v>
      </c>
      <c r="D105" s="50">
        <v>2.0221483151343466E-5</v>
      </c>
      <c r="E105" s="50">
        <v>4.8810158546262218E-4</v>
      </c>
      <c r="F105" s="50">
        <v>2.8904306878145623E-6</v>
      </c>
      <c r="G105" s="61">
        <v>1.8068066617688682E-2</v>
      </c>
      <c r="H105" s="61">
        <v>1.6679797095309128E-4</v>
      </c>
      <c r="I105" s="61">
        <v>1.4671616215542689</v>
      </c>
      <c r="J105" s="61">
        <v>4.9070073805112476E-5</v>
      </c>
      <c r="K105" s="33">
        <v>0.7325000000000006</v>
      </c>
      <c r="L105" s="31">
        <v>3.8381058932015302</v>
      </c>
      <c r="M105" s="31">
        <v>0.80700101397241841</v>
      </c>
      <c r="N105" s="34">
        <v>2703.7</v>
      </c>
      <c r="O105" s="34">
        <v>30.1</v>
      </c>
      <c r="P105" s="60">
        <v>-7.0000000000000007E-2</v>
      </c>
      <c r="Q105" s="50">
        <f t="shared" si="2"/>
        <v>0.2805397364639291</v>
      </c>
      <c r="R105" s="50">
        <v>2.2241627951897514E-5</v>
      </c>
      <c r="S105" s="45">
        <f t="shared" si="4"/>
        <v>-17.908603758577392</v>
      </c>
      <c r="T105" s="45">
        <v>0.791395778065063</v>
      </c>
    </row>
    <row r="106" spans="1:20">
      <c r="A106" s="21" t="s">
        <v>697</v>
      </c>
      <c r="B106" s="34">
        <v>1</v>
      </c>
      <c r="C106" s="50">
        <v>0.28060202995954797</v>
      </c>
      <c r="D106" s="50">
        <v>1.6633427028280654E-5</v>
      </c>
      <c r="E106" s="50">
        <v>8.2951607003141099E-4</v>
      </c>
      <c r="F106" s="50">
        <v>5.6887999363398261E-5</v>
      </c>
      <c r="G106" s="61">
        <v>2.7742050532766717E-2</v>
      </c>
      <c r="H106" s="61">
        <v>1.8244792451962658E-3</v>
      </c>
      <c r="I106" s="61">
        <v>1.4672163475159097</v>
      </c>
      <c r="J106" s="61">
        <v>4.3977943137910383E-5</v>
      </c>
      <c r="K106" s="33">
        <v>0.7325000000000006</v>
      </c>
      <c r="L106" s="31">
        <v>3.9430171882382297</v>
      </c>
      <c r="M106" s="31">
        <v>0.87864108767320548</v>
      </c>
      <c r="N106" s="34">
        <v>2554</v>
      </c>
      <c r="O106" s="34">
        <v>37</v>
      </c>
      <c r="P106" s="60">
        <v>-0.05</v>
      </c>
      <c r="Q106" s="50">
        <f t="shared" si="2"/>
        <v>0.28056151779679617</v>
      </c>
      <c r="R106" s="50">
        <v>1.8294128119024566E-5</v>
      </c>
      <c r="S106" s="45">
        <f t="shared" si="4"/>
        <v>-20.656706815566082</v>
      </c>
      <c r="T106" s="45">
        <v>0.65070714680646535</v>
      </c>
    </row>
    <row r="107" spans="1:20">
      <c r="A107" s="21" t="s">
        <v>698</v>
      </c>
      <c r="B107" s="34">
        <v>3</v>
      </c>
      <c r="C107" s="50">
        <v>0.28053533248016199</v>
      </c>
      <c r="D107" s="50">
        <v>2.275120593050136E-5</v>
      </c>
      <c r="E107" s="50">
        <v>2.3429753872976025E-4</v>
      </c>
      <c r="F107" s="50">
        <v>1.1371663566707978E-6</v>
      </c>
      <c r="G107" s="61">
        <v>8.6081617115749409E-3</v>
      </c>
      <c r="H107" s="61">
        <v>1.2457856269355297E-4</v>
      </c>
      <c r="I107" s="61">
        <v>1.4671871897512934</v>
      </c>
      <c r="J107" s="61">
        <v>5.2334401828900934E-5</v>
      </c>
      <c r="K107" s="33">
        <v>0.7325000000000006</v>
      </c>
      <c r="L107" s="31">
        <v>3.6055597143977338</v>
      </c>
      <c r="M107" s="31">
        <v>0.84387514471921254</v>
      </c>
      <c r="N107" s="34">
        <v>2436.1</v>
      </c>
      <c r="O107" s="34">
        <v>38.5</v>
      </c>
      <c r="P107" s="60">
        <v>-0.09</v>
      </c>
      <c r="Q107" s="50">
        <f t="shared" si="2"/>
        <v>0.28052443011118128</v>
      </c>
      <c r="R107" s="50">
        <v>2.5025353932172082E-5</v>
      </c>
      <c r="S107" s="45">
        <f t="shared" si="4"/>
        <v>-24.741575317362987</v>
      </c>
      <c r="T107" s="45">
        <v>0.88988460842296624</v>
      </c>
    </row>
    <row r="108" spans="1:20">
      <c r="A108" s="21" t="s">
        <v>699</v>
      </c>
      <c r="B108" s="34">
        <v>3</v>
      </c>
      <c r="C108" s="50">
        <v>0.28052330822366961</v>
      </c>
      <c r="D108" s="50">
        <v>2.1455679798924581E-5</v>
      </c>
      <c r="E108" s="50">
        <v>2.6231292954195264E-4</v>
      </c>
      <c r="F108" s="50">
        <v>2.8132896107224653E-6</v>
      </c>
      <c r="G108" s="61">
        <v>9.4489825613392822E-3</v>
      </c>
      <c r="H108" s="61">
        <v>1.9995746630579658E-4</v>
      </c>
      <c r="I108" s="61">
        <v>1.4671930024410695</v>
      </c>
      <c r="J108" s="61">
        <v>4.1791998931934878E-5</v>
      </c>
      <c r="K108" s="33">
        <v>0.7325000000000006</v>
      </c>
      <c r="L108" s="31">
        <v>3.9491691519129102</v>
      </c>
      <c r="M108" s="31">
        <v>0.7894692899173239</v>
      </c>
      <c r="N108" s="34">
        <v>2409.8000000000002</v>
      </c>
      <c r="O108" s="34">
        <v>32.299999999999997</v>
      </c>
      <c r="P108" s="60">
        <v>-0.08</v>
      </c>
      <c r="Q108" s="50">
        <f t="shared" si="2"/>
        <v>0.28051123699969405</v>
      </c>
      <c r="R108" s="50">
        <v>2.3600232191378528E-5</v>
      </c>
      <c r="S108" s="45">
        <f t="shared" si="4"/>
        <v>-25.826589162168958</v>
      </c>
      <c r="T108" s="45">
        <v>0.83915643070335721</v>
      </c>
    </row>
    <row r="109" spans="1:20">
      <c r="A109" s="21" t="s">
        <v>700</v>
      </c>
      <c r="B109" s="34">
        <v>1</v>
      </c>
      <c r="C109" s="50">
        <v>0.28018276950402038</v>
      </c>
      <c r="D109" s="50">
        <v>2.2555904837752373E-5</v>
      </c>
      <c r="E109" s="50">
        <v>5.4110335117337068E-4</v>
      </c>
      <c r="F109" s="50">
        <v>6.8285401156139268E-6</v>
      </c>
      <c r="G109" s="61">
        <v>1.8176149281267737E-2</v>
      </c>
      <c r="H109" s="61">
        <v>1.9432759575245624E-4</v>
      </c>
      <c r="I109" s="61">
        <v>1.4672274876501696</v>
      </c>
      <c r="J109" s="61">
        <v>5.3499024695985034E-5</v>
      </c>
      <c r="K109" s="33">
        <v>0.73250000000000037</v>
      </c>
      <c r="L109" s="31">
        <v>3.2001962660633989</v>
      </c>
      <c r="M109" s="31">
        <v>0.75804879917982626</v>
      </c>
      <c r="N109" s="34">
        <v>3543.6</v>
      </c>
      <c r="O109" s="34">
        <v>48.9</v>
      </c>
      <c r="P109" s="60">
        <v>7.0000000000000007E-2</v>
      </c>
      <c r="Q109" s="50">
        <f t="shared" si="2"/>
        <v>0.2801457598791301</v>
      </c>
      <c r="R109" s="50">
        <v>2.480821794606144E-5</v>
      </c>
      <c r="S109" s="45">
        <f t="shared" si="4"/>
        <v>-11.959280429657548</v>
      </c>
      <c r="T109" s="45">
        <v>0.88448774356658244</v>
      </c>
    </row>
    <row r="110" spans="1:20">
      <c r="A110" s="21" t="s">
        <v>701</v>
      </c>
      <c r="B110" s="34">
        <v>3</v>
      </c>
      <c r="C110" s="50">
        <v>0.28041466305622931</v>
      </c>
      <c r="D110" s="50">
        <v>2.2101255171688762E-5</v>
      </c>
      <c r="E110" s="50">
        <v>1.3419962786262161E-3</v>
      </c>
      <c r="F110" s="50">
        <v>6.2512403764736083E-5</v>
      </c>
      <c r="G110" s="61">
        <v>4.4550164100792294E-2</v>
      </c>
      <c r="H110" s="61">
        <v>1.7356864059038008E-3</v>
      </c>
      <c r="I110" s="61">
        <v>1.4671682724163058</v>
      </c>
      <c r="J110" s="61">
        <v>6.0090515057350559E-5</v>
      </c>
      <c r="K110" s="33">
        <v>0.7325000000000006</v>
      </c>
      <c r="L110" s="31">
        <v>3.3421075969273781</v>
      </c>
      <c r="M110" s="31">
        <v>0.74848860247702431</v>
      </c>
      <c r="N110" s="34">
        <v>3578.7</v>
      </c>
      <c r="O110" s="34">
        <v>19.899999999999999</v>
      </c>
      <c r="P110" s="60">
        <v>0.04</v>
      </c>
      <c r="Q110" s="50">
        <f t="shared" si="2"/>
        <v>0.28032193519379106</v>
      </c>
      <c r="R110" s="50">
        <v>2.4303341371870327E-5</v>
      </c>
      <c r="S110" s="45">
        <f t="shared" si="4"/>
        <v>-4.8345138208916172</v>
      </c>
      <c r="T110" s="45">
        <v>0.86656050911968574</v>
      </c>
    </row>
    <row r="111" spans="1:20">
      <c r="A111" s="21" t="s">
        <v>702</v>
      </c>
      <c r="B111" s="34">
        <v>1</v>
      </c>
      <c r="C111" s="50">
        <v>0.28027899602066098</v>
      </c>
      <c r="D111" s="50">
        <v>2.5223952456850954E-5</v>
      </c>
      <c r="E111" s="50">
        <v>1.1520076263026881E-3</v>
      </c>
      <c r="F111" s="50">
        <v>5.2228801262888764E-5</v>
      </c>
      <c r="G111" s="61">
        <v>3.9491600085338092E-2</v>
      </c>
      <c r="H111" s="61">
        <v>1.4853997141797749E-3</v>
      </c>
      <c r="I111" s="61">
        <v>1.4671604741773363</v>
      </c>
      <c r="J111" s="61">
        <v>6.0241139868682603E-5</v>
      </c>
      <c r="K111" s="33">
        <v>0.73250000000000037</v>
      </c>
      <c r="L111" s="31">
        <v>2.9135359715420281</v>
      </c>
      <c r="M111" s="31">
        <v>0.72427497367358706</v>
      </c>
      <c r="N111" s="34">
        <v>3810.8</v>
      </c>
      <c r="O111" s="34">
        <v>36</v>
      </c>
      <c r="P111" s="60">
        <v>0.06</v>
      </c>
      <c r="Q111" s="50">
        <f t="shared" si="2"/>
        <v>0.28019404728149788</v>
      </c>
      <c r="R111" s="50">
        <v>2.7737938163158588E-5</v>
      </c>
      <c r="S111" s="45">
        <f t="shared" si="4"/>
        <v>-3.8012624878125401</v>
      </c>
      <c r="T111" s="45">
        <v>0.98957827669048526</v>
      </c>
    </row>
    <row r="112" spans="1:20">
      <c r="A112" s="21" t="s">
        <v>703</v>
      </c>
      <c r="B112" s="34">
        <v>1</v>
      </c>
      <c r="C112" s="50">
        <v>0.28044993219643588</v>
      </c>
      <c r="D112" s="50">
        <v>2.1092804514275813E-5</v>
      </c>
      <c r="E112" s="50">
        <v>6.8075821108498527E-4</v>
      </c>
      <c r="F112" s="50">
        <v>1.6797899987224365E-5</v>
      </c>
      <c r="G112" s="61">
        <v>2.3621795739441499E-2</v>
      </c>
      <c r="H112" s="61">
        <v>4.0693447499344504E-4</v>
      </c>
      <c r="I112" s="61">
        <v>1.467175080757452</v>
      </c>
      <c r="J112" s="61">
        <v>4.303078174868287E-5</v>
      </c>
      <c r="K112" s="33">
        <v>0.73250000000000048</v>
      </c>
      <c r="L112" s="31">
        <v>3.6960379643815231</v>
      </c>
      <c r="M112" s="31">
        <v>0.71259267289506067</v>
      </c>
      <c r="N112" s="34">
        <v>3527</v>
      </c>
      <c r="O112" s="34">
        <v>32.700000000000003</v>
      </c>
      <c r="P112" s="60">
        <v>7.0000000000000007E-2</v>
      </c>
      <c r="Q112" s="50">
        <f t="shared" si="2"/>
        <v>0.28040359603260168</v>
      </c>
      <c r="R112" s="50">
        <v>2.3198251498524972E-5</v>
      </c>
      <c r="S112" s="45">
        <f t="shared" si="4"/>
        <v>-3.165479232015711</v>
      </c>
      <c r="T112" s="45">
        <v>0.82705459089386535</v>
      </c>
    </row>
    <row r="113" spans="1:20">
      <c r="A113" s="21" t="s">
        <v>704</v>
      </c>
      <c r="B113" s="34">
        <v>3</v>
      </c>
      <c r="C113" s="50">
        <v>0.28069753218968496</v>
      </c>
      <c r="D113" s="50">
        <v>2.4972542628669761E-5</v>
      </c>
      <c r="E113" s="50">
        <v>3.9441895997636425E-4</v>
      </c>
      <c r="F113" s="50">
        <v>6.1301565227723473E-5</v>
      </c>
      <c r="G113" s="61">
        <v>1.3484517507770397E-2</v>
      </c>
      <c r="H113" s="61">
        <v>1.5155857654248252E-3</v>
      </c>
      <c r="I113" s="61">
        <v>1.4672215288494015</v>
      </c>
      <c r="J113" s="61">
        <v>5.1797153464735717E-5</v>
      </c>
      <c r="K113" s="33">
        <v>0.73250000000000037</v>
      </c>
      <c r="L113" s="31">
        <v>3.2021893490964337</v>
      </c>
      <c r="M113" s="31">
        <v>0.69357094698103638</v>
      </c>
      <c r="N113" s="34">
        <v>2470</v>
      </c>
      <c r="O113" s="34">
        <v>18.100000000000001</v>
      </c>
      <c r="P113" s="60">
        <v>-0.03</v>
      </c>
      <c r="Q113" s="50">
        <f t="shared" si="2"/>
        <v>0.28067891769465619</v>
      </c>
      <c r="R113" s="50">
        <v>2.7467975228219326E-5</v>
      </c>
      <c r="S113" s="45">
        <f t="shared" si="4"/>
        <v>-18.453220778988921</v>
      </c>
      <c r="T113" s="45">
        <v>0.97682035374392162</v>
      </c>
    </row>
    <row r="114" spans="1:20">
      <c r="A114" s="21" t="s">
        <v>705</v>
      </c>
      <c r="B114" s="34">
        <v>3</v>
      </c>
      <c r="C114" s="50">
        <v>0.28069990716182208</v>
      </c>
      <c r="D114" s="50">
        <v>1.8586256938305299E-5</v>
      </c>
      <c r="E114" s="50">
        <v>2.4920907575502705E-4</v>
      </c>
      <c r="F114" s="50">
        <v>3.2379939082758821E-6</v>
      </c>
      <c r="G114" s="61">
        <v>9.3378133640094983E-3</v>
      </c>
      <c r="H114" s="61">
        <v>5.1640725009733313E-5</v>
      </c>
      <c r="I114" s="61">
        <v>1.4671739227888627</v>
      </c>
      <c r="J114" s="61">
        <v>5.3693726010582127E-5</v>
      </c>
      <c r="K114" s="33">
        <v>0.7325000000000006</v>
      </c>
      <c r="L114" s="31">
        <v>3.3461368895886392</v>
      </c>
      <c r="M114" s="31">
        <v>0.70285084460352965</v>
      </c>
      <c r="N114" s="34">
        <v>2470</v>
      </c>
      <c r="O114" s="34">
        <v>18.100000000000001</v>
      </c>
      <c r="P114" s="60">
        <v>-0.03</v>
      </c>
      <c r="Q114" s="50">
        <f t="shared" si="2"/>
        <v>0.28068814580759599</v>
      </c>
      <c r="R114" s="50">
        <v>2.0444025989505703E-5</v>
      </c>
      <c r="S114" s="45">
        <f t="shared" si="4"/>
        <v>-18.125049209321009</v>
      </c>
      <c r="T114" s="45">
        <v>0.72703359214123975</v>
      </c>
    </row>
    <row r="115" spans="1:20">
      <c r="A115" s="21" t="s">
        <v>706</v>
      </c>
      <c r="B115" s="34">
        <v>1</v>
      </c>
      <c r="C115" s="50">
        <v>0.28063838347006581</v>
      </c>
      <c r="D115" s="50">
        <v>2.7045917420981312E-5</v>
      </c>
      <c r="E115" s="50">
        <v>9.9956644307080088E-4</v>
      </c>
      <c r="F115" s="50">
        <v>2.6260384797463834E-5</v>
      </c>
      <c r="G115" s="61">
        <v>3.0303497400073726E-2</v>
      </c>
      <c r="H115" s="61">
        <v>7.5176697059596976E-4</v>
      </c>
      <c r="I115" s="61">
        <v>1.4672065874974702</v>
      </c>
      <c r="J115" s="61">
        <v>4.2659490515684697E-5</v>
      </c>
      <c r="K115" s="33">
        <v>0.73250000000000004</v>
      </c>
      <c r="L115" s="31">
        <v>4.2027324385700355</v>
      </c>
      <c r="M115" s="31">
        <v>0.21755786848257164</v>
      </c>
      <c r="N115" s="34">
        <v>2523.9</v>
      </c>
      <c r="O115" s="34">
        <v>21.7</v>
      </c>
      <c r="P115" s="60">
        <v>-0.03</v>
      </c>
      <c r="Q115" s="50">
        <f t="shared" si="2"/>
        <v>0.28059015532598847</v>
      </c>
      <c r="R115" s="50">
        <v>2.9745396491660268E-5</v>
      </c>
      <c r="S115" s="45">
        <f t="shared" si="4"/>
        <v>-20.345067327317558</v>
      </c>
      <c r="T115" s="45">
        <v>1.0579444331445786</v>
      </c>
    </row>
    <row r="116" spans="1:20">
      <c r="A116" s="21" t="s">
        <v>707</v>
      </c>
      <c r="B116" s="34">
        <v>1</v>
      </c>
      <c r="C116" s="50">
        <v>0.28040142501079907</v>
      </c>
      <c r="D116" s="50">
        <v>1.3804701170957806E-5</v>
      </c>
      <c r="E116" s="50">
        <v>3.6337753179973995E-4</v>
      </c>
      <c r="F116" s="50">
        <v>3.9019639831230282E-5</v>
      </c>
      <c r="G116" s="61">
        <v>1.0949216539866713E-2</v>
      </c>
      <c r="H116" s="61">
        <v>1.287221999778852E-3</v>
      </c>
      <c r="I116" s="61">
        <v>1.4672054442315401</v>
      </c>
      <c r="J116" s="61">
        <v>4.3948958350389511E-5</v>
      </c>
      <c r="K116" s="33">
        <v>0.73250000000000026</v>
      </c>
      <c r="L116" s="31">
        <v>4.475582572299909</v>
      </c>
      <c r="M116" s="31">
        <v>0.4953540184776094</v>
      </c>
      <c r="N116" s="34">
        <v>2609.1</v>
      </c>
      <c r="O116" s="34">
        <v>31.9</v>
      </c>
      <c r="P116" s="60">
        <v>-0.02</v>
      </c>
      <c r="Q116" s="50">
        <f t="shared" si="2"/>
        <v>0.28038328599559786</v>
      </c>
      <c r="R116" s="50">
        <v>1.5184188967607762E-5</v>
      </c>
      <c r="S116" s="45">
        <f t="shared" si="4"/>
        <v>-25.701769765555937</v>
      </c>
      <c r="T116" s="45">
        <v>0.54015926309364004</v>
      </c>
    </row>
    <row r="117" spans="1:20">
      <c r="A117" s="21" t="s">
        <v>708</v>
      </c>
      <c r="B117" s="34">
        <v>3</v>
      </c>
      <c r="C117" s="50">
        <v>0.28048432437147486</v>
      </c>
      <c r="D117" s="50">
        <v>2.2011147402126895E-5</v>
      </c>
      <c r="E117" s="50">
        <v>5.1627398533363492E-4</v>
      </c>
      <c r="F117" s="50">
        <v>3.2681219658742395E-5</v>
      </c>
      <c r="G117" s="61">
        <v>1.6738586559187238E-2</v>
      </c>
      <c r="H117" s="61">
        <v>1.3822443263199528E-3</v>
      </c>
      <c r="I117" s="61">
        <v>1.4672089375871009</v>
      </c>
      <c r="J117" s="61">
        <v>4.8600600730085687E-5</v>
      </c>
      <c r="K117" s="33">
        <v>0.7325000000000006</v>
      </c>
      <c r="L117" s="31">
        <v>3.388586183254406</v>
      </c>
      <c r="M117" s="31">
        <v>0.55802005002449395</v>
      </c>
      <c r="N117" s="34">
        <v>2533.4</v>
      </c>
      <c r="O117" s="34">
        <v>42.6</v>
      </c>
      <c r="P117" s="60">
        <v>0.03</v>
      </c>
      <c r="Q117" s="50">
        <f t="shared" si="2"/>
        <v>0.28045931863997459</v>
      </c>
      <c r="R117" s="50">
        <v>2.4210103571348136E-5</v>
      </c>
      <c r="S117" s="45">
        <f t="shared" si="4"/>
        <v>-24.77551781067455</v>
      </c>
      <c r="T117" s="45">
        <v>0.86109179410531933</v>
      </c>
    </row>
    <row r="118" spans="1:20">
      <c r="A118" s="21" t="s">
        <v>709</v>
      </c>
      <c r="B118" s="34">
        <v>3</v>
      </c>
      <c r="C118" s="50">
        <v>0.28054394349535744</v>
      </c>
      <c r="D118" s="50">
        <v>2.0969114070068633E-5</v>
      </c>
      <c r="E118" s="50">
        <v>1.9841173002911434E-4</v>
      </c>
      <c r="F118" s="50">
        <v>3.3121654342875622E-6</v>
      </c>
      <c r="G118" s="61">
        <v>6.9026391384865811E-3</v>
      </c>
      <c r="H118" s="61">
        <v>6.8391961928660291E-5</v>
      </c>
      <c r="I118" s="61">
        <v>1.4671844564696177</v>
      </c>
      <c r="J118" s="61">
        <v>5.3679288130850171E-5</v>
      </c>
      <c r="K118" s="33">
        <v>0.73250000000000037</v>
      </c>
      <c r="L118" s="31">
        <v>3.632832861313803</v>
      </c>
      <c r="M118" s="31">
        <v>0.72349472295439998</v>
      </c>
      <c r="N118" s="34">
        <v>2501</v>
      </c>
      <c r="O118" s="34">
        <v>34.1</v>
      </c>
      <c r="P118" s="60">
        <v>0.05</v>
      </c>
      <c r="Q118" s="50">
        <f t="shared" si="2"/>
        <v>0.28053445921882242</v>
      </c>
      <c r="R118" s="50">
        <v>2.3065245689918226E-5</v>
      </c>
      <c r="S118" s="45">
        <f t="shared" si="4"/>
        <v>-22.863416016908332</v>
      </c>
      <c r="T118" s="45">
        <v>0.82030958774992901</v>
      </c>
    </row>
    <row r="119" spans="1:20">
      <c r="A119" s="21" t="s">
        <v>520</v>
      </c>
      <c r="B119" s="34">
        <v>3</v>
      </c>
      <c r="C119" s="50">
        <v>0.28058794584550956</v>
      </c>
      <c r="D119" s="50">
        <v>2.2687946385603176E-5</v>
      </c>
      <c r="E119" s="50">
        <v>2.6136671765083846E-4</v>
      </c>
      <c r="F119" s="50">
        <v>9.2821707699120851E-6</v>
      </c>
      <c r="G119" s="61">
        <v>9.7781426407876956E-3</v>
      </c>
      <c r="H119" s="61">
        <v>2.4419789972913118E-4</v>
      </c>
      <c r="I119" s="61">
        <v>1.4672209726751886</v>
      </c>
      <c r="J119" s="61">
        <v>4.8720550926023424E-5</v>
      </c>
      <c r="K119" s="33">
        <v>0.73250000000000037</v>
      </c>
      <c r="L119" s="31">
        <v>3.4618470647003208</v>
      </c>
      <c r="M119" s="31">
        <v>0.7337806373482828</v>
      </c>
      <c r="N119" s="34">
        <v>2435.6</v>
      </c>
      <c r="O119" s="34">
        <v>13.2</v>
      </c>
      <c r="P119" s="60">
        <v>-0.08</v>
      </c>
      <c r="Q119" s="50">
        <f t="shared" si="2"/>
        <v>0.28057578644272491</v>
      </c>
      <c r="R119" s="50">
        <v>2.4955659512748633E-5</v>
      </c>
      <c r="S119" s="45">
        <f t="shared" si="4"/>
        <v>-22.927093897392446</v>
      </c>
      <c r="T119" s="45">
        <v>0.88740528017513876</v>
      </c>
    </row>
    <row r="120" spans="1:20">
      <c r="A120" s="21" t="s">
        <v>710</v>
      </c>
      <c r="B120" s="34">
        <v>1</v>
      </c>
      <c r="C120" s="50">
        <v>0.28064648469734987</v>
      </c>
      <c r="D120" s="50">
        <v>1.8369173638645386E-5</v>
      </c>
      <c r="E120" s="50">
        <v>1.0643576646774283E-3</v>
      </c>
      <c r="F120" s="50">
        <v>3.2996136859995769E-5</v>
      </c>
      <c r="G120" s="61">
        <v>3.224909482243081E-2</v>
      </c>
      <c r="H120" s="61">
        <v>9.7147030449036987E-4</v>
      </c>
      <c r="I120" s="61">
        <v>1.4671810831400811</v>
      </c>
      <c r="J120" s="61">
        <v>5.3531593249842548E-5</v>
      </c>
      <c r="K120" s="33">
        <v>0.73250000000000048</v>
      </c>
      <c r="L120" s="31">
        <v>4.0352260561660529</v>
      </c>
      <c r="M120" s="31">
        <v>0.82402578930819403</v>
      </c>
      <c r="N120" s="34">
        <v>2399.1999999999998</v>
      </c>
      <c r="O120" s="34">
        <v>37.5</v>
      </c>
      <c r="P120" s="60">
        <v>-0.1</v>
      </c>
      <c r="Q120" s="50">
        <f t="shared" si="2"/>
        <v>0.28059772495976498</v>
      </c>
      <c r="R120" s="50">
        <v>2.0202580380611487E-5</v>
      </c>
      <c r="S120" s="45">
        <f t="shared" si="4"/>
        <v>-22.999519067169459</v>
      </c>
      <c r="T120" s="45">
        <v>0.71832782750589619</v>
      </c>
    </row>
    <row r="121" spans="1:20">
      <c r="A121" s="21" t="s">
        <v>711</v>
      </c>
      <c r="B121" s="34">
        <v>1</v>
      </c>
      <c r="C121" s="50">
        <v>0.28056041336175941</v>
      </c>
      <c r="D121" s="50">
        <v>1.5410222345042737E-5</v>
      </c>
      <c r="E121" s="50">
        <v>2.2547802436970817E-4</v>
      </c>
      <c r="F121" s="50">
        <v>1.2971755218726825E-6</v>
      </c>
      <c r="G121" s="61">
        <v>8.117034991218396E-3</v>
      </c>
      <c r="H121" s="61">
        <v>6.3555197057261131E-5</v>
      </c>
      <c r="I121" s="61">
        <v>1.4672033465064769</v>
      </c>
      <c r="J121" s="61">
        <v>4.0105083197206594E-5</v>
      </c>
      <c r="K121" s="33">
        <v>0.73250000000000037</v>
      </c>
      <c r="L121" s="31">
        <v>3.5348991497739157</v>
      </c>
      <c r="M121" s="31">
        <v>0.80178544117547468</v>
      </c>
      <c r="N121" s="34">
        <v>2387.6999999999998</v>
      </c>
      <c r="O121" s="34">
        <v>17.3</v>
      </c>
      <c r="P121" s="60">
        <v>-0.09</v>
      </c>
      <c r="Q121" s="50">
        <f t="shared" si="2"/>
        <v>0.28055013451656297</v>
      </c>
      <c r="R121" s="50">
        <v>1.6950623539618991E-5</v>
      </c>
      <c r="S121" s="45">
        <f t="shared" si="4"/>
        <v>-24.960807408421772</v>
      </c>
      <c r="T121" s="45">
        <v>0.60268420272877321</v>
      </c>
    </row>
    <row r="122" spans="1:20">
      <c r="A122" s="21" t="s">
        <v>712</v>
      </c>
      <c r="B122" s="34">
        <v>1</v>
      </c>
      <c r="C122" s="50">
        <v>0.28044194632954683</v>
      </c>
      <c r="D122" s="50">
        <v>2.4044118157789422E-5</v>
      </c>
      <c r="E122" s="50">
        <v>8.4169257507031386E-4</v>
      </c>
      <c r="F122" s="50">
        <v>1.0186074466755284E-4</v>
      </c>
      <c r="G122" s="61">
        <v>2.8047542046254908E-2</v>
      </c>
      <c r="H122" s="61">
        <v>2.9164804108480105E-3</v>
      </c>
      <c r="I122" s="61">
        <v>1.467086480185809</v>
      </c>
      <c r="J122" s="61">
        <v>5.8648147030234889E-5</v>
      </c>
      <c r="K122" s="33">
        <v>0.73250000000000048</v>
      </c>
      <c r="L122" s="31">
        <v>2.9846876486824421</v>
      </c>
      <c r="M122" s="31">
        <v>0.53842808526683505</v>
      </c>
      <c r="N122" s="34">
        <v>2513.3000000000002</v>
      </c>
      <c r="O122" s="34">
        <v>33</v>
      </c>
      <c r="P122" s="60">
        <v>0</v>
      </c>
      <c r="Q122" s="50">
        <f t="shared" si="2"/>
        <v>0.28040151004398128</v>
      </c>
      <c r="R122" s="50">
        <v>2.6444716420265099E-5</v>
      </c>
      <c r="S122" s="45">
        <f t="shared" si="4"/>
        <v>-27.303231977997555</v>
      </c>
      <c r="T122" s="45">
        <v>0.94052681076599953</v>
      </c>
    </row>
    <row r="123" spans="1:20">
      <c r="A123" s="21" t="s">
        <v>713</v>
      </c>
      <c r="B123" s="34">
        <v>1</v>
      </c>
      <c r="C123" s="50">
        <v>0.28023145625439005</v>
      </c>
      <c r="D123" s="50">
        <v>1.8905466026409316E-5</v>
      </c>
      <c r="E123" s="50">
        <v>1.182219252049588E-3</v>
      </c>
      <c r="F123" s="50">
        <v>4.3563576971798873E-5</v>
      </c>
      <c r="G123" s="61">
        <v>3.9247569586235563E-2</v>
      </c>
      <c r="H123" s="61">
        <v>1.1688332675061043E-3</v>
      </c>
      <c r="I123" s="61">
        <v>1.4671149211812549</v>
      </c>
      <c r="J123" s="61">
        <v>6.1212823363051522E-5</v>
      </c>
      <c r="K123" s="33">
        <v>0.73250000000000037</v>
      </c>
      <c r="L123" s="31">
        <v>3.2710392893200946</v>
      </c>
      <c r="M123" s="31">
        <v>0.76670595676621611</v>
      </c>
      <c r="N123" s="34">
        <v>3592.8</v>
      </c>
      <c r="O123" s="34">
        <v>33.200000000000003</v>
      </c>
      <c r="P123" s="60">
        <v>0.06</v>
      </c>
      <c r="Q123" s="50">
        <f t="shared" si="2"/>
        <v>0.28014943573515161</v>
      </c>
      <c r="R123" s="50">
        <v>2.0789925875704556E-5</v>
      </c>
      <c r="S123" s="45">
        <f t="shared" si="4"/>
        <v>-10.646295139863371</v>
      </c>
      <c r="T123" s="45">
        <v>0.74131123100519825</v>
      </c>
    </row>
    <row r="124" spans="1:20">
      <c r="A124" s="21" t="s">
        <v>714</v>
      </c>
      <c r="B124" s="34">
        <v>1</v>
      </c>
      <c r="C124" s="50">
        <v>0.28085697348427408</v>
      </c>
      <c r="D124" s="50">
        <v>2.4938855523605396E-5</v>
      </c>
      <c r="E124" s="50">
        <v>7.3327892427955596E-4</v>
      </c>
      <c r="F124" s="50">
        <v>1.0620430958380525E-5</v>
      </c>
      <c r="G124" s="61">
        <v>2.4869072086063499E-2</v>
      </c>
      <c r="H124" s="61">
        <v>2.7600518365233288E-4</v>
      </c>
      <c r="I124" s="61">
        <v>1.4671724117400258</v>
      </c>
      <c r="J124" s="61">
        <v>4.2143758290508584E-5</v>
      </c>
      <c r="K124" s="33">
        <v>0.7325000000000006</v>
      </c>
      <c r="L124" s="31">
        <v>3.7065408447337242</v>
      </c>
      <c r="M124" s="31">
        <v>1.0912928220508509</v>
      </c>
      <c r="N124" s="34">
        <v>2543.6999999999998</v>
      </c>
      <c r="O124" s="34">
        <v>33.799999999999997</v>
      </c>
      <c r="P124" s="60">
        <v>0.01</v>
      </c>
      <c r="Q124" s="50">
        <f t="shared" si="2"/>
        <v>0.28082130926380799</v>
      </c>
      <c r="R124" s="50">
        <v>2.7429257568636264E-5</v>
      </c>
      <c r="S124" s="45">
        <f t="shared" si="4"/>
        <v>-11.658313866026448</v>
      </c>
      <c r="T124" s="45">
        <v>0.97561256127874896</v>
      </c>
    </row>
    <row r="125" spans="1:20">
      <c r="A125" s="21" t="s">
        <v>715</v>
      </c>
      <c r="B125" s="34">
        <v>1</v>
      </c>
      <c r="C125" s="50">
        <v>0.28054466859774474</v>
      </c>
      <c r="D125" s="50">
        <v>2.3032606890058918E-5</v>
      </c>
      <c r="E125" s="50">
        <v>2.9355777652031464E-4</v>
      </c>
      <c r="F125" s="50">
        <v>3.5370540913484033E-6</v>
      </c>
      <c r="G125" s="61">
        <v>1.1606318147170678E-2</v>
      </c>
      <c r="H125" s="61">
        <v>6.659645634744838E-5</v>
      </c>
      <c r="I125" s="61">
        <v>1.4671243740426676</v>
      </c>
      <c r="J125" s="61">
        <v>5.2506918262174403E-5</v>
      </c>
      <c r="K125" s="33">
        <v>0.73250000000000037</v>
      </c>
      <c r="L125" s="31">
        <v>3.0365007959551318</v>
      </c>
      <c r="M125" s="31">
        <v>0.64577463763111542</v>
      </c>
      <c r="N125" s="34">
        <v>2481</v>
      </c>
      <c r="O125" s="34">
        <v>37.799999999999997</v>
      </c>
      <c r="P125" s="60">
        <v>-0.05</v>
      </c>
      <c r="Q125" s="50">
        <f t="shared" si="2"/>
        <v>0.28053075107898801</v>
      </c>
      <c r="R125" s="50">
        <v>2.5334610693970496E-5</v>
      </c>
      <c r="S125" s="45">
        <f t="shared" si="4"/>
        <v>-23.464419652660105</v>
      </c>
      <c r="T125" s="45">
        <v>0.90097660962479842</v>
      </c>
    </row>
    <row r="126" spans="1:20">
      <c r="A126" s="21" t="s">
        <v>716</v>
      </c>
      <c r="B126" s="34">
        <v>3</v>
      </c>
      <c r="C126" s="50">
        <v>0.2806444112201083</v>
      </c>
      <c r="D126" s="50">
        <v>2.3201682003960807E-5</v>
      </c>
      <c r="E126" s="50">
        <v>2.4070567332193816E-4</v>
      </c>
      <c r="F126" s="50">
        <v>6.4980832691208109E-7</v>
      </c>
      <c r="G126" s="61">
        <v>9.3159585989270877E-3</v>
      </c>
      <c r="H126" s="61">
        <v>1.3290477817873498E-4</v>
      </c>
      <c r="I126" s="61">
        <v>1.4671613742152116</v>
      </c>
      <c r="J126" s="61">
        <v>4.5833381468528972E-5</v>
      </c>
      <c r="K126" s="33">
        <v>0.7325000000000006</v>
      </c>
      <c r="L126" s="31">
        <v>3.1004951735868276</v>
      </c>
      <c r="M126" s="31">
        <v>0.60629748211177981</v>
      </c>
      <c r="N126" s="34">
        <v>2468.1999999999998</v>
      </c>
      <c r="O126" s="34">
        <v>26</v>
      </c>
      <c r="P126" s="60">
        <v>-0.02</v>
      </c>
      <c r="Q126" s="50">
        <f t="shared" si="2"/>
        <v>0.2806330596524142</v>
      </c>
      <c r="R126" s="50">
        <v>2.5520817890871599E-5</v>
      </c>
      <c r="S126" s="45">
        <f t="shared" si="4"/>
        <v>-20.126246518338277</v>
      </c>
      <c r="T126" s="45">
        <v>0.90757140641930645</v>
      </c>
    </row>
    <row r="127" spans="1:20">
      <c r="A127" s="21" t="s">
        <v>717</v>
      </c>
      <c r="B127" s="34">
        <v>1</v>
      </c>
      <c r="C127" s="50">
        <v>0.28034478980672489</v>
      </c>
      <c r="D127" s="50">
        <v>1.076493170540932E-5</v>
      </c>
      <c r="E127" s="50">
        <v>6.3409565007631916E-4</v>
      </c>
      <c r="F127" s="50">
        <v>2.4331005879732083E-5</v>
      </c>
      <c r="G127" s="61">
        <v>1.8471504725009271E-2</v>
      </c>
      <c r="H127" s="61">
        <v>5.9964158271400448E-4</v>
      </c>
      <c r="I127" s="61">
        <v>1.4671412606351739</v>
      </c>
      <c r="J127" s="61">
        <v>4.1260606479986946E-5</v>
      </c>
      <c r="K127" s="33">
        <v>0.73250000000000048</v>
      </c>
      <c r="L127" s="31">
        <v>5.8717315587109633</v>
      </c>
      <c r="M127" s="31">
        <v>1.274875672813673</v>
      </c>
      <c r="N127" s="34">
        <v>3098.6</v>
      </c>
      <c r="O127" s="34">
        <v>36.700000000000003</v>
      </c>
      <c r="P127" s="60">
        <v>0.02</v>
      </c>
      <c r="Q127" s="50">
        <f t="shared" si="2"/>
        <v>0.28030702499509841</v>
      </c>
      <c r="R127" s="50">
        <v>1.1839829735979443E-5</v>
      </c>
      <c r="S127" s="45">
        <f t="shared" si="4"/>
        <v>-16.844136829936573</v>
      </c>
      <c r="T127" s="45">
        <v>0.42167643015634482</v>
      </c>
    </row>
    <row r="128" spans="1:20">
      <c r="A128" s="21" t="s">
        <v>718</v>
      </c>
      <c r="B128" s="34">
        <v>1</v>
      </c>
      <c r="C128" s="50">
        <v>0.28057258035810195</v>
      </c>
      <c r="D128" s="50">
        <v>1.7193932475946633E-5</v>
      </c>
      <c r="E128" s="50">
        <v>2.6671307431633864E-4</v>
      </c>
      <c r="F128" s="50">
        <v>2.2735122870330412E-6</v>
      </c>
      <c r="G128" s="61">
        <v>9.7168170811889418E-3</v>
      </c>
      <c r="H128" s="61">
        <v>6.3740269380223487E-5</v>
      </c>
      <c r="I128" s="61">
        <v>1.4671762777087582</v>
      </c>
      <c r="J128" s="61">
        <v>3.851848315733425E-5</v>
      </c>
      <c r="K128" s="33">
        <v>0.7325000000000006</v>
      </c>
      <c r="L128" s="31">
        <v>3.7192954024635405</v>
      </c>
      <c r="M128" s="31">
        <v>0.69184138130727701</v>
      </c>
      <c r="N128" s="34">
        <v>2448</v>
      </c>
      <c r="O128" s="34">
        <v>18.3</v>
      </c>
      <c r="P128" s="60">
        <v>-7.0000000000000007E-2</v>
      </c>
      <c r="Q128" s="50">
        <f t="shared" si="2"/>
        <v>0.28056010760378808</v>
      </c>
      <c r="R128" s="50">
        <v>1.8912484938370104E-5</v>
      </c>
      <c r="S128" s="45">
        <f t="shared" si="4"/>
        <v>-23.194068707338424</v>
      </c>
      <c r="T128" s="45">
        <v>0.6725339305011957</v>
      </c>
    </row>
    <row r="129" spans="1:20">
      <c r="A129" s="21" t="s">
        <v>719</v>
      </c>
      <c r="B129" s="34">
        <v>3</v>
      </c>
      <c r="C129" s="50">
        <v>0.28033866933526835</v>
      </c>
      <c r="D129" s="50">
        <v>1.5758257633198677E-5</v>
      </c>
      <c r="E129" s="50">
        <v>6.8934673970096259E-5</v>
      </c>
      <c r="F129" s="50">
        <v>2.5329440239241249E-6</v>
      </c>
      <c r="G129" s="61">
        <v>2.8866574111866229E-3</v>
      </c>
      <c r="H129" s="61">
        <v>1.6397946559094546E-4</v>
      </c>
      <c r="I129" s="61">
        <v>1.4671540469119038</v>
      </c>
      <c r="J129" s="61">
        <v>4.6904541542225895E-5</v>
      </c>
      <c r="K129" s="33">
        <v>0.7325000000000006</v>
      </c>
      <c r="L129" s="31">
        <v>4.2900612656521915</v>
      </c>
      <c r="M129" s="31">
        <v>0.93950424892092144</v>
      </c>
      <c r="N129" s="34">
        <v>2710.4</v>
      </c>
      <c r="O129" s="34">
        <v>41</v>
      </c>
      <c r="P129" s="60">
        <v>0.01</v>
      </c>
      <c r="Q129" s="50">
        <f t="shared" si="2"/>
        <v>0.28033509125477035</v>
      </c>
      <c r="R129" s="50">
        <v>1.7333862154312116E-5</v>
      </c>
      <c r="S129" s="45">
        <f t="shared" si="4"/>
        <v>-25.032393457125046</v>
      </c>
      <c r="T129" s="45">
        <v>0.6167787012022905</v>
      </c>
    </row>
    <row r="130" spans="1:20">
      <c r="A130" s="21" t="s">
        <v>542</v>
      </c>
      <c r="B130" s="34">
        <v>3</v>
      </c>
      <c r="C130" s="50">
        <v>0.28067285911112694</v>
      </c>
      <c r="D130" s="50">
        <v>2.4296964832151164E-5</v>
      </c>
      <c r="E130" s="50">
        <v>2.8401645726535075E-4</v>
      </c>
      <c r="F130" s="50">
        <v>1.7098407163043601E-6</v>
      </c>
      <c r="G130" s="61">
        <v>1.081953731856438E-2</v>
      </c>
      <c r="H130" s="61">
        <v>1.8056966166026155E-4</v>
      </c>
      <c r="I130" s="61">
        <v>1.4671382469324858</v>
      </c>
      <c r="J130" s="61">
        <v>5.5852733818121251E-5</v>
      </c>
      <c r="K130" s="33">
        <v>0.7325000000000006</v>
      </c>
      <c r="L130" s="31">
        <v>3.4059492201477188</v>
      </c>
      <c r="M130" s="31">
        <v>0.68071857939135627</v>
      </c>
      <c r="N130" s="34">
        <v>2406.6999999999998</v>
      </c>
      <c r="O130" s="34">
        <v>18.100000000000001</v>
      </c>
      <c r="P130" s="60">
        <v>-0.06</v>
      </c>
      <c r="Q130" s="50">
        <f t="shared" si="2"/>
        <v>0.28065980631928572</v>
      </c>
      <c r="R130" s="50">
        <v>2.6725418382409158E-5</v>
      </c>
      <c r="S130" s="45">
        <f t="shared" si="4"/>
        <v>-20.61649836376467</v>
      </c>
      <c r="T130" s="45">
        <v>0.95027215609324323</v>
      </c>
    </row>
    <row r="131" spans="1:20">
      <c r="A131" s="21" t="s">
        <v>720</v>
      </c>
      <c r="B131" s="34">
        <v>1</v>
      </c>
      <c r="C131" s="50">
        <v>0.28037154956660526</v>
      </c>
      <c r="D131" s="50">
        <v>1.974572128571554E-5</v>
      </c>
      <c r="E131" s="50">
        <v>8.7810846988213207E-4</v>
      </c>
      <c r="F131" s="50">
        <v>3.82931388092287E-5</v>
      </c>
      <c r="G131" s="61">
        <v>2.5699452045631722E-2</v>
      </c>
      <c r="H131" s="61">
        <v>1.6043698615711356E-3</v>
      </c>
      <c r="I131" s="61">
        <v>1.4671550901976678</v>
      </c>
      <c r="J131" s="61">
        <v>4.3089428784951664E-5</v>
      </c>
      <c r="K131" s="33">
        <v>0.73250000000000037</v>
      </c>
      <c r="L131" s="31">
        <v>4.7029485003132496</v>
      </c>
      <c r="M131" s="31">
        <v>1.7417596660269197</v>
      </c>
      <c r="N131" s="34">
        <v>2765.5</v>
      </c>
      <c r="O131" s="34">
        <v>38.9</v>
      </c>
      <c r="P131" s="60">
        <v>0.08</v>
      </c>
      <c r="Q131" s="50">
        <f t="shared" si="2"/>
        <v>0.28032502031069034</v>
      </c>
      <c r="R131" s="50">
        <v>2.1716688807855446E-5</v>
      </c>
      <c r="S131" s="45">
        <f t="shared" si="4"/>
        <v>-24.091770672349799</v>
      </c>
      <c r="T131" s="45">
        <v>0.77283038935276593</v>
      </c>
    </row>
    <row r="132" spans="1:20">
      <c r="A132" s="21" t="s">
        <v>721</v>
      </c>
      <c r="B132" s="34">
        <v>1</v>
      </c>
      <c r="C132" s="50">
        <v>0.28030128154013456</v>
      </c>
      <c r="D132" s="50">
        <v>1.5881544202910423E-5</v>
      </c>
      <c r="E132" s="50">
        <v>1.1447527170749169E-4</v>
      </c>
      <c r="F132" s="50">
        <v>2.8937990942223809E-6</v>
      </c>
      <c r="G132" s="61">
        <v>4.6130631489508479E-3</v>
      </c>
      <c r="H132" s="61">
        <v>5.9945617199001837E-5</v>
      </c>
      <c r="I132" s="61">
        <v>1.4671312408069295</v>
      </c>
      <c r="J132" s="61">
        <v>5.4829948169170355E-5</v>
      </c>
      <c r="K132" s="33">
        <v>0.7325000000000006</v>
      </c>
      <c r="L132" s="31">
        <v>5.4308706442796408</v>
      </c>
      <c r="M132" s="31">
        <v>0.93248921581246103</v>
      </c>
      <c r="N132" s="34">
        <v>2762.5</v>
      </c>
      <c r="O132" s="34">
        <v>31.4</v>
      </c>
      <c r="P132" s="60">
        <v>0.01</v>
      </c>
      <c r="Q132" s="50">
        <f t="shared" si="2"/>
        <v>0.28029522246997801</v>
      </c>
      <c r="R132" s="50">
        <v>1.7469320993356219E-5</v>
      </c>
      <c r="S132" s="45">
        <f t="shared" si="4"/>
        <v>-25.222944408010981</v>
      </c>
      <c r="T132" s="45">
        <v>0.62167517764226243</v>
      </c>
    </row>
    <row r="133" spans="1:20">
      <c r="A133" s="21" t="s">
        <v>722</v>
      </c>
      <c r="B133" s="34">
        <v>3</v>
      </c>
      <c r="C133" s="50">
        <v>0.28059335904298954</v>
      </c>
      <c r="D133" s="50">
        <v>2.0473159629121081E-5</v>
      </c>
      <c r="E133" s="50">
        <v>2.6858304145521814E-4</v>
      </c>
      <c r="F133" s="50">
        <v>5.9891244885151814E-6</v>
      </c>
      <c r="G133" s="61">
        <v>9.717500184863774E-3</v>
      </c>
      <c r="H133" s="61">
        <v>3.0017758492466859E-4</v>
      </c>
      <c r="I133" s="61">
        <v>1.4671685350470287</v>
      </c>
      <c r="J133" s="61">
        <v>4.1786042977585665E-5</v>
      </c>
      <c r="K133" s="33">
        <v>0.73250000000000037</v>
      </c>
      <c r="L133" s="31">
        <v>3.6831316684745441</v>
      </c>
      <c r="M133" s="31">
        <v>0.37340496222934694</v>
      </c>
      <c r="N133" s="34">
        <v>2510.5</v>
      </c>
      <c r="O133" s="34">
        <v>16.899999999999999</v>
      </c>
      <c r="P133" s="60">
        <v>0.02</v>
      </c>
      <c r="Q133" s="50">
        <f t="shared" si="2"/>
        <v>0.28058047058974211</v>
      </c>
      <c r="R133" s="50">
        <v>2.2519441162359701E-5</v>
      </c>
      <c r="S133" s="45">
        <f t="shared" si="4"/>
        <v>-21.004082810489599</v>
      </c>
      <c r="T133" s="45">
        <v>0.80091608280591631</v>
      </c>
    </row>
    <row r="134" spans="1:20">
      <c r="A134" s="21" t="s">
        <v>723</v>
      </c>
      <c r="B134" s="34">
        <v>3</v>
      </c>
      <c r="C134" s="50">
        <v>0.28056213189198859</v>
      </c>
      <c r="D134" s="50">
        <v>1.8619592217245003E-5</v>
      </c>
      <c r="E134" s="50">
        <v>2.2980521459490158E-4</v>
      </c>
      <c r="F134" s="50">
        <v>2.962951396021855E-7</v>
      </c>
      <c r="G134" s="61">
        <v>8.3463022756773159E-3</v>
      </c>
      <c r="H134" s="61">
        <v>7.9553825276708709E-5</v>
      </c>
      <c r="I134" s="61">
        <v>1.4670617433790412</v>
      </c>
      <c r="J134" s="61">
        <v>4.8605828201533822E-5</v>
      </c>
      <c r="K134" s="33">
        <v>0.73250000000000048</v>
      </c>
      <c r="L134" s="31">
        <v>3.9572162290862596</v>
      </c>
      <c r="M134" s="31">
        <v>0.80190901366667688</v>
      </c>
      <c r="N134" s="34">
        <v>2410.4</v>
      </c>
      <c r="O134" s="34">
        <v>29.6</v>
      </c>
      <c r="P134" s="60">
        <v>-7.0000000000000007E-2</v>
      </c>
      <c r="Q134" s="50">
        <f t="shared" si="2"/>
        <v>0.28055155392861475</v>
      </c>
      <c r="R134" s="50">
        <v>2.0480779228195729E-5</v>
      </c>
      <c r="S134" s="45">
        <f t="shared" si="4"/>
        <v>-24.378986840745132</v>
      </c>
      <c r="T134" s="45">
        <v>0.7282386740465191</v>
      </c>
    </row>
    <row r="135" spans="1:20">
      <c r="A135" s="21"/>
      <c r="B135" s="21"/>
      <c r="C135" s="50"/>
      <c r="D135" s="50"/>
      <c r="E135" s="50"/>
      <c r="F135" s="50"/>
      <c r="G135" s="61"/>
      <c r="H135" s="61"/>
      <c r="I135" s="61"/>
      <c r="J135" s="61"/>
      <c r="K135" s="33"/>
      <c r="L135" s="31"/>
      <c r="M135" s="31"/>
      <c r="N135" s="34"/>
      <c r="O135" s="34"/>
      <c r="P135" s="60"/>
      <c r="Q135" s="50"/>
      <c r="R135" s="21"/>
      <c r="S135" s="21"/>
      <c r="T135" s="21"/>
    </row>
    <row r="136" spans="1:20">
      <c r="A136" s="21" t="s">
        <v>724</v>
      </c>
      <c r="B136" s="34" t="s">
        <v>244</v>
      </c>
      <c r="C136" s="50">
        <v>0.28029841499149488</v>
      </c>
      <c r="D136" s="50">
        <v>1.7531714162466762E-5</v>
      </c>
      <c r="E136" s="50">
        <v>8.7926907217357019E-4</v>
      </c>
      <c r="F136" s="50">
        <v>5.1066622234685931E-5</v>
      </c>
      <c r="G136" s="61">
        <v>2.8951034453310404E-2</v>
      </c>
      <c r="H136" s="61">
        <v>1.4157352457488518E-3</v>
      </c>
      <c r="I136" s="61">
        <v>1.467114376845819</v>
      </c>
      <c r="J136" s="61">
        <v>4.6453117334666055E-5</v>
      </c>
      <c r="K136" s="33">
        <v>0.7325000000000006</v>
      </c>
      <c r="L136" s="31">
        <v>3.6324837446757354</v>
      </c>
      <c r="M136" s="31">
        <v>0.59530759410840905</v>
      </c>
      <c r="N136" s="34">
        <v>3310.7</v>
      </c>
      <c r="O136" s="34">
        <v>34.9</v>
      </c>
      <c r="P136" s="60">
        <v>0</v>
      </c>
      <c r="Q136" s="50">
        <f t="shared" si="2"/>
        <v>0.28024235189058166</v>
      </c>
      <c r="R136" s="50">
        <v>1.9281028366440829E-5</v>
      </c>
      <c r="S136" s="45">
        <f t="shared" ref="S136:S157" si="5">((Q136/(0.282793-0.0338*(EXP(0.00001867*N136)-1)))-1)*10000</f>
        <v>-14.093796930126912</v>
      </c>
      <c r="T136" s="45">
        <v>0.68704298071685743</v>
      </c>
    </row>
    <row r="137" spans="1:20">
      <c r="A137" s="21" t="s">
        <v>725</v>
      </c>
      <c r="B137" s="34" t="s">
        <v>244</v>
      </c>
      <c r="C137" s="50">
        <v>0.28030276398830162</v>
      </c>
      <c r="D137" s="50">
        <v>2.3396757012528666E-5</v>
      </c>
      <c r="E137" s="50">
        <v>6.0746999648132478E-4</v>
      </c>
      <c r="F137" s="50">
        <v>4.3452117762260933E-6</v>
      </c>
      <c r="G137" s="61">
        <v>2.0060900271222763E-2</v>
      </c>
      <c r="H137" s="61">
        <v>2.7993676554668458E-4</v>
      </c>
      <c r="I137" s="61">
        <v>1.4671217177266851</v>
      </c>
      <c r="J137" s="61">
        <v>5.5346003775510214E-5</v>
      </c>
      <c r="K137" s="33">
        <v>0.7325000000000006</v>
      </c>
      <c r="L137" s="31">
        <v>3.5751457902821229</v>
      </c>
      <c r="M137" s="31">
        <v>0.79022736012838113</v>
      </c>
      <c r="N137" s="34">
        <v>3362.6</v>
      </c>
      <c r="O137" s="34">
        <v>26.3</v>
      </c>
      <c r="P137" s="60">
        <v>-0.03</v>
      </c>
      <c r="Q137" s="50">
        <f t="shared" si="2"/>
        <v>0.28026340461953608</v>
      </c>
      <c r="R137" s="50">
        <v>2.5732818872335673E-5</v>
      </c>
      <c r="S137" s="45">
        <f t="shared" si="5"/>
        <v>-12.10308311717867</v>
      </c>
      <c r="T137" s="45">
        <v>0.91705423555605348</v>
      </c>
    </row>
    <row r="138" spans="1:20">
      <c r="A138" s="21" t="s">
        <v>726</v>
      </c>
      <c r="B138" s="34" t="s">
        <v>244</v>
      </c>
      <c r="C138" s="50">
        <v>0.28076073805913032</v>
      </c>
      <c r="D138" s="50">
        <v>2.6798977358981863E-5</v>
      </c>
      <c r="E138" s="50">
        <v>7.9031686602905598E-4</v>
      </c>
      <c r="F138" s="50">
        <v>8.2554962402143611E-5</v>
      </c>
      <c r="G138" s="61">
        <v>2.4339218964364296E-2</v>
      </c>
      <c r="H138" s="61">
        <v>2.0039680637927932E-3</v>
      </c>
      <c r="I138" s="61">
        <v>1.4671523915938109</v>
      </c>
      <c r="J138" s="61">
        <v>5.267625121240544E-5</v>
      </c>
      <c r="K138" s="33">
        <v>0.7325000000000006</v>
      </c>
      <c r="L138" s="31">
        <v>3.519968069520814</v>
      </c>
      <c r="M138" s="31">
        <v>0.72627327540080966</v>
      </c>
      <c r="N138" s="34">
        <v>2448.1</v>
      </c>
      <c r="O138" s="34">
        <v>29.4</v>
      </c>
      <c r="P138" s="60">
        <v>-0.04</v>
      </c>
      <c r="Q138" s="50">
        <f t="shared" si="2"/>
        <v>0.28072377759114259</v>
      </c>
      <c r="R138" s="50">
        <v>2.9474994377701463E-5</v>
      </c>
      <c r="S138" s="45">
        <f t="shared" si="5"/>
        <v>-17.371567443986713</v>
      </c>
      <c r="T138" s="45">
        <v>1.0481403443950914</v>
      </c>
    </row>
    <row r="139" spans="1:20">
      <c r="A139" s="21" t="s">
        <v>727</v>
      </c>
      <c r="B139" s="34" t="s">
        <v>244</v>
      </c>
      <c r="C139" s="50">
        <v>0.28064158968551173</v>
      </c>
      <c r="D139" s="50">
        <v>1.5270051484014437E-5</v>
      </c>
      <c r="E139" s="50">
        <v>2.4110245205920461E-4</v>
      </c>
      <c r="F139" s="50">
        <v>9.9068280811616802E-7</v>
      </c>
      <c r="G139" s="61">
        <v>9.1115205484356542E-3</v>
      </c>
      <c r="H139" s="61">
        <v>7.7737330329687179E-5</v>
      </c>
      <c r="I139" s="61">
        <v>1.4671397063574543</v>
      </c>
      <c r="J139" s="61">
        <v>5.2788670778102703E-5</v>
      </c>
      <c r="K139" s="33">
        <v>0.7325000000000006</v>
      </c>
      <c r="L139" s="31">
        <v>3.6880082608536093</v>
      </c>
      <c r="M139" s="31">
        <v>0.85267603214088927</v>
      </c>
      <c r="N139" s="34">
        <v>2447.1999999999998</v>
      </c>
      <c r="O139" s="34">
        <v>35.1</v>
      </c>
      <c r="P139" s="60">
        <v>-0.03</v>
      </c>
      <c r="Q139" s="50">
        <f t="shared" si="2"/>
        <v>0.28063031837349828</v>
      </c>
      <c r="R139" s="50">
        <v>1.6796382017985343E-5</v>
      </c>
      <c r="S139" s="45">
        <f t="shared" si="5"/>
        <v>-20.716104201682349</v>
      </c>
      <c r="T139" s="45">
        <v>0.59728352072306468</v>
      </c>
    </row>
    <row r="140" spans="1:20">
      <c r="A140" s="21" t="s">
        <v>728</v>
      </c>
      <c r="B140" s="34" t="s">
        <v>244</v>
      </c>
      <c r="C140" s="50">
        <v>0.28030799040089877</v>
      </c>
      <c r="D140" s="50">
        <v>1.9933313671819713E-5</v>
      </c>
      <c r="E140" s="50">
        <v>7.5874041876584995E-4</v>
      </c>
      <c r="F140" s="50">
        <v>3.5022469706003243E-5</v>
      </c>
      <c r="G140" s="61">
        <v>2.3794728437496686E-2</v>
      </c>
      <c r="H140" s="61">
        <v>1.3267463800852837E-3</v>
      </c>
      <c r="I140" s="61">
        <v>1.4671498084875059</v>
      </c>
      <c r="J140" s="61">
        <v>3.9053752665478812E-5</v>
      </c>
      <c r="K140" s="33">
        <v>0.7325000000000006</v>
      </c>
      <c r="L140" s="31">
        <v>5.6678701001737837</v>
      </c>
      <c r="M140" s="31">
        <v>1.3000672476465258</v>
      </c>
      <c r="N140" s="34">
        <v>2850</v>
      </c>
      <c r="O140" s="34">
        <v>36</v>
      </c>
      <c r="P140" s="60">
        <v>-0.01</v>
      </c>
      <c r="Q140" s="50">
        <f t="shared" si="2"/>
        <v>0.28026652480356667</v>
      </c>
      <c r="R140" s="50">
        <v>2.1923401458849976E-5</v>
      </c>
      <c r="S140" s="45">
        <f t="shared" si="5"/>
        <v>-24.178537697198131</v>
      </c>
      <c r="T140" s="45">
        <v>0.780342707546545</v>
      </c>
    </row>
    <row r="141" spans="1:20">
      <c r="A141" s="21" t="s">
        <v>729</v>
      </c>
      <c r="B141" s="34" t="s">
        <v>244</v>
      </c>
      <c r="C141" s="50">
        <v>0.28035660792972239</v>
      </c>
      <c r="D141" s="50">
        <v>1.6063070010343272E-5</v>
      </c>
      <c r="E141" s="50">
        <v>5.6316237161071288E-4</v>
      </c>
      <c r="F141" s="50">
        <v>4.857772681841259E-5</v>
      </c>
      <c r="G141" s="61">
        <v>1.7493391674674341E-2</v>
      </c>
      <c r="H141" s="61">
        <v>1.2452358372091795E-3</v>
      </c>
      <c r="I141" s="61">
        <v>1.4671563953090672</v>
      </c>
      <c r="J141" s="61">
        <v>2.1772505221536154E-5</v>
      </c>
      <c r="K141" s="33">
        <v>0.7325000000000006</v>
      </c>
      <c r="L141" s="31">
        <v>6.59132229289321</v>
      </c>
      <c r="M141" s="31">
        <v>0.95103744060322859</v>
      </c>
      <c r="N141" s="34">
        <v>3032.8</v>
      </c>
      <c r="O141" s="34">
        <v>41.3</v>
      </c>
      <c r="P141" s="60">
        <v>0.01</v>
      </c>
      <c r="Q141" s="50">
        <f t="shared" ref="Q141:Q157" si="6">C141-E141*(EXP(0.00001867*N141)-1)</f>
        <v>0.28032380027951281</v>
      </c>
      <c r="R141" s="50">
        <v>1.7667309320715016E-5</v>
      </c>
      <c r="S141" s="45">
        <f t="shared" si="5"/>
        <v>-17.809846550725929</v>
      </c>
      <c r="T141" s="45">
        <v>0.62912403785670645</v>
      </c>
    </row>
    <row r="142" spans="1:20">
      <c r="A142" s="21" t="s">
        <v>730</v>
      </c>
      <c r="B142" s="34" t="s">
        <v>244</v>
      </c>
      <c r="C142" s="50">
        <v>0.28040811391322701</v>
      </c>
      <c r="D142" s="50">
        <v>1.9713855527280962E-5</v>
      </c>
      <c r="E142" s="50">
        <v>1.2667306461388731E-3</v>
      </c>
      <c r="F142" s="50">
        <v>2.407880807234569E-5</v>
      </c>
      <c r="G142" s="61">
        <v>3.9370035425008672E-2</v>
      </c>
      <c r="H142" s="61">
        <v>6.0742563534721958E-4</v>
      </c>
      <c r="I142" s="61">
        <v>1.4670969432756724</v>
      </c>
      <c r="J142" s="61">
        <v>5.1194854308324209E-5</v>
      </c>
      <c r="K142" s="33">
        <v>0.7325000000000006</v>
      </c>
      <c r="L142" s="31">
        <v>2.9510133476788574</v>
      </c>
      <c r="M142" s="31">
        <v>0.59369560433432167</v>
      </c>
      <c r="N142" s="34">
        <v>2795.8</v>
      </c>
      <c r="O142" s="34">
        <v>27.7</v>
      </c>
      <c r="P142" s="60">
        <v>0.02</v>
      </c>
      <c r="Q142" s="50">
        <f t="shared" si="6"/>
        <v>0.2803402375508145</v>
      </c>
      <c r="R142" s="50">
        <v>2.1679991890668535E-5</v>
      </c>
      <c r="S142" s="45">
        <f t="shared" si="5"/>
        <v>-22.835167208595799</v>
      </c>
      <c r="T142" s="45">
        <v>0.77157975807013257</v>
      </c>
    </row>
    <row r="143" spans="1:20">
      <c r="A143" s="21" t="s">
        <v>731</v>
      </c>
      <c r="B143" s="34" t="s">
        <v>244</v>
      </c>
      <c r="C143" s="50">
        <v>0.28038824874719642</v>
      </c>
      <c r="D143" s="50">
        <v>1.8450948137803493E-5</v>
      </c>
      <c r="E143" s="50">
        <v>1.1165177114228677E-3</v>
      </c>
      <c r="F143" s="50">
        <v>1.209449855234068E-5</v>
      </c>
      <c r="G143" s="61">
        <v>3.2979552764180853E-2</v>
      </c>
      <c r="H143" s="61">
        <v>9.6976468231627934E-4</v>
      </c>
      <c r="I143" s="61">
        <v>1.4671576295581286</v>
      </c>
      <c r="J143" s="61">
        <v>3.0251909978849131E-5</v>
      </c>
      <c r="K143" s="33">
        <v>0.73250000000000037</v>
      </c>
      <c r="L143" s="31">
        <v>4.9432467848383004</v>
      </c>
      <c r="M143" s="31">
        <v>0.98401591244062259</v>
      </c>
      <c r="N143" s="34">
        <v>2505.1</v>
      </c>
      <c r="O143" s="34">
        <v>28.4</v>
      </c>
      <c r="P143" s="60">
        <v>-0.01</v>
      </c>
      <c r="Q143" s="50">
        <f t="shared" si="6"/>
        <v>0.28033478854367488</v>
      </c>
      <c r="R143" s="50">
        <v>2.0292173208141597E-5</v>
      </c>
      <c r="S143" s="45">
        <f t="shared" si="5"/>
        <v>-29.868522287403998</v>
      </c>
      <c r="T143" s="45">
        <v>0.72169292974556687</v>
      </c>
    </row>
    <row r="144" spans="1:20">
      <c r="A144" s="21" t="s">
        <v>732</v>
      </c>
      <c r="B144" s="34" t="s">
        <v>244</v>
      </c>
      <c r="C144" s="50">
        <v>0.28015841395283464</v>
      </c>
      <c r="D144" s="50">
        <v>2.3461678103602974E-5</v>
      </c>
      <c r="E144" s="50">
        <v>4.4825053574226801E-4</v>
      </c>
      <c r="F144" s="50">
        <v>1.8784342680140677E-5</v>
      </c>
      <c r="G144" s="61">
        <v>1.4739283487156359E-2</v>
      </c>
      <c r="H144" s="61">
        <v>5.2216947976600563E-4</v>
      </c>
      <c r="I144" s="61">
        <v>1.4671456902146212</v>
      </c>
      <c r="J144" s="61">
        <v>5.9790319135525456E-5</v>
      </c>
      <c r="K144" s="33">
        <v>0.73250000000000037</v>
      </c>
      <c r="L144" s="31">
        <v>3.6064321029763953</v>
      </c>
      <c r="M144" s="31">
        <v>0.69817582378108012</v>
      </c>
      <c r="N144" s="34">
        <v>3138.8</v>
      </c>
      <c r="O144" s="34">
        <v>38.6</v>
      </c>
      <c r="P144" s="60">
        <v>0.13</v>
      </c>
      <c r="Q144" s="50">
        <f>C144-E144*(EXP(0.00001867*N144)-1)</f>
        <v>0.28013136091428326</v>
      </c>
      <c r="R144" s="50">
        <v>2.5805798289013263E-5</v>
      </c>
      <c r="S144" s="45">
        <f>((Q144/(0.282793-0.0338*(EXP(0.00001867*N144)-1)))-1)*10000</f>
        <v>-22.144893905231555</v>
      </c>
      <c r="T144" s="45">
        <v>0.91797389913540028</v>
      </c>
    </row>
    <row r="145" spans="1:20">
      <c r="A145" s="21" t="s">
        <v>733</v>
      </c>
      <c r="B145" s="34" t="s">
        <v>244</v>
      </c>
      <c r="C145" s="50">
        <v>0.28027665008332242</v>
      </c>
      <c r="D145" s="50">
        <v>1.6550628318604498E-5</v>
      </c>
      <c r="E145" s="50">
        <v>1.0344242868512799E-3</v>
      </c>
      <c r="F145" s="50">
        <v>1.7267574984420213E-5</v>
      </c>
      <c r="G145" s="61">
        <v>3.5651049798987457E-2</v>
      </c>
      <c r="H145" s="61">
        <v>4.4691826463249369E-4</v>
      </c>
      <c r="I145" s="61">
        <v>1.46714878096209</v>
      </c>
      <c r="J145" s="61">
        <v>4.2425532115661193E-5</v>
      </c>
      <c r="K145" s="33">
        <v>0.73250000000000037</v>
      </c>
      <c r="L145" s="31">
        <v>3.1062321786634715</v>
      </c>
      <c r="M145" s="31">
        <v>0.7619944249911571</v>
      </c>
      <c r="N145" s="34">
        <v>2592.3000000000002</v>
      </c>
      <c r="O145" s="34">
        <v>40.6</v>
      </c>
      <c r="P145" s="60">
        <v>0.04</v>
      </c>
      <c r="Q145" s="50">
        <f t="shared" si="6"/>
        <v>0.28022535447116004</v>
      </c>
      <c r="R145" s="50">
        <v>1.820163593256206E-5</v>
      </c>
      <c r="S145" s="45">
        <f t="shared" si="5"/>
        <v>-31.714640271004455</v>
      </c>
      <c r="T145" s="45">
        <v>0.64831472433592974</v>
      </c>
    </row>
    <row r="146" spans="1:20">
      <c r="A146" s="21" t="s">
        <v>734</v>
      </c>
      <c r="B146" s="34" t="s">
        <v>244</v>
      </c>
      <c r="C146" s="50">
        <v>0.28090233238029488</v>
      </c>
      <c r="D146" s="50">
        <v>2.0519286445538402E-5</v>
      </c>
      <c r="E146" s="50">
        <v>1.3353737786145434E-3</v>
      </c>
      <c r="F146" s="50">
        <v>7.1342988801212305E-5</v>
      </c>
      <c r="G146" s="61">
        <v>3.8934926023197265E-2</v>
      </c>
      <c r="H146" s="61">
        <v>1.5453794006122096E-3</v>
      </c>
      <c r="I146" s="61">
        <v>1.4671014411729477</v>
      </c>
      <c r="J146" s="61">
        <v>4.5493708122940567E-5</v>
      </c>
      <c r="K146" s="33">
        <v>0.7325000000000006</v>
      </c>
      <c r="L146" s="31">
        <v>3.5581934180749029</v>
      </c>
      <c r="M146" s="31">
        <v>1.0362954168929059</v>
      </c>
      <c r="N146" s="34">
        <v>2509.8000000000002</v>
      </c>
      <c r="O146" s="34">
        <v>34.700000000000003</v>
      </c>
      <c r="P146" s="60">
        <v>0.02</v>
      </c>
      <c r="Q146" s="50">
        <f t="shared" si="6"/>
        <v>0.28083827029278602</v>
      </c>
      <c r="R146" s="50">
        <v>2.2566067538827606E-5</v>
      </c>
      <c r="S146" s="45">
        <f t="shared" si="5"/>
        <v>-11.851741908307512</v>
      </c>
      <c r="T146" s="45">
        <v>0.80257305368295528</v>
      </c>
    </row>
    <row r="147" spans="1:20">
      <c r="A147" s="21" t="s">
        <v>735</v>
      </c>
      <c r="B147" s="34" t="s">
        <v>244</v>
      </c>
      <c r="C147" s="50">
        <v>0.28064495373259857</v>
      </c>
      <c r="D147" s="50">
        <v>1.9599297023530598E-5</v>
      </c>
      <c r="E147" s="50">
        <v>3.4901795979206714E-4</v>
      </c>
      <c r="F147" s="50">
        <v>1.3707859157370105E-5</v>
      </c>
      <c r="G147" s="61">
        <v>1.2521628497062801E-2</v>
      </c>
      <c r="H147" s="61">
        <v>5.4117932706221491E-4</v>
      </c>
      <c r="I147" s="61">
        <v>1.467127218263975</v>
      </c>
      <c r="J147" s="61">
        <v>6.9186494916386964E-5</v>
      </c>
      <c r="K147" s="33">
        <v>0.7325000000000006</v>
      </c>
      <c r="L147" s="31">
        <v>3.2448890877061722</v>
      </c>
      <c r="M147" s="31">
        <v>0.88504603539247806</v>
      </c>
      <c r="N147" s="34">
        <v>2451.3000000000002</v>
      </c>
      <c r="O147" s="34">
        <v>35.4</v>
      </c>
      <c r="P147" s="60">
        <v>-0.05</v>
      </c>
      <c r="Q147" s="50">
        <f t="shared" si="6"/>
        <v>0.28062860950617075</v>
      </c>
      <c r="R147" s="50">
        <v>2.1557971157670053E-5</v>
      </c>
      <c r="S147" s="45">
        <f t="shared" si="5"/>
        <v>-20.68076168263433</v>
      </c>
      <c r="T147" s="45">
        <v>0.76661419764508043</v>
      </c>
    </row>
    <row r="148" spans="1:20">
      <c r="A148" s="21" t="s">
        <v>736</v>
      </c>
      <c r="B148" s="34" t="s">
        <v>575</v>
      </c>
      <c r="C148" s="50">
        <v>0.28054586655363961</v>
      </c>
      <c r="D148" s="50">
        <v>2.0843596307510687E-5</v>
      </c>
      <c r="E148" s="50">
        <v>2.8518761171619349E-4</v>
      </c>
      <c r="F148" s="50">
        <v>7.9072358611544165E-6</v>
      </c>
      <c r="G148" s="61">
        <v>1.0815275030913696E-2</v>
      </c>
      <c r="H148" s="61">
        <v>1.4197469566859067E-4</v>
      </c>
      <c r="I148" s="61">
        <v>1.4671631639191871</v>
      </c>
      <c r="J148" s="61">
        <v>5.9812885977815793E-5</v>
      </c>
      <c r="K148" s="33">
        <v>0.73250000000000037</v>
      </c>
      <c r="L148" s="31">
        <v>3.219670152443161</v>
      </c>
      <c r="M148" s="31">
        <v>0.76474938692627614</v>
      </c>
      <c r="N148" s="34">
        <v>2481</v>
      </c>
      <c r="O148" s="34">
        <v>25.5</v>
      </c>
      <c r="P148" s="60">
        <v>-0.05</v>
      </c>
      <c r="Q148" s="50">
        <f t="shared" si="6"/>
        <v>0.28053234586281584</v>
      </c>
      <c r="R148" s="50">
        <v>2.2926850943177457E-5</v>
      </c>
      <c r="S148" s="45">
        <f t="shared" si="5"/>
        <v>-23.407704238965763</v>
      </c>
      <c r="T148" s="45">
        <v>0.81534927383246847</v>
      </c>
    </row>
    <row r="149" spans="1:20">
      <c r="A149" s="21" t="s">
        <v>737</v>
      </c>
      <c r="B149" s="34" t="s">
        <v>575</v>
      </c>
      <c r="C149" s="50">
        <v>0.28070795874159432</v>
      </c>
      <c r="D149" s="50">
        <v>2.8138231558260726E-5</v>
      </c>
      <c r="E149" s="50">
        <v>3.483893832241609E-4</v>
      </c>
      <c r="F149" s="50">
        <v>3.8274144455141391E-5</v>
      </c>
      <c r="G149" s="61">
        <v>1.1870801404008311E-2</v>
      </c>
      <c r="H149" s="61">
        <v>1.4348259765224972E-3</v>
      </c>
      <c r="I149" s="61">
        <v>1.4671792217426347</v>
      </c>
      <c r="J149" s="61">
        <v>5.3375746193505331E-5</v>
      </c>
      <c r="K149" s="33">
        <v>0.73250000000000026</v>
      </c>
      <c r="L149" s="31">
        <v>3.2602962917637064</v>
      </c>
      <c r="M149" s="31">
        <v>0.67783461710478543</v>
      </c>
      <c r="N149" s="34">
        <v>2700.8</v>
      </c>
      <c r="O149" s="34">
        <v>36.299999999999997</v>
      </c>
      <c r="P149" s="60">
        <v>-0.08</v>
      </c>
      <c r="Q149" s="50">
        <f t="shared" si="6"/>
        <v>0.28068994113575835</v>
      </c>
      <c r="R149" s="50">
        <v>3.0950068016152931E-5</v>
      </c>
      <c r="S149" s="45">
        <f t="shared" si="5"/>
        <v>-12.632459174491961</v>
      </c>
      <c r="T149" s="45">
        <v>1.1012496687274007</v>
      </c>
    </row>
    <row r="150" spans="1:20">
      <c r="A150" s="21" t="s">
        <v>738</v>
      </c>
      <c r="B150" s="34" t="s">
        <v>244</v>
      </c>
      <c r="C150" s="50">
        <v>0.28027815080131963</v>
      </c>
      <c r="D150" s="50">
        <v>1.8013717941153923E-5</v>
      </c>
      <c r="E150" s="50">
        <v>6.2519615842158884E-4</v>
      </c>
      <c r="F150" s="50">
        <v>3.1682076153306764E-5</v>
      </c>
      <c r="G150" s="61">
        <v>1.749971490829574E-2</v>
      </c>
      <c r="H150" s="61">
        <v>6.8189818627294077E-4</v>
      </c>
      <c r="I150" s="61">
        <v>1.4671361915205685</v>
      </c>
      <c r="J150" s="61">
        <v>5.7189763777159761E-5</v>
      </c>
      <c r="K150" s="33">
        <v>0.73250000000000037</v>
      </c>
      <c r="L150" s="31">
        <v>3.986022401029889</v>
      </c>
      <c r="M150" s="31">
        <v>0.69292752839495952</v>
      </c>
      <c r="N150" s="34">
        <v>3276.7</v>
      </c>
      <c r="O150" s="34">
        <v>40.4</v>
      </c>
      <c r="P150" s="60">
        <v>7.0000000000000007E-2</v>
      </c>
      <c r="Q150" s="50">
        <f t="shared" si="6"/>
        <v>0.28023870968324327</v>
      </c>
      <c r="R150" s="50">
        <v>1.9812301329210166E-5</v>
      </c>
      <c r="S150" s="45">
        <f t="shared" si="5"/>
        <v>-15.035375193013234</v>
      </c>
      <c r="T150" s="45">
        <v>0.70591649573245518</v>
      </c>
    </row>
    <row r="151" spans="1:20">
      <c r="A151" s="21" t="s">
        <v>739</v>
      </c>
      <c r="B151" s="34" t="s">
        <v>244</v>
      </c>
      <c r="C151" s="50">
        <v>0.28034305204021664</v>
      </c>
      <c r="D151" s="50">
        <v>1.8320813532848442E-5</v>
      </c>
      <c r="E151" s="50">
        <v>5.629645302221186E-4</v>
      </c>
      <c r="F151" s="50">
        <v>6.2581789572094656E-6</v>
      </c>
      <c r="G151" s="61">
        <v>1.7945032318436499E-2</v>
      </c>
      <c r="H151" s="61">
        <v>2.052189700546251E-4</v>
      </c>
      <c r="I151" s="61">
        <v>1.4671473004355087</v>
      </c>
      <c r="J151" s="61">
        <v>5.5959342048172173E-5</v>
      </c>
      <c r="K151" s="33">
        <v>0.7325000000000006</v>
      </c>
      <c r="L151" s="31">
        <v>3.6150461623062959</v>
      </c>
      <c r="M151" s="31">
        <v>0.83822415867175781</v>
      </c>
      <c r="N151" s="34">
        <v>3489.9</v>
      </c>
      <c r="O151" s="34">
        <v>40.200000000000003</v>
      </c>
      <c r="P151" s="60">
        <v>0</v>
      </c>
      <c r="Q151" s="50">
        <f t="shared" si="6"/>
        <v>0.28030514990358035</v>
      </c>
      <c r="R151" s="50">
        <v>2.0150170232284966E-5</v>
      </c>
      <c r="S151" s="45">
        <f t="shared" si="5"/>
        <v>-7.5657378147309107</v>
      </c>
      <c r="T151" s="45">
        <v>0.71832162729514715</v>
      </c>
    </row>
    <row r="152" spans="1:20">
      <c r="A152" s="21" t="s">
        <v>740</v>
      </c>
      <c r="B152" s="34" t="s">
        <v>244</v>
      </c>
      <c r="C152" s="50">
        <v>0.28036813816969963</v>
      </c>
      <c r="D152" s="50">
        <v>1.957279750148575E-5</v>
      </c>
      <c r="E152" s="50">
        <v>6.6874742070030231E-4</v>
      </c>
      <c r="F152" s="50">
        <v>6.6400323798554438E-6</v>
      </c>
      <c r="G152" s="61">
        <v>2.157120434318742E-2</v>
      </c>
      <c r="H152" s="61">
        <v>4.2455552212027536E-4</v>
      </c>
      <c r="I152" s="61">
        <v>1.467184617555884</v>
      </c>
      <c r="J152" s="61">
        <v>4.0311261608642702E-5</v>
      </c>
      <c r="K152" s="33">
        <v>0.7325000000000006</v>
      </c>
      <c r="L152" s="31">
        <v>3.3629503127466158</v>
      </c>
      <c r="M152" s="31">
        <v>0.88754280024390031</v>
      </c>
      <c r="N152" s="34">
        <v>2540.4</v>
      </c>
      <c r="O152" s="34">
        <v>37.4</v>
      </c>
      <c r="P152" s="60">
        <v>-0.05</v>
      </c>
      <c r="Q152" s="50">
        <f t="shared" si="6"/>
        <v>0.28033565574931618</v>
      </c>
      <c r="R152" s="50">
        <v>2.1527582856141524E-5</v>
      </c>
      <c r="S152" s="45">
        <f t="shared" si="5"/>
        <v>-29.009636687487017</v>
      </c>
      <c r="T152" s="45">
        <v>0.76569397007402407</v>
      </c>
    </row>
    <row r="153" spans="1:20">
      <c r="A153" s="21" t="s">
        <v>741</v>
      </c>
      <c r="B153" s="34" t="s">
        <v>244</v>
      </c>
      <c r="C153" s="50">
        <v>0.28031291614064363</v>
      </c>
      <c r="D153" s="50">
        <v>1.7984976248453363E-5</v>
      </c>
      <c r="E153" s="50">
        <v>1.7236204823003315E-4</v>
      </c>
      <c r="F153" s="50">
        <v>1.0244613679964347E-5</v>
      </c>
      <c r="G153" s="61">
        <v>5.8725909598075525E-3</v>
      </c>
      <c r="H153" s="61">
        <v>3.6718713138343136E-4</v>
      </c>
      <c r="I153" s="61">
        <v>1.4671681800238672</v>
      </c>
      <c r="J153" s="61">
        <v>5.5861532089356699E-5</v>
      </c>
      <c r="K153" s="33">
        <v>0.73250000000000037</v>
      </c>
      <c r="L153" s="31">
        <v>3.9841485463189481</v>
      </c>
      <c r="M153" s="31">
        <v>0.8966083004393588</v>
      </c>
      <c r="N153" s="34">
        <v>3282</v>
      </c>
      <c r="O153" s="34">
        <v>29.1</v>
      </c>
      <c r="P153" s="60">
        <v>0.02</v>
      </c>
      <c r="Q153" s="50">
        <f t="shared" si="6"/>
        <v>0.28030202437808577</v>
      </c>
      <c r="R153" s="50">
        <v>1.9782705172009569E-5</v>
      </c>
      <c r="S153" s="45">
        <f t="shared" si="5"/>
        <v>-12.652928668507313</v>
      </c>
      <c r="T153" s="45">
        <v>0.70487090844617828</v>
      </c>
    </row>
    <row r="154" spans="1:20">
      <c r="A154" s="21" t="s">
        <v>742</v>
      </c>
      <c r="B154" s="34" t="s">
        <v>244</v>
      </c>
      <c r="C154" s="50">
        <v>0.28070590566612996</v>
      </c>
      <c r="D154" s="50">
        <v>2.2412012561470549E-5</v>
      </c>
      <c r="E154" s="50">
        <v>1.0970977209939373E-3</v>
      </c>
      <c r="F154" s="50">
        <v>8.8097991161013853E-5</v>
      </c>
      <c r="G154" s="61">
        <v>3.3847882500690644E-2</v>
      </c>
      <c r="H154" s="61">
        <v>2.2659534397462561E-3</v>
      </c>
      <c r="I154" s="61">
        <v>1.4672007726804179</v>
      </c>
      <c r="J154" s="61">
        <v>4.7618732583137589E-5</v>
      </c>
      <c r="K154" s="33">
        <v>0.73250000000000037</v>
      </c>
      <c r="L154" s="31">
        <v>3.8250087612329509</v>
      </c>
      <c r="M154" s="31">
        <v>0.7401836583269884</v>
      </c>
      <c r="N154" s="34">
        <v>2450.3000000000002</v>
      </c>
      <c r="O154" s="34">
        <v>31.1</v>
      </c>
      <c r="P154" s="60">
        <v>-0.08</v>
      </c>
      <c r="Q154" s="50">
        <f t="shared" si="6"/>
        <v>0.28065455091636277</v>
      </c>
      <c r="R154" s="50">
        <v>2.4648703546900085E-5</v>
      </c>
      <c r="S154" s="45">
        <f t="shared" si="5"/>
        <v>-19.781714346213121</v>
      </c>
      <c r="T154" s="45">
        <v>0.87652040935456399</v>
      </c>
    </row>
    <row r="155" spans="1:20">
      <c r="A155" s="21" t="s">
        <v>743</v>
      </c>
      <c r="B155" s="34" t="s">
        <v>244</v>
      </c>
      <c r="C155" s="50">
        <v>0.2806351894416082</v>
      </c>
      <c r="D155" s="50">
        <v>1.9220794346011154E-5</v>
      </c>
      <c r="E155" s="50">
        <v>1.1681499181887389E-3</v>
      </c>
      <c r="F155" s="50">
        <v>2.8520659750952405E-5</v>
      </c>
      <c r="G155" s="61">
        <v>3.6658899048627618E-2</v>
      </c>
      <c r="H155" s="61">
        <v>6.3505819434918679E-4</v>
      </c>
      <c r="I155" s="61">
        <v>1.4671909487310268</v>
      </c>
      <c r="J155" s="61">
        <v>4.1767845281789545E-5</v>
      </c>
      <c r="K155" s="33">
        <v>0.73250000000000048</v>
      </c>
      <c r="L155" s="31">
        <v>3.9085007189218675</v>
      </c>
      <c r="M155" s="31">
        <v>0.87341911635184988</v>
      </c>
      <c r="N155" s="34">
        <v>2430.9</v>
      </c>
      <c r="O155" s="34">
        <v>27.8</v>
      </c>
      <c r="P155" s="60">
        <v>-0.08</v>
      </c>
      <c r="Q155" s="50">
        <f t="shared" si="6"/>
        <v>0.28058095159063889</v>
      </c>
      <c r="R155" s="50">
        <v>2.1138787535977529E-5</v>
      </c>
      <c r="S155" s="45">
        <f t="shared" si="5"/>
        <v>-22.853540252680826</v>
      </c>
      <c r="T155" s="45">
        <v>0.75167176542915914</v>
      </c>
    </row>
    <row r="156" spans="1:20">
      <c r="A156" s="21" t="s">
        <v>744</v>
      </c>
      <c r="B156" s="34">
        <v>1</v>
      </c>
      <c r="C156" s="50">
        <v>0.28021712969240564</v>
      </c>
      <c r="D156" s="50">
        <v>2.5180816633250632E-5</v>
      </c>
      <c r="E156" s="50">
        <v>7.6453890880417996E-4</v>
      </c>
      <c r="F156" s="50">
        <v>3.862610644500062E-5</v>
      </c>
      <c r="G156" s="61">
        <v>2.3196221276250945E-2</v>
      </c>
      <c r="H156" s="61">
        <v>1.5438758979566881E-3</v>
      </c>
      <c r="I156" s="61">
        <v>1.4671960022884649</v>
      </c>
      <c r="J156" s="61">
        <v>5.303309758857543E-5</v>
      </c>
      <c r="K156" s="33">
        <v>0.7325000000000006</v>
      </c>
      <c r="L156" s="31">
        <v>3.4588182176851263</v>
      </c>
      <c r="M156" s="31">
        <v>0.77590322782197918</v>
      </c>
      <c r="N156" s="34">
        <v>3857</v>
      </c>
      <c r="O156" s="34">
        <v>39.299999999999997</v>
      </c>
      <c r="P156" s="60">
        <v>-0.02</v>
      </c>
      <c r="Q156" s="50">
        <f>C156-E156*(EXP(0.00001867*N156)-1)</f>
        <v>0.28016004440481079</v>
      </c>
      <c r="R156" s="50">
        <v>2.7694399034897176E-5</v>
      </c>
      <c r="S156" s="45">
        <f>((Q156/(0.282793-0.0338*(EXP(0.00001867*N156)-1)))-1)*10000</f>
        <v>-3.8974956264259397</v>
      </c>
      <c r="T156" s="45">
        <v>0.98633552938756663</v>
      </c>
    </row>
    <row r="157" spans="1:20">
      <c r="A157" s="21" t="s">
        <v>745</v>
      </c>
      <c r="B157" s="34">
        <v>1</v>
      </c>
      <c r="C157" s="50">
        <v>0.28032332479416927</v>
      </c>
      <c r="D157" s="50">
        <v>2.4691947727149344E-5</v>
      </c>
      <c r="E157" s="50">
        <v>1.3997611164843255E-3</v>
      </c>
      <c r="F157" s="50">
        <v>8.5569865075671328E-5</v>
      </c>
      <c r="G157" s="61">
        <v>4.872057869850123E-2</v>
      </c>
      <c r="H157" s="61">
        <v>2.808030190272611E-3</v>
      </c>
      <c r="I157" s="61">
        <v>1.4671981135604277</v>
      </c>
      <c r="J157" s="61">
        <v>4.8536998975251307E-5</v>
      </c>
      <c r="K157" s="33">
        <v>0.7325000000000006</v>
      </c>
      <c r="L157" s="31">
        <v>2.8402656128606503</v>
      </c>
      <c r="M157" s="31">
        <v>0.72145618049360605</v>
      </c>
      <c r="N157" s="34">
        <v>3097.5</v>
      </c>
      <c r="O157" s="34">
        <v>56.6</v>
      </c>
      <c r="P157" s="60">
        <v>-0.05</v>
      </c>
      <c r="Q157" s="50">
        <f t="shared" si="6"/>
        <v>0.28023998973079739</v>
      </c>
      <c r="R157" s="50">
        <v>2.7151652541167431E-5</v>
      </c>
      <c r="S157" s="45">
        <f t="shared" si="5"/>
        <v>-19.257746723713165</v>
      </c>
      <c r="T157" s="45">
        <v>0.96822201467125224</v>
      </c>
    </row>
    <row r="158" spans="1:20">
      <c r="A158" s="21"/>
      <c r="B158" s="21"/>
      <c r="C158" s="21"/>
      <c r="D158" s="56"/>
      <c r="E158" s="21"/>
      <c r="F158" s="56"/>
      <c r="G158" s="21"/>
      <c r="H158" s="57"/>
      <c r="I158" s="21"/>
      <c r="J158" s="57"/>
      <c r="K158" s="21"/>
      <c r="L158" s="59"/>
      <c r="M158" s="21"/>
      <c r="N158" s="21"/>
      <c r="O158" s="21"/>
      <c r="P158" s="60"/>
      <c r="Q158" s="21"/>
      <c r="R158" s="21"/>
      <c r="S158" s="21"/>
      <c r="T158" s="21"/>
    </row>
    <row r="159" spans="1:20">
      <c r="A159" s="21" t="s">
        <v>594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</row>
    <row r="160" spans="1:20">
      <c r="A160" s="21" t="s">
        <v>595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1" spans="1:20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34"/>
      <c r="O161" s="34"/>
      <c r="P161" s="60"/>
      <c r="Q161" s="21"/>
      <c r="R161" s="21"/>
      <c r="S161" s="21"/>
      <c r="T161" s="21"/>
    </row>
    <row r="162" spans="1:20" ht="13.8">
      <c r="A162" s="212" t="s">
        <v>1076</v>
      </c>
    </row>
    <row r="163" spans="1:20" ht="13.8">
      <c r="A163" s="212" t="s">
        <v>1074</v>
      </c>
    </row>
    <row r="164" spans="1:20" ht="13.8">
      <c r="A164" s="213" t="s">
        <v>1075</v>
      </c>
    </row>
  </sheetData>
  <pageMargins left="0.7" right="0.7" top="0.75" bottom="0.75" header="0.3" footer="0.3"/>
  <pageSetup paperSize="9" scale="36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DAD59-CD3A-BA40-BC7B-C65EE5C4A847}">
  <sheetPr published="0"/>
  <dimension ref="A9:N46"/>
  <sheetViews>
    <sheetView workbookViewId="0">
      <selection activeCell="E3" sqref="E3"/>
    </sheetView>
  </sheetViews>
  <sheetFormatPr defaultColWidth="10.77734375" defaultRowHeight="13.2"/>
  <cols>
    <col min="1" max="16384" width="10.77734375" style="1"/>
  </cols>
  <sheetData>
    <row r="9" spans="1:14" ht="15.6">
      <c r="A9" s="200" t="s">
        <v>1095</v>
      </c>
    </row>
    <row r="13" spans="1:14" ht="15">
      <c r="A13" s="127" t="s">
        <v>746</v>
      </c>
      <c r="B13" s="128" t="s">
        <v>747</v>
      </c>
      <c r="C13" s="128" t="s">
        <v>1039</v>
      </c>
      <c r="D13" s="129" t="s">
        <v>748</v>
      </c>
      <c r="E13" s="128" t="s">
        <v>1040</v>
      </c>
      <c r="F13" s="129" t="s">
        <v>748</v>
      </c>
      <c r="G13" s="128" t="s">
        <v>1041</v>
      </c>
      <c r="H13" s="129" t="s">
        <v>748</v>
      </c>
      <c r="I13" s="128" t="s">
        <v>1042</v>
      </c>
      <c r="J13" s="128" t="s">
        <v>1043</v>
      </c>
      <c r="K13" s="129" t="s">
        <v>748</v>
      </c>
      <c r="L13" s="128" t="s">
        <v>1044</v>
      </c>
      <c r="M13" s="129" t="s">
        <v>748</v>
      </c>
      <c r="N13" s="130" t="s">
        <v>749</v>
      </c>
    </row>
    <row r="14" spans="1:14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</row>
    <row r="15" spans="1:14">
      <c r="A15" s="134">
        <v>1</v>
      </c>
      <c r="B15" s="132" t="s">
        <v>750</v>
      </c>
      <c r="C15" s="135">
        <v>1.1418387272999999</v>
      </c>
      <c r="D15" s="135">
        <v>3.4720895785999999E-6</v>
      </c>
      <c r="E15" s="135">
        <v>0.51210291270999997</v>
      </c>
      <c r="F15" s="135">
        <v>1.6586001275E-6</v>
      </c>
      <c r="G15" s="135">
        <v>0.34839985750000002</v>
      </c>
      <c r="H15" s="135">
        <v>1.0464683466999999E-6</v>
      </c>
      <c r="I15" s="135">
        <v>0.72151630653999999</v>
      </c>
      <c r="J15" s="135">
        <v>0.24158272725999999</v>
      </c>
      <c r="K15" s="135">
        <v>1.1522811796E-6</v>
      </c>
      <c r="L15" s="135">
        <v>0.23645681502999999</v>
      </c>
      <c r="M15" s="135">
        <v>1.5931479880000001E-6</v>
      </c>
      <c r="N15" s="136">
        <v>540</v>
      </c>
    </row>
    <row r="16" spans="1:14">
      <c r="A16" s="134">
        <v>1</v>
      </c>
      <c r="B16" s="132" t="s">
        <v>751</v>
      </c>
      <c r="C16" s="135">
        <v>1.1418380552</v>
      </c>
      <c r="D16" s="135">
        <v>3.2491241713999999E-6</v>
      </c>
      <c r="E16" s="135">
        <v>0.51210339625000001</v>
      </c>
      <c r="F16" s="135">
        <v>1.4826565303000001E-6</v>
      </c>
      <c r="G16" s="135">
        <v>0.34839909263000002</v>
      </c>
      <c r="H16" s="135">
        <v>8.8765854916000005E-7</v>
      </c>
      <c r="I16" s="135">
        <v>0.72370662156999999</v>
      </c>
      <c r="J16" s="135">
        <v>0.24158279613</v>
      </c>
      <c r="K16" s="135">
        <v>1.096103763E-6</v>
      </c>
      <c r="L16" s="135">
        <v>0.23645547801</v>
      </c>
      <c r="M16" s="135">
        <v>1.3723062993000001E-6</v>
      </c>
      <c r="N16" s="136">
        <v>540</v>
      </c>
    </row>
    <row r="17" spans="1:14">
      <c r="A17" s="134">
        <v>1</v>
      </c>
      <c r="B17" s="132" t="s">
        <v>750</v>
      </c>
      <c r="C17" s="135">
        <v>1.1418392304</v>
      </c>
      <c r="D17" s="135">
        <v>3.5823277217E-6</v>
      </c>
      <c r="E17" s="135">
        <v>0.51210319425999995</v>
      </c>
      <c r="F17" s="135">
        <v>1.5426311864E-6</v>
      </c>
      <c r="G17" s="135">
        <v>0.34840100406000002</v>
      </c>
      <c r="H17" s="135">
        <v>9.5841557330000007E-7</v>
      </c>
      <c r="I17" s="135">
        <v>0.72268862289000002</v>
      </c>
      <c r="J17" s="135">
        <v>0.24158307433000001</v>
      </c>
      <c r="K17" s="135">
        <v>1.21582479E-6</v>
      </c>
      <c r="L17" s="135">
        <v>0.23645660005999999</v>
      </c>
      <c r="M17" s="135">
        <v>1.5671314951000001E-6</v>
      </c>
      <c r="N17" s="136">
        <v>540</v>
      </c>
    </row>
    <row r="18" spans="1:14">
      <c r="A18" s="134">
        <v>1</v>
      </c>
      <c r="B18" s="132" t="s">
        <v>751</v>
      </c>
      <c r="C18" s="135">
        <v>1.1418383304999999</v>
      </c>
      <c r="D18" s="135">
        <v>3.2257486321E-6</v>
      </c>
      <c r="E18" s="135">
        <v>0.51210180158999996</v>
      </c>
      <c r="F18" s="135">
        <v>1.5652825096999999E-6</v>
      </c>
      <c r="G18" s="135">
        <v>0.34840118780000001</v>
      </c>
      <c r="H18" s="135">
        <v>9.3343671543E-7</v>
      </c>
      <c r="I18" s="135">
        <v>0.72290896724999998</v>
      </c>
      <c r="J18" s="135">
        <v>0.24158284986</v>
      </c>
      <c r="K18" s="135">
        <v>1.1310275500999999E-6</v>
      </c>
      <c r="L18" s="135">
        <v>0.23645569455000001</v>
      </c>
      <c r="M18" s="135">
        <v>1.4359828885E-6</v>
      </c>
      <c r="N18" s="136">
        <v>540</v>
      </c>
    </row>
    <row r="19" spans="1:14">
      <c r="A19" s="134">
        <v>1</v>
      </c>
      <c r="B19" s="132" t="s">
        <v>752</v>
      </c>
      <c r="C19" s="135">
        <v>1.1418376452000001</v>
      </c>
      <c r="D19" s="135">
        <v>3.9833081863999998E-6</v>
      </c>
      <c r="E19" s="135">
        <v>0.51210347372999998</v>
      </c>
      <c r="F19" s="135">
        <v>1.7342229522E-6</v>
      </c>
      <c r="G19" s="135">
        <v>0.34840111542000002</v>
      </c>
      <c r="H19" s="135">
        <v>1.1143689012E-6</v>
      </c>
      <c r="I19" s="135">
        <v>0.72328997511000004</v>
      </c>
      <c r="J19" s="135">
        <v>0.24158155682999999</v>
      </c>
      <c r="K19" s="135">
        <v>1.3130654984999999E-6</v>
      </c>
      <c r="L19" s="135">
        <v>0.23645523881</v>
      </c>
      <c r="M19" s="135">
        <v>1.7683322245E-6</v>
      </c>
      <c r="N19" s="136">
        <v>540</v>
      </c>
    </row>
    <row r="20" spans="1:14">
      <c r="A20" s="134">
        <v>1</v>
      </c>
      <c r="B20" s="132" t="s">
        <v>750</v>
      </c>
      <c r="C20" s="135">
        <v>1.1418345636</v>
      </c>
      <c r="D20" s="135">
        <v>3.5760556054999999E-6</v>
      </c>
      <c r="E20" s="135">
        <v>0.51210278058000003</v>
      </c>
      <c r="F20" s="135">
        <v>1.6929746483000001E-6</v>
      </c>
      <c r="G20" s="135">
        <v>0.34839997915999998</v>
      </c>
      <c r="H20" s="135">
        <v>1.0531108178999999E-6</v>
      </c>
      <c r="I20" s="135">
        <v>0.72228641317999998</v>
      </c>
      <c r="J20" s="135">
        <v>0.24158285207999999</v>
      </c>
      <c r="K20" s="135">
        <v>1.2133132849999999E-6</v>
      </c>
      <c r="L20" s="135">
        <v>0.23645520123</v>
      </c>
      <c r="M20" s="135">
        <v>1.6091095545999999E-6</v>
      </c>
      <c r="N20" s="136">
        <v>540</v>
      </c>
    </row>
    <row r="21" spans="1:14">
      <c r="A21" s="134">
        <v>1</v>
      </c>
      <c r="B21" s="132" t="s">
        <v>751</v>
      </c>
      <c r="C21" s="135">
        <v>1.1418412310999999</v>
      </c>
      <c r="D21" s="135">
        <v>3.4610581674000001E-6</v>
      </c>
      <c r="E21" s="135">
        <v>0.51210255831999996</v>
      </c>
      <c r="F21" s="135">
        <v>1.6538696154999999E-6</v>
      </c>
      <c r="G21" s="135">
        <v>0.34840001330999998</v>
      </c>
      <c r="H21" s="135">
        <v>9.7823401826999997E-7</v>
      </c>
      <c r="I21" s="135">
        <v>0.72325074231999997</v>
      </c>
      <c r="J21" s="135">
        <v>0.24158180274999999</v>
      </c>
      <c r="K21" s="135">
        <v>1.1204167451999999E-6</v>
      </c>
      <c r="L21" s="135">
        <v>0.23645604199</v>
      </c>
      <c r="M21" s="135">
        <v>1.4577075013999999E-6</v>
      </c>
      <c r="N21" s="136">
        <v>540</v>
      </c>
    </row>
    <row r="22" spans="1:14">
      <c r="A22" s="131"/>
      <c r="B22" s="132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>
      <c r="A23" s="134">
        <v>2</v>
      </c>
      <c r="B23" s="132" t="s">
        <v>750</v>
      </c>
      <c r="C23" s="135">
        <v>1.141837945</v>
      </c>
      <c r="D23" s="135">
        <v>3.2312255351999998E-6</v>
      </c>
      <c r="E23" s="135">
        <v>0.51210483774000004</v>
      </c>
      <c r="F23" s="135">
        <v>1.4231516256E-6</v>
      </c>
      <c r="G23" s="135">
        <v>0.34839987621000001</v>
      </c>
      <c r="H23" s="135">
        <v>8.7262490685000005E-7</v>
      </c>
      <c r="I23" s="135">
        <v>0.72144833941999997</v>
      </c>
      <c r="J23" s="135">
        <v>0.24158173325999999</v>
      </c>
      <c r="K23" s="135">
        <v>1.0710943266E-6</v>
      </c>
      <c r="L23" s="135">
        <v>0.23645600155999999</v>
      </c>
      <c r="M23" s="135">
        <v>1.3356334683999999E-6</v>
      </c>
      <c r="N23" s="136">
        <v>540</v>
      </c>
    </row>
    <row r="24" spans="1:14">
      <c r="A24" s="134">
        <v>2</v>
      </c>
      <c r="B24" s="132" t="s">
        <v>751</v>
      </c>
      <c r="C24" s="135">
        <v>1.141836039</v>
      </c>
      <c r="D24" s="135">
        <v>3.1440150817000002E-6</v>
      </c>
      <c r="E24" s="135">
        <v>0.51210436069999998</v>
      </c>
      <c r="F24" s="135">
        <v>1.4253102749E-6</v>
      </c>
      <c r="G24" s="135">
        <v>0.34840078489999998</v>
      </c>
      <c r="H24" s="135">
        <v>9.2398540098999998E-7</v>
      </c>
      <c r="I24" s="135">
        <v>0.72285015898000005</v>
      </c>
      <c r="J24" s="135">
        <v>0.24158166279000001</v>
      </c>
      <c r="K24" s="135">
        <v>1.0769724961999999E-6</v>
      </c>
      <c r="L24" s="135">
        <v>0.23645496766999999</v>
      </c>
      <c r="M24" s="135">
        <v>1.3367263061999999E-6</v>
      </c>
      <c r="N24" s="136">
        <v>540</v>
      </c>
    </row>
    <row r="25" spans="1:14">
      <c r="A25" s="134">
        <v>2</v>
      </c>
      <c r="B25" s="132" t="s">
        <v>752</v>
      </c>
      <c r="C25" s="135">
        <v>1.1418385125999999</v>
      </c>
      <c r="D25" s="135">
        <v>3.2151269929E-6</v>
      </c>
      <c r="E25" s="135">
        <v>0.51210435059000003</v>
      </c>
      <c r="F25" s="135">
        <v>1.4472693218000001E-6</v>
      </c>
      <c r="G25" s="135">
        <v>0.34840111193000001</v>
      </c>
      <c r="H25" s="135">
        <v>9.4491608862000002E-7</v>
      </c>
      <c r="I25" s="135">
        <v>0.72347262107999999</v>
      </c>
      <c r="J25" s="135">
        <v>0.24158169362000001</v>
      </c>
      <c r="K25" s="135">
        <v>1.0539704968000001E-6</v>
      </c>
      <c r="L25" s="135">
        <v>0.23645501283000001</v>
      </c>
      <c r="M25" s="135">
        <v>1.4281158751000001E-6</v>
      </c>
      <c r="N25" s="136">
        <v>540</v>
      </c>
    </row>
    <row r="26" spans="1:14">
      <c r="A26" s="134">
        <v>2</v>
      </c>
      <c r="B26" s="132" t="s">
        <v>753</v>
      </c>
      <c r="C26" s="135">
        <v>1.1418352950999999</v>
      </c>
      <c r="D26" s="135">
        <v>5.2464237045999999E-6</v>
      </c>
      <c r="E26" s="135">
        <v>0.51210515548000002</v>
      </c>
      <c r="F26" s="135">
        <v>2.2360134297999999E-6</v>
      </c>
      <c r="G26" s="135">
        <v>0.34839965300999998</v>
      </c>
      <c r="H26" s="135">
        <v>1.3722495533000001E-6</v>
      </c>
      <c r="I26" s="135">
        <v>0.72363847726999997</v>
      </c>
      <c r="J26" s="135">
        <v>0.24158224383999999</v>
      </c>
      <c r="K26" s="135">
        <v>1.6651494146999999E-6</v>
      </c>
      <c r="L26" s="135">
        <v>0.23645351306000001</v>
      </c>
      <c r="M26" s="135">
        <v>2.2239334332000002E-6</v>
      </c>
      <c r="N26" s="136">
        <v>500</v>
      </c>
    </row>
    <row r="27" spans="1:14">
      <c r="A27" s="134">
        <v>2</v>
      </c>
      <c r="B27" s="132" t="s">
        <v>750</v>
      </c>
      <c r="C27" s="135">
        <v>1.1418411340000001</v>
      </c>
      <c r="D27" s="135">
        <v>3.1699911225000001E-6</v>
      </c>
      <c r="E27" s="135">
        <v>0.51210461084000003</v>
      </c>
      <c r="F27" s="135">
        <v>1.5481173906999999E-6</v>
      </c>
      <c r="G27" s="135">
        <v>0.34839863046000002</v>
      </c>
      <c r="H27" s="135">
        <v>9.0929840071E-7</v>
      </c>
      <c r="I27" s="135">
        <v>0.72118979024999996</v>
      </c>
      <c r="J27" s="135">
        <v>0.24158352442</v>
      </c>
      <c r="K27" s="135">
        <v>1.1265767426999999E-6</v>
      </c>
      <c r="L27" s="135">
        <v>0.23645597776999999</v>
      </c>
      <c r="M27" s="135">
        <v>1.4771171159E-6</v>
      </c>
      <c r="N27" s="136">
        <v>540</v>
      </c>
    </row>
    <row r="28" spans="1:14">
      <c r="A28" s="134">
        <v>2</v>
      </c>
      <c r="B28" s="132" t="s">
        <v>751</v>
      </c>
      <c r="C28" s="135">
        <v>1.1418436194999999</v>
      </c>
      <c r="D28" s="135">
        <v>4.6215225637000002E-6</v>
      </c>
      <c r="E28" s="135">
        <v>0.51210546682000002</v>
      </c>
      <c r="F28" s="135">
        <v>2.0155084684000001E-6</v>
      </c>
      <c r="G28" s="135">
        <v>0.34840068864000001</v>
      </c>
      <c r="H28" s="135">
        <v>1.2801059100000001E-6</v>
      </c>
      <c r="I28" s="135">
        <v>0.72162023634000005</v>
      </c>
      <c r="J28" s="135">
        <v>0.24158130795999999</v>
      </c>
      <c r="K28" s="135">
        <v>1.4485462926E-6</v>
      </c>
      <c r="L28" s="135">
        <v>0.23645654723000001</v>
      </c>
      <c r="M28" s="135">
        <v>1.9728030183000001E-6</v>
      </c>
      <c r="N28" s="136">
        <v>540</v>
      </c>
    </row>
    <row r="29" spans="1:14">
      <c r="A29" s="134">
        <v>2</v>
      </c>
      <c r="B29" s="132" t="s">
        <v>752</v>
      </c>
      <c r="C29" s="135">
        <v>1.1418371983</v>
      </c>
      <c r="D29" s="135">
        <v>4.2779624453E-6</v>
      </c>
      <c r="E29" s="135">
        <v>0.51210404789999997</v>
      </c>
      <c r="F29" s="135">
        <v>1.9692601599999998E-6</v>
      </c>
      <c r="G29" s="135">
        <v>0.34839998100000003</v>
      </c>
      <c r="H29" s="135">
        <v>1.2562299399E-6</v>
      </c>
      <c r="I29" s="135">
        <v>0.72189107329000002</v>
      </c>
      <c r="J29" s="135">
        <v>0.24158345722999999</v>
      </c>
      <c r="K29" s="135">
        <v>1.4345711222E-6</v>
      </c>
      <c r="L29" s="135">
        <v>0.23645568014000001</v>
      </c>
      <c r="M29" s="135">
        <v>1.8020733277000001E-6</v>
      </c>
      <c r="N29" s="136">
        <v>540</v>
      </c>
    </row>
    <row r="30" spans="1:14">
      <c r="A30" s="134">
        <v>2</v>
      </c>
      <c r="B30" s="132" t="s">
        <v>753</v>
      </c>
      <c r="C30" s="135">
        <v>1.1418363838000001</v>
      </c>
      <c r="D30" s="135">
        <v>4.5180284401000003E-6</v>
      </c>
      <c r="E30" s="135">
        <v>0.51210273418999996</v>
      </c>
      <c r="F30" s="135">
        <v>1.994224759E-6</v>
      </c>
      <c r="G30" s="135">
        <v>0.34840067639</v>
      </c>
      <c r="H30" s="135">
        <v>1.2030882926999999E-6</v>
      </c>
      <c r="I30" s="135">
        <v>0.72212538564999995</v>
      </c>
      <c r="J30" s="135">
        <v>0.24158336750000001</v>
      </c>
      <c r="K30" s="135">
        <v>1.5105140314E-6</v>
      </c>
      <c r="L30" s="135">
        <v>0.23645652779000001</v>
      </c>
      <c r="M30" s="135">
        <v>1.9468053807999999E-6</v>
      </c>
      <c r="N30" s="136">
        <v>540</v>
      </c>
    </row>
    <row r="31" spans="1:14">
      <c r="A31" s="134">
        <v>2</v>
      </c>
      <c r="B31" s="132" t="s">
        <v>750</v>
      </c>
      <c r="C31" s="135">
        <v>1.1418423384</v>
      </c>
      <c r="D31" s="135">
        <v>4.5961620229000003E-6</v>
      </c>
      <c r="E31" s="135">
        <v>0.51210423547999995</v>
      </c>
      <c r="F31" s="135">
        <v>1.9505021349000002E-6</v>
      </c>
      <c r="G31" s="135">
        <v>0.34839987286000001</v>
      </c>
      <c r="H31" s="135">
        <v>1.1529981170999999E-6</v>
      </c>
      <c r="I31" s="135">
        <v>0.72240716581999997</v>
      </c>
      <c r="J31" s="135">
        <v>0.24158351395</v>
      </c>
      <c r="K31" s="135">
        <v>1.5979355794000001E-6</v>
      </c>
      <c r="L31" s="135">
        <v>0.23645694153999999</v>
      </c>
      <c r="M31" s="135">
        <v>1.9258207005000001E-6</v>
      </c>
      <c r="N31" s="136">
        <v>540</v>
      </c>
    </row>
    <row r="32" spans="1:14">
      <c r="A32" s="134">
        <v>2</v>
      </c>
      <c r="B32" s="132" t="s">
        <v>751</v>
      </c>
      <c r="C32" s="135">
        <v>1.1418402638</v>
      </c>
      <c r="D32" s="135">
        <v>4.6396768922999999E-6</v>
      </c>
      <c r="E32" s="135">
        <v>0.51210369166000003</v>
      </c>
      <c r="F32" s="135">
        <v>1.9259353310999999E-6</v>
      </c>
      <c r="G32" s="135">
        <v>0.34840096189999997</v>
      </c>
      <c r="H32" s="135">
        <v>1.2088288023999999E-6</v>
      </c>
      <c r="I32" s="135">
        <v>0.72301816563999999</v>
      </c>
      <c r="J32" s="135">
        <v>0.24158360367000001</v>
      </c>
      <c r="K32" s="135">
        <v>1.4787392517E-6</v>
      </c>
      <c r="L32" s="135">
        <v>0.23645763758999999</v>
      </c>
      <c r="M32" s="135">
        <v>1.8336214592999999E-6</v>
      </c>
      <c r="N32" s="136">
        <v>540</v>
      </c>
    </row>
    <row r="33" spans="1:14">
      <c r="A33" s="131"/>
      <c r="B33" s="132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6"/>
    </row>
    <row r="34" spans="1:14">
      <c r="A34" s="134">
        <v>3</v>
      </c>
      <c r="B34" s="132" t="s">
        <v>754</v>
      </c>
      <c r="C34" s="135">
        <v>1.1418322111525401</v>
      </c>
      <c r="D34" s="135">
        <v>2.39934147448997E-6</v>
      </c>
      <c r="E34" s="135">
        <v>0.51214825494999505</v>
      </c>
      <c r="F34" s="135">
        <v>5.4839631049971595E-7</v>
      </c>
      <c r="G34" s="135">
        <v>0.348403843032563</v>
      </c>
      <c r="H34" s="135">
        <v>3.2412269622479699E-7</v>
      </c>
      <c r="I34" s="135">
        <v>0.722300234669218</v>
      </c>
      <c r="J34" s="135">
        <v>0.241577648401787</v>
      </c>
      <c r="K34" s="135">
        <v>6.2254231529175303E-7</v>
      </c>
      <c r="L34" s="135">
        <v>0.23644777083409399</v>
      </c>
      <c r="M34" s="135">
        <v>1.5449554696817899E-6</v>
      </c>
      <c r="N34" s="136">
        <v>1080</v>
      </c>
    </row>
    <row r="35" spans="1:14">
      <c r="A35" s="134">
        <v>3</v>
      </c>
      <c r="B35" s="132" t="s">
        <v>755</v>
      </c>
      <c r="C35" s="135">
        <v>1.1418332682819201</v>
      </c>
      <c r="D35" s="135">
        <v>3.4188608751583198E-6</v>
      </c>
      <c r="E35" s="135">
        <v>0.51214855692311201</v>
      </c>
      <c r="F35" s="135">
        <v>7.4080286072518997E-7</v>
      </c>
      <c r="G35" s="135">
        <v>0.348404228105817</v>
      </c>
      <c r="H35" s="135">
        <v>4.59739116259525E-7</v>
      </c>
      <c r="I35" s="135">
        <v>0.72177870577427405</v>
      </c>
      <c r="J35" s="135">
        <v>0.241577150893479</v>
      </c>
      <c r="K35" s="135">
        <v>9.1654518093863704E-7</v>
      </c>
      <c r="L35" s="135">
        <v>0.23644508926275901</v>
      </c>
      <c r="M35" s="135">
        <v>2.0293930064273102E-6</v>
      </c>
      <c r="N35" s="136">
        <v>1080</v>
      </c>
    </row>
    <row r="36" spans="1:14">
      <c r="A36" s="134">
        <v>3</v>
      </c>
      <c r="B36" s="132" t="s">
        <v>755</v>
      </c>
      <c r="C36" s="135">
        <v>1.1418297751927999</v>
      </c>
      <c r="D36" s="135">
        <v>2.7758116472938499E-6</v>
      </c>
      <c r="E36" s="135">
        <v>0.51214907473056803</v>
      </c>
      <c r="F36" s="135">
        <v>6.1413531557438698E-7</v>
      </c>
      <c r="G36" s="135">
        <v>0.34840489681228398</v>
      </c>
      <c r="H36" s="135">
        <v>3.84856024557231E-7</v>
      </c>
      <c r="I36" s="135">
        <v>0.72352941118631298</v>
      </c>
      <c r="J36" s="135">
        <v>0.24157726306782701</v>
      </c>
      <c r="K36" s="135">
        <v>7.8089092114339898E-7</v>
      </c>
      <c r="L36" s="135">
        <v>0.23644785478863201</v>
      </c>
      <c r="M36" s="135">
        <v>1.85606482556649E-6</v>
      </c>
      <c r="N36" s="136">
        <v>1080</v>
      </c>
    </row>
    <row r="37" spans="1:14">
      <c r="A37" s="134">
        <v>3</v>
      </c>
      <c r="B37" s="132" t="s">
        <v>755</v>
      </c>
      <c r="C37" s="135">
        <v>1.1418344720233999</v>
      </c>
      <c r="D37" s="135">
        <v>3.1565864555089102E-6</v>
      </c>
      <c r="E37" s="135">
        <v>0.51214909143085396</v>
      </c>
      <c r="F37" s="135">
        <v>7.0377167334173702E-7</v>
      </c>
      <c r="G37" s="135">
        <v>0.34840474559236101</v>
      </c>
      <c r="H37" s="135">
        <v>4.27821894288378E-7</v>
      </c>
      <c r="I37" s="135">
        <v>0.72179010585010706</v>
      </c>
      <c r="J37" s="135">
        <v>0.241578029459422</v>
      </c>
      <c r="K37" s="135">
        <v>8.4012530180959398E-7</v>
      </c>
      <c r="L37" s="135">
        <v>0.236446180335975</v>
      </c>
      <c r="M37" s="135">
        <v>2.00430623091767E-6</v>
      </c>
      <c r="N37" s="136">
        <v>1080</v>
      </c>
    </row>
    <row r="38" spans="1:14">
      <c r="A38" s="137">
        <v>3</v>
      </c>
      <c r="B38" s="138" t="s">
        <v>755</v>
      </c>
      <c r="C38" s="139">
        <v>1.1418338448345899</v>
      </c>
      <c r="D38" s="139">
        <v>4.8770723329784699E-6</v>
      </c>
      <c r="E38" s="139">
        <v>0.51214695208960104</v>
      </c>
      <c r="F38" s="139">
        <v>1.0307084330594E-6</v>
      </c>
      <c r="G38" s="139">
        <v>0.348403349240405</v>
      </c>
      <c r="H38" s="139">
        <v>6.1414848792343902E-7</v>
      </c>
      <c r="I38" s="139">
        <v>0.72173461541958694</v>
      </c>
      <c r="J38" s="139">
        <v>0.24157708490390301</v>
      </c>
      <c r="K38" s="139">
        <v>1.2545606708867E-6</v>
      </c>
      <c r="L38" s="139">
        <v>0.236446045129169</v>
      </c>
      <c r="M38" s="139">
        <v>2.92160204272154E-6</v>
      </c>
      <c r="N38" s="140">
        <v>1080</v>
      </c>
    </row>
    <row r="39" spans="1:14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4" ht="13.8">
      <c r="A40" s="144" t="s">
        <v>756</v>
      </c>
      <c r="B40" s="145"/>
      <c r="C40" s="146">
        <v>1.141837442425</v>
      </c>
      <c r="D40" s="146">
        <v>4.0520419358444771E-6</v>
      </c>
      <c r="E40" s="146">
        <v>0.51210281254000001</v>
      </c>
      <c r="F40" s="146">
        <v>1.4632947839781706E-6</v>
      </c>
      <c r="G40" s="146">
        <v>0.34840082160999997</v>
      </c>
      <c r="H40" s="146">
        <v>1.1333898636410502E-6</v>
      </c>
      <c r="I40" s="146">
        <v>0.7228068069800001</v>
      </c>
      <c r="J40" s="146">
        <v>0.24158258327500001</v>
      </c>
      <c r="K40" s="146">
        <v>1.3847011910304672E-6</v>
      </c>
      <c r="L40" s="146">
        <v>0.2364556836625</v>
      </c>
      <c r="M40" s="146">
        <v>1.301556903339376E-6</v>
      </c>
      <c r="N40" s="133"/>
    </row>
    <row r="41" spans="1:14" ht="13.8">
      <c r="A41" s="144" t="s">
        <v>757</v>
      </c>
      <c r="B41" s="145"/>
      <c r="C41" s="146">
        <v>1.14183887295</v>
      </c>
      <c r="D41" s="146">
        <v>5.6729157043855835E-6</v>
      </c>
      <c r="E41" s="146">
        <v>0.51210434914000003</v>
      </c>
      <c r="F41" s="146">
        <v>1.542112973299723E-6</v>
      </c>
      <c r="G41" s="146">
        <v>0.34840022373000001</v>
      </c>
      <c r="H41" s="146">
        <v>1.5256003135922671E-6</v>
      </c>
      <c r="I41" s="146">
        <v>0.72236614137400001</v>
      </c>
      <c r="J41" s="146">
        <v>0.24158261082400001</v>
      </c>
      <c r="K41" s="146">
        <v>1.9168586760936059E-6</v>
      </c>
      <c r="L41" s="146">
        <v>0.236455880718</v>
      </c>
      <c r="M41" s="146">
        <v>2.3411134111689911E-6</v>
      </c>
      <c r="N41" s="133"/>
    </row>
    <row r="42" spans="1:14" ht="13.8">
      <c r="A42" s="147" t="s">
        <v>758</v>
      </c>
      <c r="B42" s="148"/>
      <c r="C42" s="149">
        <v>1.1418327142970501</v>
      </c>
      <c r="D42" s="149">
        <v>3.6832193088942215E-6</v>
      </c>
      <c r="E42" s="149">
        <v>0.51214838602482593</v>
      </c>
      <c r="F42" s="149">
        <v>1.7534167582904893E-6</v>
      </c>
      <c r="G42" s="149">
        <v>0.34840421255668602</v>
      </c>
      <c r="H42" s="149">
        <v>1.2784512537410882E-6</v>
      </c>
      <c r="I42" s="149">
        <v>0.72222661457989989</v>
      </c>
      <c r="J42" s="149">
        <v>0.24157743534528361</v>
      </c>
      <c r="K42" s="149">
        <v>7.948372132130021E-7</v>
      </c>
      <c r="L42" s="149">
        <v>0.23644658807012578</v>
      </c>
      <c r="M42" s="149">
        <v>2.389761896395147E-6</v>
      </c>
      <c r="N42" s="150"/>
    </row>
    <row r="44" spans="1:14" ht="13.8">
      <c r="A44" s="212" t="s">
        <v>1076</v>
      </c>
    </row>
    <row r="45" spans="1:14" ht="13.8">
      <c r="A45" s="212" t="s">
        <v>1074</v>
      </c>
    </row>
    <row r="46" spans="1:14" ht="13.8">
      <c r="A46" s="213" t="s">
        <v>1075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6CE8-9F5C-3543-B771-3DD46F9E5BD8}">
  <sheetPr published="0">
    <pageSetUpPr fitToPage="1"/>
  </sheetPr>
  <dimension ref="A8:S38"/>
  <sheetViews>
    <sheetView workbookViewId="0">
      <selection activeCell="J4" sqref="J4"/>
    </sheetView>
  </sheetViews>
  <sheetFormatPr defaultColWidth="10.77734375" defaultRowHeight="13.2"/>
  <cols>
    <col min="1" max="17" width="10.77734375" style="1"/>
    <col min="18" max="18" width="7.44140625" style="1" customWidth="1"/>
    <col min="19" max="19" width="4.44140625" style="1" customWidth="1"/>
    <col min="20" max="16384" width="10.77734375" style="1"/>
  </cols>
  <sheetData>
    <row r="8" spans="1:19" ht="18">
      <c r="A8" s="200" t="s">
        <v>1096</v>
      </c>
      <c r="D8" s="151"/>
    </row>
    <row r="9" spans="1:19">
      <c r="D9" s="151"/>
    </row>
    <row r="10" spans="1:19">
      <c r="D10" s="151"/>
    </row>
    <row r="11" spans="1:19" ht="15">
      <c r="A11" s="152" t="s">
        <v>759</v>
      </c>
      <c r="B11" s="153" t="s">
        <v>746</v>
      </c>
      <c r="C11" s="153" t="s">
        <v>760</v>
      </c>
      <c r="D11" s="153" t="s">
        <v>1045</v>
      </c>
      <c r="E11" s="153" t="s">
        <v>1069</v>
      </c>
      <c r="F11" s="153" t="s">
        <v>1046</v>
      </c>
      <c r="G11" s="153" t="s">
        <v>1069</v>
      </c>
      <c r="H11" s="153" t="s">
        <v>1047</v>
      </c>
      <c r="I11" s="153" t="s">
        <v>1069</v>
      </c>
      <c r="J11" s="153" t="s">
        <v>1048</v>
      </c>
      <c r="K11" s="153" t="s">
        <v>1069</v>
      </c>
      <c r="L11" s="153" t="s">
        <v>1066</v>
      </c>
      <c r="M11" s="153" t="s">
        <v>1069</v>
      </c>
      <c r="N11" s="153" t="s">
        <v>1049</v>
      </c>
      <c r="O11" s="153" t="s">
        <v>1050</v>
      </c>
      <c r="P11" s="153" t="s">
        <v>1051</v>
      </c>
      <c r="Q11" s="154" t="s">
        <v>1052</v>
      </c>
      <c r="R11" s="154" t="s">
        <v>1053</v>
      </c>
      <c r="S11" s="153" t="s">
        <v>1069</v>
      </c>
    </row>
    <row r="12" spans="1:19" ht="13.8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42"/>
      <c r="R12" s="132"/>
      <c r="S12" s="133"/>
    </row>
    <row r="13" spans="1:19" ht="13.8">
      <c r="A13" s="157" t="s">
        <v>761</v>
      </c>
      <c r="B13" s="158">
        <v>1</v>
      </c>
      <c r="C13" s="159">
        <v>540</v>
      </c>
      <c r="D13" s="160">
        <v>-6.3205362968998813</v>
      </c>
      <c r="E13" s="160">
        <v>3.4582146624439849</v>
      </c>
      <c r="F13" s="161">
        <v>0.51003432372000002</v>
      </c>
      <c r="G13" s="161">
        <v>1.7158431466E-6</v>
      </c>
      <c r="H13" s="160">
        <v>-5.4810898052482004</v>
      </c>
      <c r="I13" s="160">
        <v>3.1197067667595051</v>
      </c>
      <c r="J13" s="160">
        <v>1.4324320964931303</v>
      </c>
      <c r="K13" s="160">
        <v>5.3615702024223086</v>
      </c>
      <c r="L13" s="160">
        <v>5.1656036190728116</v>
      </c>
      <c r="M13" s="160">
        <v>7.4454718198500434</v>
      </c>
      <c r="N13" s="162">
        <v>0.72292578074000002</v>
      </c>
      <c r="O13" s="163">
        <v>0.12829417797000001</v>
      </c>
      <c r="P13" s="160">
        <v>8.1253295491999999</v>
      </c>
      <c r="Q13" s="164"/>
      <c r="R13" s="164"/>
      <c r="S13" s="165"/>
    </row>
    <row r="14" spans="1:19" ht="13.8">
      <c r="A14" s="157" t="s">
        <v>762</v>
      </c>
      <c r="B14" s="166">
        <v>2</v>
      </c>
      <c r="C14" s="167">
        <v>540</v>
      </c>
      <c r="D14" s="163">
        <v>-7.5913074999434116</v>
      </c>
      <c r="E14" s="163">
        <v>3.1554049286299453</v>
      </c>
      <c r="F14" s="168">
        <v>0.51004483908999998</v>
      </c>
      <c r="G14" s="168">
        <v>1.4742435941999999E-6</v>
      </c>
      <c r="H14" s="163">
        <v>0.60350133446185339</v>
      </c>
      <c r="I14" s="163">
        <v>2.3793302548922584</v>
      </c>
      <c r="J14" s="163">
        <v>0.94040708975562382</v>
      </c>
      <c r="K14" s="163">
        <v>4.698631354570864</v>
      </c>
      <c r="L14" s="163">
        <v>-3.9337486434920521</v>
      </c>
      <c r="M14" s="163">
        <v>6.4769030759260247</v>
      </c>
      <c r="N14" s="162">
        <v>0.72254550948999996</v>
      </c>
      <c r="O14" s="163">
        <v>0.22391856265999999</v>
      </c>
      <c r="P14" s="163">
        <v>5.7427105145999997</v>
      </c>
      <c r="Q14" s="132"/>
      <c r="R14" s="132"/>
      <c r="S14" s="133"/>
    </row>
    <row r="15" spans="1:19" ht="13.8">
      <c r="A15" s="157" t="s">
        <v>761</v>
      </c>
      <c r="B15" s="166">
        <v>3</v>
      </c>
      <c r="C15" s="167">
        <v>1080</v>
      </c>
      <c r="D15" s="163">
        <v>-10.063875685362156</v>
      </c>
      <c r="E15" s="163">
        <v>2.3679268073870654</v>
      </c>
      <c r="F15" s="168">
        <v>0.51004550327572895</v>
      </c>
      <c r="G15" s="168">
        <v>5.8984895230475797E-7</v>
      </c>
      <c r="H15" s="163">
        <v>-0.560520490244798</v>
      </c>
      <c r="I15" s="163">
        <v>1.0586672571637032</v>
      </c>
      <c r="J15" s="163">
        <v>0.1742968060991501</v>
      </c>
      <c r="K15" s="163">
        <v>2.9327590942117152</v>
      </c>
      <c r="L15" s="163">
        <v>-3.4083155707742563</v>
      </c>
      <c r="M15" s="163">
        <v>7.1288776954576942</v>
      </c>
      <c r="N15" s="162">
        <v>0.72010688123421096</v>
      </c>
      <c r="O15" s="163">
        <v>2.690915928343756</v>
      </c>
      <c r="P15" s="163">
        <v>0.25390005820270589</v>
      </c>
      <c r="Q15" s="169"/>
      <c r="R15" s="169"/>
      <c r="S15" s="170"/>
    </row>
    <row r="16" spans="1:19" ht="13.8">
      <c r="A16" s="157" t="s">
        <v>762</v>
      </c>
      <c r="B16" s="166">
        <v>3</v>
      </c>
      <c r="C16" s="167">
        <v>1080</v>
      </c>
      <c r="D16" s="163">
        <v>-11.248238843797331</v>
      </c>
      <c r="E16" s="163">
        <v>2.6411917187411125</v>
      </c>
      <c r="F16" s="168">
        <v>0.51004369413088901</v>
      </c>
      <c r="G16" s="168">
        <v>6.0279452626540403E-7</v>
      </c>
      <c r="H16" s="163">
        <v>-3.5399795398349809</v>
      </c>
      <c r="I16" s="163">
        <v>1.1570741310971702</v>
      </c>
      <c r="J16" s="163">
        <v>-0.65700743689944829</v>
      </c>
      <c r="K16" s="163">
        <v>3.1523873458727056</v>
      </c>
      <c r="L16" s="163">
        <v>-8.6999662738396211</v>
      </c>
      <c r="M16" s="163">
        <v>7.7494753312537821</v>
      </c>
      <c r="N16" s="162">
        <v>0.72163633015491901</v>
      </c>
      <c r="O16" s="163">
        <v>2.9359315313224856</v>
      </c>
      <c r="P16" s="163">
        <v>-7.9405309122029671E-3</v>
      </c>
      <c r="Q16" s="169"/>
      <c r="R16" s="169"/>
      <c r="S16" s="170"/>
    </row>
    <row r="17" spans="1:19" ht="13.8">
      <c r="A17" s="157" t="s">
        <v>761</v>
      </c>
      <c r="B17" s="166">
        <v>3</v>
      </c>
      <c r="C17" s="167">
        <v>1080</v>
      </c>
      <c r="D17" s="163">
        <v>-9.2726459904879377</v>
      </c>
      <c r="E17" s="163">
        <v>3.1432721543023652</v>
      </c>
      <c r="F17" s="168">
        <v>0.51003841713901998</v>
      </c>
      <c r="G17" s="168">
        <v>7.6032931775992799E-7</v>
      </c>
      <c r="H17" s="163">
        <v>-3.7536288308714916</v>
      </c>
      <c r="I17" s="163">
        <v>1.4093900933856516</v>
      </c>
      <c r="J17" s="163">
        <v>-6.1714651887756489</v>
      </c>
      <c r="K17" s="163">
        <v>3.8499321864929223</v>
      </c>
      <c r="L17" s="163">
        <v>-10.550452413604638</v>
      </c>
      <c r="M17" s="163">
        <v>9.6240236821338563</v>
      </c>
      <c r="N17" s="162">
        <v>0.72298499868331201</v>
      </c>
      <c r="O17" s="163">
        <v>1.5217014578255965</v>
      </c>
      <c r="P17" s="163">
        <v>9.4559579984960521E-2</v>
      </c>
      <c r="Q17" s="169"/>
      <c r="R17" s="169"/>
      <c r="S17" s="170"/>
    </row>
    <row r="18" spans="1:19" ht="13.8">
      <c r="A18" s="171" t="s">
        <v>763</v>
      </c>
      <c r="B18" s="172"/>
      <c r="C18" s="173"/>
      <c r="D18" s="174">
        <f>SUMPRODUCT(D13:D17,E13:E17)/SUM(E13:E17)</f>
        <v>-8.7022251968315185</v>
      </c>
      <c r="E18" s="174" t="s">
        <v>764</v>
      </c>
      <c r="F18" s="175">
        <f>AVERAGE(F13:F17)</f>
        <v>0.51004135547112761</v>
      </c>
      <c r="G18" s="175">
        <f>2*STDEV(F13:F17)</f>
        <v>9.6378697041188869E-6</v>
      </c>
      <c r="H18" s="174">
        <f>AVERAGE(H13:H17)</f>
        <v>-2.5463434663475235</v>
      </c>
      <c r="I18" s="174">
        <f>2*STDEV(H13:H17)</f>
        <v>4.9922541835551231</v>
      </c>
      <c r="J18" s="174">
        <f>AVERAGE(J13:J17)</f>
        <v>-0.85626732666543859</v>
      </c>
      <c r="K18" s="174">
        <f>2*STDEV(J13:J17)</f>
        <v>6.1497381453993354</v>
      </c>
      <c r="L18" s="174">
        <f>AVERAGE(L13:L17)</f>
        <v>-4.2853758565275513</v>
      </c>
      <c r="M18" s="174">
        <f>2*STDEV(L13:L17)</f>
        <v>12.204658221706682</v>
      </c>
      <c r="N18" s="176"/>
      <c r="O18" s="174"/>
      <c r="P18" s="174"/>
      <c r="Q18" s="162">
        <v>9.7039664148704297E-2</v>
      </c>
      <c r="R18" s="174">
        <f>(((F18-Q18*(EXP(0.00000654*3794)-1))/(0.51263-0.196*(EXP(0.00000654*3794)-1)))-1)*10000</f>
        <v>-2.0178677185367366</v>
      </c>
      <c r="S18" s="177">
        <v>0.3</v>
      </c>
    </row>
    <row r="19" spans="1:19" ht="13.8">
      <c r="A19" s="178"/>
      <c r="B19" s="166"/>
      <c r="C19" s="167"/>
      <c r="D19" s="167"/>
      <c r="E19" s="167"/>
      <c r="F19" s="167"/>
      <c r="G19" s="167"/>
      <c r="H19" s="163"/>
      <c r="I19" s="163"/>
      <c r="J19" s="163"/>
      <c r="K19" s="163"/>
      <c r="L19" s="163"/>
      <c r="M19" s="163"/>
      <c r="N19" s="167"/>
      <c r="O19" s="167"/>
      <c r="P19" s="167"/>
      <c r="Q19" s="162"/>
      <c r="R19" s="162"/>
      <c r="S19" s="133"/>
    </row>
    <row r="20" spans="1:19" ht="13.8">
      <c r="A20" s="178" t="s">
        <v>65</v>
      </c>
      <c r="B20" s="166">
        <v>2</v>
      </c>
      <c r="C20" s="167">
        <v>540</v>
      </c>
      <c r="D20" s="163">
        <v>-13.91339038836481</v>
      </c>
      <c r="E20" s="163">
        <v>3.8636363950494479</v>
      </c>
      <c r="F20" s="168">
        <v>0.50950108175999997</v>
      </c>
      <c r="G20" s="168">
        <v>1.9948861933999998E-6</v>
      </c>
      <c r="H20" s="163">
        <v>0.3025830432878962</v>
      </c>
      <c r="I20" s="163">
        <v>3.2932258459664547</v>
      </c>
      <c r="J20" s="163">
        <v>5.0872701300441747</v>
      </c>
      <c r="K20" s="163">
        <v>6.0340079551104138</v>
      </c>
      <c r="L20" s="163">
        <v>10.343037325055704</v>
      </c>
      <c r="M20" s="163">
        <v>8.0496966732337363</v>
      </c>
      <c r="N20" s="162">
        <v>0.72284969913999997</v>
      </c>
      <c r="O20" s="163">
        <v>3.8761807311999998</v>
      </c>
      <c r="P20" s="163">
        <v>10.193836059000001</v>
      </c>
      <c r="Q20" s="162"/>
      <c r="R20" s="162"/>
      <c r="S20" s="133"/>
    </row>
    <row r="21" spans="1:19" ht="13.8">
      <c r="A21" s="178" t="s">
        <v>65</v>
      </c>
      <c r="B21" s="166">
        <v>3</v>
      </c>
      <c r="C21" s="167">
        <v>1080</v>
      </c>
      <c r="D21" s="163">
        <v>-9.4941416850513605</v>
      </c>
      <c r="E21" s="163">
        <v>2.7229512831230256</v>
      </c>
      <c r="F21" s="168">
        <v>0.50951941258397604</v>
      </c>
      <c r="G21" s="168">
        <v>6.2474035700071404E-7</v>
      </c>
      <c r="H21" s="163">
        <v>-0.73676945844258768</v>
      </c>
      <c r="I21" s="163">
        <v>1.0750549578148296</v>
      </c>
      <c r="J21" s="163">
        <v>0.91985792916027265</v>
      </c>
      <c r="K21" s="163">
        <v>3.1044371701456814</v>
      </c>
      <c r="L21" s="163">
        <v>1.1914947410929244</v>
      </c>
      <c r="M21" s="163">
        <v>7.5374362193357207</v>
      </c>
      <c r="N21" s="162">
        <v>0.72140434587725999</v>
      </c>
      <c r="O21" s="163">
        <v>11.435086313739269</v>
      </c>
      <c r="P21" s="163">
        <v>-1.9686160160838378E-2</v>
      </c>
      <c r="Q21" s="162"/>
      <c r="R21" s="162"/>
      <c r="S21" s="170"/>
    </row>
    <row r="22" spans="1:19" ht="13.8">
      <c r="A22" s="171" t="s">
        <v>763</v>
      </c>
      <c r="B22" s="172"/>
      <c r="C22" s="173"/>
      <c r="D22" s="174">
        <f>SUMPRODUCT(D20:D21,E20:E21)/SUM(E20:E21)</f>
        <v>-12.086435443696718</v>
      </c>
      <c r="E22" s="174" t="s">
        <v>765</v>
      </c>
      <c r="F22" s="175">
        <f>AVERAGE(F20:F21)</f>
        <v>0.50951024717198801</v>
      </c>
      <c r="G22" s="175">
        <f>2*STDEV(F20:F21)</f>
        <v>2.5923699876424873E-5</v>
      </c>
      <c r="H22" s="174">
        <f>AVERAGE(H20:H21)</f>
        <v>-0.21709320757734574</v>
      </c>
      <c r="I22" s="174">
        <f>2*STDEV(H20:H21)</f>
        <v>1.4698664040336562</v>
      </c>
      <c r="J22" s="174">
        <f>AVERAGE(J20:J21)</f>
        <v>3.0035640296022237</v>
      </c>
      <c r="K22" s="174">
        <f>2*STDEV(J20:J21)</f>
        <v>5.8936108544891228</v>
      </c>
      <c r="L22" s="174">
        <f>AVERAGE(L20:L21)</f>
        <v>5.7672660330743142</v>
      </c>
      <c r="M22" s="174">
        <f>2*STDEV(L20:L21)</f>
        <v>12.942235638875081</v>
      </c>
      <c r="N22" s="176"/>
      <c r="O22" s="174"/>
      <c r="P22" s="174"/>
      <c r="Q22" s="162">
        <v>5.5516886545995299E-2</v>
      </c>
      <c r="R22" s="174">
        <f>(((F22-Q22*(EXP(0.00000654*3857)-1))/(0.51263-0.196*(EXP(0.00000654*3857)-1)))-1)*10000</f>
        <v>9.2386455137671852</v>
      </c>
      <c r="S22" s="177">
        <v>0.6</v>
      </c>
    </row>
    <row r="23" spans="1:19" ht="13.8">
      <c r="A23" s="178"/>
      <c r="B23" s="166"/>
      <c r="C23" s="167"/>
      <c r="D23" s="163"/>
      <c r="E23" s="163"/>
      <c r="F23" s="179"/>
      <c r="G23" s="168"/>
      <c r="H23" s="163"/>
      <c r="I23" s="163"/>
      <c r="J23" s="163"/>
      <c r="K23" s="163"/>
      <c r="L23" s="163"/>
      <c r="M23" s="163"/>
      <c r="N23" s="167"/>
      <c r="O23" s="167"/>
      <c r="P23" s="167"/>
      <c r="Q23" s="169"/>
      <c r="R23" s="169"/>
      <c r="S23" s="170"/>
    </row>
    <row r="24" spans="1:19" ht="13.8">
      <c r="A24" s="178" t="s">
        <v>766</v>
      </c>
      <c r="B24" s="166">
        <v>2</v>
      </c>
      <c r="C24" s="167">
        <v>540</v>
      </c>
      <c r="D24" s="163">
        <v>1.5817030254439146</v>
      </c>
      <c r="E24" s="163">
        <v>4.1594081955981892</v>
      </c>
      <c r="F24" s="168">
        <v>0.51297504231000002</v>
      </c>
      <c r="G24" s="168">
        <v>2.2688273275999999E-6</v>
      </c>
      <c r="H24" s="163">
        <v>-0.11087822970878847</v>
      </c>
      <c r="I24" s="163">
        <v>3.9242374897349048</v>
      </c>
      <c r="J24" s="163">
        <v>6.9438193182058683</v>
      </c>
      <c r="K24" s="163">
        <v>6.525302275645716</v>
      </c>
      <c r="L24" s="163">
        <v>8.5775494094164628</v>
      </c>
      <c r="M24" s="163">
        <v>9.115141779157236</v>
      </c>
      <c r="N24" s="180">
        <v>0.72295877073000003</v>
      </c>
      <c r="O24" s="163">
        <v>0.23546975929</v>
      </c>
      <c r="P24" s="163">
        <v>12.095711703999999</v>
      </c>
      <c r="Q24" s="132"/>
      <c r="R24" s="132"/>
      <c r="S24" s="133"/>
    </row>
    <row r="25" spans="1:19" ht="13.8">
      <c r="A25" s="178" t="s">
        <v>767</v>
      </c>
      <c r="B25" s="166">
        <v>2</v>
      </c>
      <c r="C25" s="167">
        <v>540</v>
      </c>
      <c r="D25" s="163">
        <v>2.3620232800780627</v>
      </c>
      <c r="E25" s="163">
        <v>4.1096136224047264</v>
      </c>
      <c r="F25" s="168">
        <v>0.51297733995000006</v>
      </c>
      <c r="G25" s="168">
        <v>2.1866544174000002E-6</v>
      </c>
      <c r="H25" s="163">
        <v>1.7799644136395898</v>
      </c>
      <c r="I25" s="163">
        <v>3.5001657222019289</v>
      </c>
      <c r="J25" s="163">
        <v>-1.37693685353657</v>
      </c>
      <c r="K25" s="163">
        <v>6.4382025768509532</v>
      </c>
      <c r="L25" s="163">
        <v>-12.668739685750552</v>
      </c>
      <c r="M25" s="163">
        <v>8.7746182726721447</v>
      </c>
      <c r="N25" s="180">
        <v>0.72310908722</v>
      </c>
      <c r="O25" s="163">
        <v>0.15792260034</v>
      </c>
      <c r="P25" s="163">
        <v>13.005706835</v>
      </c>
      <c r="Q25" s="132"/>
      <c r="R25" s="132"/>
      <c r="S25" s="133"/>
    </row>
    <row r="26" spans="1:19" ht="13.8">
      <c r="A26" s="178" t="s">
        <v>766</v>
      </c>
      <c r="B26" s="166">
        <v>3</v>
      </c>
      <c r="C26" s="167">
        <v>1080</v>
      </c>
      <c r="D26" s="163">
        <v>-0.91028485171752616</v>
      </c>
      <c r="E26" s="163">
        <v>2.4127972152511701</v>
      </c>
      <c r="F26" s="168">
        <v>0.51297127254222996</v>
      </c>
      <c r="G26" s="168">
        <v>5.5886118756642298E-7</v>
      </c>
      <c r="H26" s="163">
        <v>-1.3772164966230349</v>
      </c>
      <c r="I26" s="163">
        <v>1.0142662105377069</v>
      </c>
      <c r="J26" s="163">
        <v>0.58606487063350698</v>
      </c>
      <c r="K26" s="163">
        <v>2.8460762390609657</v>
      </c>
      <c r="L26" s="163">
        <v>4.8207722367354933</v>
      </c>
      <c r="M26" s="163">
        <v>7.2764715207796327</v>
      </c>
      <c r="N26" s="180">
        <v>0.72156529958988502</v>
      </c>
      <c r="O26" s="163">
        <v>2.2945285697647844</v>
      </c>
      <c r="P26" s="163">
        <v>-0.17422841407362252</v>
      </c>
      <c r="Q26" s="169"/>
      <c r="R26" s="169"/>
      <c r="S26" s="170"/>
    </row>
    <row r="27" spans="1:19" ht="13.8">
      <c r="A27" s="171" t="s">
        <v>763</v>
      </c>
      <c r="B27" s="172"/>
      <c r="C27" s="173"/>
      <c r="D27" s="174">
        <f>SUMPRODUCT(D24:D26,E24:E26)/SUM(E24:E26)</f>
        <v>1.3190280397100276</v>
      </c>
      <c r="E27" s="174" t="s">
        <v>768</v>
      </c>
      <c r="F27" s="175">
        <f>AVERAGE(F24:F26)</f>
        <v>0.51297455160074334</v>
      </c>
      <c r="G27" s="175">
        <f>2*STDEV(F24:F26)</f>
        <v>6.1266486574921513E-6</v>
      </c>
      <c r="H27" s="174">
        <f t="shared" ref="H27" si="0">AVERAGE(H24:H26)</f>
        <v>9.7289895769255466E-2</v>
      </c>
      <c r="I27" s="174">
        <f t="shared" ref="I27" si="1">2*STDEV(H24:H26)</f>
        <v>3.1777025042508087</v>
      </c>
      <c r="J27" s="174">
        <f t="shared" ref="J27" si="2">AVERAGE(J24:J26)</f>
        <v>2.0509824451009351</v>
      </c>
      <c r="K27" s="174">
        <f t="shared" ref="K27" si="3">2*STDEV(J24:J26)</f>
        <v>8.6990191268636998</v>
      </c>
      <c r="L27" s="174">
        <f t="shared" ref="L27" si="4">AVERAGE(L24:L26)</f>
        <v>0.24319398680046808</v>
      </c>
      <c r="M27" s="174">
        <f>2*STDEV(L24:L26)</f>
        <v>22.67746608901108</v>
      </c>
      <c r="N27" s="176"/>
      <c r="O27" s="174"/>
      <c r="P27" s="174"/>
      <c r="Q27" s="162">
        <v>0.14861286967070872</v>
      </c>
      <c r="R27" s="162"/>
      <c r="S27" s="181"/>
    </row>
    <row r="28" spans="1:19">
      <c r="A28" s="182"/>
      <c r="B28" s="138"/>
      <c r="C28" s="138"/>
      <c r="D28" s="183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50"/>
    </row>
    <row r="29" spans="1:19">
      <c r="D29" s="151"/>
    </row>
    <row r="30" spans="1:19" ht="15.6">
      <c r="A30" s="164" t="s">
        <v>1054</v>
      </c>
      <c r="B30" s="164"/>
      <c r="C30" s="164"/>
      <c r="D30" s="164"/>
      <c r="E30" s="18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</row>
    <row r="31" spans="1:19" ht="15">
      <c r="A31" s="164" t="s">
        <v>1055</v>
      </c>
      <c r="B31" s="164"/>
      <c r="C31" s="164"/>
      <c r="D31" s="164"/>
      <c r="E31" s="184"/>
      <c r="F31" s="164"/>
      <c r="G31" s="164"/>
      <c r="H31" s="164"/>
      <c r="I31" s="184"/>
      <c r="J31" s="184"/>
      <c r="K31" s="184"/>
      <c r="L31" s="164"/>
      <c r="M31" s="164"/>
      <c r="N31" s="164"/>
      <c r="O31" s="164"/>
      <c r="P31" s="164"/>
      <c r="Q31" s="164"/>
      <c r="R31" s="164"/>
      <c r="S31" s="164"/>
    </row>
    <row r="32" spans="1:19" ht="15">
      <c r="A32" s="164" t="s">
        <v>1056</v>
      </c>
      <c r="B32" s="164"/>
      <c r="C32" s="164"/>
      <c r="D32" s="164"/>
      <c r="E32" s="184"/>
      <c r="F32" s="164"/>
      <c r="G32" s="164"/>
      <c r="H32" s="164"/>
      <c r="I32" s="185"/>
      <c r="J32" s="186"/>
      <c r="K32" s="186"/>
      <c r="L32" s="164"/>
      <c r="M32" s="164"/>
      <c r="N32" s="164"/>
      <c r="O32" s="164"/>
      <c r="P32" s="164"/>
      <c r="Q32" s="164"/>
      <c r="R32" s="164"/>
      <c r="S32" s="164"/>
    </row>
    <row r="33" spans="1:19">
      <c r="A33" s="164" t="s">
        <v>769</v>
      </c>
      <c r="B33" s="164"/>
      <c r="C33" s="164"/>
      <c r="D33" s="164"/>
      <c r="E33" s="184"/>
      <c r="F33" s="164"/>
      <c r="G33" s="164"/>
      <c r="H33" s="187"/>
      <c r="I33" s="185"/>
      <c r="J33" s="184"/>
      <c r="K33" s="186"/>
      <c r="L33" s="164"/>
      <c r="M33" s="164"/>
      <c r="N33" s="164"/>
      <c r="O33" s="164"/>
      <c r="P33" s="164"/>
      <c r="Q33" s="164"/>
      <c r="R33" s="164"/>
      <c r="S33" s="164"/>
    </row>
    <row r="34" spans="1:19" ht="15">
      <c r="A34" s="164" t="s">
        <v>1097</v>
      </c>
      <c r="B34" s="164"/>
      <c r="C34" s="164"/>
      <c r="D34" s="164"/>
      <c r="E34" s="184"/>
      <c r="F34" s="164"/>
      <c r="G34" s="164"/>
      <c r="H34" s="164"/>
      <c r="I34" s="185"/>
      <c r="J34" s="184"/>
      <c r="K34" s="186"/>
      <c r="L34" s="164"/>
      <c r="M34" s="164"/>
      <c r="N34" s="164"/>
      <c r="O34" s="164"/>
      <c r="P34" s="164"/>
      <c r="Q34" s="164"/>
      <c r="R34" s="164"/>
      <c r="S34" s="164"/>
    </row>
    <row r="35" spans="1:19">
      <c r="A35" s="164"/>
      <c r="B35" s="164"/>
      <c r="C35" s="164"/>
      <c r="D35" s="164"/>
      <c r="E35" s="184"/>
      <c r="F35" s="164"/>
      <c r="G35" s="164"/>
      <c r="H35" s="164"/>
      <c r="I35" s="185"/>
      <c r="J35" s="186"/>
      <c r="K35" s="186"/>
      <c r="L35" s="164"/>
      <c r="M35" s="164"/>
      <c r="N35" s="164"/>
      <c r="O35" s="164"/>
      <c r="P35" s="164"/>
      <c r="Q35" s="164"/>
      <c r="R35" s="164"/>
      <c r="S35" s="164"/>
    </row>
    <row r="36" spans="1:19" ht="13.8">
      <c r="A36" s="212" t="s">
        <v>1076</v>
      </c>
    </row>
    <row r="37" spans="1:19" ht="13.8">
      <c r="A37" s="212" t="s">
        <v>1074</v>
      </c>
    </row>
    <row r="38" spans="1:19" ht="13.8">
      <c r="A38" s="213" t="s">
        <v>1075</v>
      </c>
    </row>
  </sheetData>
  <pageMargins left="0.7" right="0.7" top="0.75" bottom="0.75" header="0.3" footer="0.3"/>
  <pageSetup paperSize="9" scale="6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S-1</vt:lpstr>
      <vt:lpstr>Table S-2</vt:lpstr>
      <vt:lpstr>Table S-3</vt:lpstr>
      <vt:lpstr>Table S-4</vt:lpstr>
      <vt:lpstr>Table S-5</vt:lpstr>
      <vt:lpstr>Table S-6</vt:lpstr>
      <vt:lpstr>Table S-7</vt:lpstr>
      <vt:lpstr>Table S-8</vt:lpstr>
      <vt:lpstr>Table S-9</vt:lpstr>
      <vt:lpstr>Table S-10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Mhammed</dc:creator>
  <cp:lastModifiedBy>Alice Williams</cp:lastModifiedBy>
  <cp:lastPrinted>2019-09-26T08:09:47Z</cp:lastPrinted>
  <dcterms:created xsi:type="dcterms:W3CDTF">2010-01-25T16:57:26Z</dcterms:created>
  <dcterms:modified xsi:type="dcterms:W3CDTF">2019-10-25T12:39:50Z</dcterms:modified>
</cp:coreProperties>
</file>