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8\GPL2122 Jackson\Final PDFs\"/>
    </mc:Choice>
  </mc:AlternateContent>
  <xr:revisionPtr revIDLastSave="0" documentId="13_ncr:1_{1F66D0F5-5713-486B-A066-6B60692EA3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S-1" sheetId="1" r:id="rId1"/>
    <sheet name="Table S-2" sheetId="2" r:id="rId2"/>
    <sheet name="Table S-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12" i="1"/>
  <c r="N12" i="1" s="1"/>
  <c r="I23" i="1"/>
  <c r="I21" i="1"/>
  <c r="H35" i="1"/>
  <c r="H36" i="1"/>
  <c r="H37" i="1"/>
  <c r="I29" i="1"/>
</calcChain>
</file>

<file path=xl/sharedStrings.xml><?xml version="1.0" encoding="utf-8"?>
<sst xmlns="http://schemas.openxmlformats.org/spreadsheetml/2006/main" count="417" uniqueCount="126">
  <si>
    <t>experiment</t>
  </si>
  <si>
    <t>note</t>
  </si>
  <si>
    <t>PC_N_EXP1</t>
  </si>
  <si>
    <t>PC_N_EXP2</t>
  </si>
  <si>
    <t>PC_N_EXP3</t>
  </si>
  <si>
    <t>PC_N_EXP4</t>
  </si>
  <si>
    <t>PC_N_EXP5</t>
  </si>
  <si>
    <t>PC_N_EXP6</t>
  </si>
  <si>
    <t>PC_N_EXP7</t>
  </si>
  <si>
    <t>PC_N_EXP8</t>
  </si>
  <si>
    <t>PC_N_EXP9</t>
  </si>
  <si>
    <t>PC_N_EXP10</t>
  </si>
  <si>
    <t>PC_N_EXP11</t>
  </si>
  <si>
    <t>PC_N_EXP12</t>
  </si>
  <si>
    <t>PC_N_EXP13</t>
  </si>
  <si>
    <t>PC_N_EXP14</t>
  </si>
  <si>
    <t>PC_N_EXP15</t>
  </si>
  <si>
    <t>PC_N_EXP17</t>
  </si>
  <si>
    <t>PC_N_EXP18</t>
  </si>
  <si>
    <t>PC_N_EXP19</t>
  </si>
  <si>
    <t>PC_N_EXP22</t>
  </si>
  <si>
    <t>PC_N_EXP23</t>
  </si>
  <si>
    <t>PC_N_EXP24</t>
  </si>
  <si>
    <t>DAC_N_EXP1 spot 2</t>
  </si>
  <si>
    <t>DAC_N_EXP1 spot 3</t>
  </si>
  <si>
    <t>DAC_N_EXP1 spot 4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</si>
  <si>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charset val="1"/>
      </rPr>
      <t>IW</t>
    </r>
  </si>
  <si>
    <t>T, K</t>
  </si>
  <si>
    <t>P, GPa</t>
  </si>
  <si>
    <t>dur, hrs.</t>
  </si>
  <si>
    <t>series</t>
  </si>
  <si>
    <t>Silicate</t>
  </si>
  <si>
    <r>
      <t xml:space="preserve">P, T, S, Ni, C, </t>
    </r>
    <r>
      <rPr>
        <sz val="11"/>
        <color theme="1"/>
        <rFont val="Calibri"/>
        <family val="2"/>
      </rPr>
      <t>ƒO2, IP</t>
    </r>
  </si>
  <si>
    <t>62A</t>
  </si>
  <si>
    <t>S</t>
  </si>
  <si>
    <t xml:space="preserve"> ƒO2</t>
  </si>
  <si>
    <t>P</t>
  </si>
  <si>
    <t>T</t>
  </si>
  <si>
    <t>Ni</t>
  </si>
  <si>
    <t>IP</t>
  </si>
  <si>
    <t>TD</t>
  </si>
  <si>
    <t>pelite</t>
  </si>
  <si>
    <t>cs20</t>
  </si>
  <si>
    <t>NI</t>
  </si>
  <si>
    <t>C1/C</t>
  </si>
  <si>
    <t>T, N</t>
  </si>
  <si>
    <t>NA</t>
  </si>
  <si>
    <t>low S metal</t>
  </si>
  <si>
    <t>high S metal</t>
  </si>
  <si>
    <t>n</t>
  </si>
  <si>
    <t>MgO</t>
  </si>
  <si>
    <t>Al2O3</t>
  </si>
  <si>
    <t>SiO2</t>
  </si>
  <si>
    <t>K2O</t>
  </si>
  <si>
    <t>CaO</t>
  </si>
  <si>
    <t>Cr2O3</t>
  </si>
  <si>
    <t>N</t>
  </si>
  <si>
    <t>FeO</t>
  </si>
  <si>
    <t>NiO</t>
  </si>
  <si>
    <t>MnO</t>
  </si>
  <si>
    <t>Na2O</t>
  </si>
  <si>
    <t>Total</t>
  </si>
  <si>
    <t>Al2O3, ±</t>
  </si>
  <si>
    <t>SiO2, ±</t>
  </si>
  <si>
    <t>S, ±</t>
  </si>
  <si>
    <t>K2O, ±</t>
  </si>
  <si>
    <t>CaO, ±</t>
  </si>
  <si>
    <t>Cr2O3, ±</t>
  </si>
  <si>
    <t>N, ±</t>
  </si>
  <si>
    <t>FeO, ±</t>
  </si>
  <si>
    <t>NiO, ±</t>
  </si>
  <si>
    <t>MnO, ±</t>
  </si>
  <si>
    <t>Na2O, ±</t>
  </si>
  <si>
    <t>Mg</t>
  </si>
  <si>
    <t>Al</t>
  </si>
  <si>
    <t>Si</t>
  </si>
  <si>
    <t>K</t>
  </si>
  <si>
    <t>Ca</t>
  </si>
  <si>
    <t>Re</t>
  </si>
  <si>
    <t>Cr</t>
  </si>
  <si>
    <t>C</t>
  </si>
  <si>
    <t>O</t>
  </si>
  <si>
    <t>Fe</t>
  </si>
  <si>
    <t>Mn</t>
  </si>
  <si>
    <t>Na</t>
  </si>
  <si>
    <t>Al, ±</t>
  </si>
  <si>
    <t>Si, ±</t>
  </si>
  <si>
    <t>K, ±</t>
  </si>
  <si>
    <t>Ca, ±</t>
  </si>
  <si>
    <t>Re, ±</t>
  </si>
  <si>
    <t>Cr, ±</t>
  </si>
  <si>
    <t>C, ±</t>
  </si>
  <si>
    <t>O, ±</t>
  </si>
  <si>
    <t>Fe, ±</t>
  </si>
  <si>
    <t>Ni, ±</t>
  </si>
  <si>
    <t>Mn, ±</t>
  </si>
  <si>
    <t>Na, ±</t>
  </si>
  <si>
    <t xml:space="preserve"> </t>
  </si>
  <si>
    <t>Run conditions</t>
  </si>
  <si>
    <t>Silicate analysis (wt. %)</t>
  </si>
  <si>
    <t>Metal analysis (wt. %)</t>
  </si>
  <si>
    <r>
      <t xml:space="preserve">T, </t>
    </r>
    <r>
      <rPr>
        <b/>
        <sz val="11"/>
        <color theme="1"/>
        <rFont val="Calibri"/>
        <family val="2"/>
      </rPr>
      <t>±</t>
    </r>
  </si>
  <si>
    <r>
      <t xml:space="preserve">P, </t>
    </r>
    <r>
      <rPr>
        <b/>
        <sz val="11"/>
        <color theme="1"/>
        <rFont val="Calibri"/>
        <family val="2"/>
      </rPr>
      <t>±</t>
    </r>
  </si>
  <si>
    <r>
      <t>ln(</t>
    </r>
    <r>
      <rPr>
        <b/>
        <sz val="11"/>
        <color theme="1"/>
        <rFont val="Calibri"/>
        <family val="2"/>
      </rPr>
      <t>γFe)</t>
    </r>
  </si>
  <si>
    <r>
      <t>ln(</t>
    </r>
    <r>
      <rPr>
        <b/>
        <sz val="11"/>
        <color theme="1"/>
        <rFont val="Calibri"/>
        <family val="2"/>
      </rPr>
      <t>γFeO)</t>
    </r>
  </si>
  <si>
    <t>ΔIW</t>
  </si>
  <si>
    <r>
      <t>D</t>
    </r>
    <r>
      <rPr>
        <b/>
        <vertAlign val="super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(wt/wt)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</si>
  <si>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 xml:space="preserve">N  </t>
    </r>
    <r>
      <rPr>
        <b/>
        <sz val="11"/>
        <color theme="1"/>
        <rFont val="Calibri"/>
        <family val="2"/>
        <scheme val="minor"/>
      </rPr>
      <t>, ±</t>
    </r>
  </si>
  <si>
    <r>
      <t xml:space="preserve">MgO, </t>
    </r>
    <r>
      <rPr>
        <b/>
        <sz val="11"/>
        <color theme="1"/>
        <rFont val="Calibri"/>
        <family val="2"/>
      </rPr>
      <t>±</t>
    </r>
  </si>
  <si>
    <r>
      <t xml:space="preserve">Mg, </t>
    </r>
    <r>
      <rPr>
        <b/>
        <sz val="11"/>
        <color theme="1"/>
        <rFont val="Calibri"/>
        <family val="2"/>
      </rPr>
      <t>±</t>
    </r>
  </si>
  <si>
    <t>composition</t>
  </si>
  <si>
    <t>Total, ±</t>
  </si>
  <si>
    <t>log(DN)</t>
  </si>
  <si>
    <t>1/T</t>
  </si>
  <si>
    <t>P/T</t>
  </si>
  <si>
    <t>eNi</t>
  </si>
  <si>
    <t>eS</t>
  </si>
  <si>
    <t>const.</t>
  </si>
  <si>
    <t>log(DS)</t>
  </si>
  <si>
    <t>eC</t>
  </si>
  <si>
    <t>© 2021 The Authors </t>
  </si>
  <si>
    <r>
      <rPr>
        <b/>
        <sz val="12"/>
        <color theme="1"/>
        <rFont val="Arial"/>
        <family val="2"/>
      </rPr>
      <t xml:space="preserve">Table S-1 </t>
    </r>
    <r>
      <rPr>
        <sz val="12"/>
        <color theme="1"/>
        <rFont val="Arial"/>
        <family val="2"/>
      </rPr>
      <t>Full reporting of experimental conditions (P, T, duration) and chemical analyses of silicate and metal phases.</t>
    </r>
  </si>
  <si>
    <r>
      <rPr>
        <b/>
        <sz val="12"/>
        <color theme="1"/>
        <rFont val="Arial"/>
        <family val="2"/>
      </rPr>
      <t>Table S-2</t>
    </r>
    <r>
      <rPr>
        <sz val="12"/>
        <color theme="1"/>
        <rFont val="Arial"/>
        <family val="2"/>
      </rPr>
      <t xml:space="preserve"> Chemical analysis of starting materials.</t>
    </r>
  </si>
  <si>
    <r>
      <rPr>
        <b/>
        <sz val="12"/>
        <color theme="1"/>
        <rFont val="Arial"/>
        <family val="2"/>
      </rPr>
      <t xml:space="preserve">Table S-3 </t>
    </r>
    <r>
      <rPr>
        <sz val="12"/>
        <color theme="1"/>
        <rFont val="Arial"/>
        <family val="2"/>
      </rPr>
      <t xml:space="preserve"> Covariance matrix for Equation 1 (top) and Equation S-8 (bottom).</t>
    </r>
  </si>
  <si>
    <r>
      <t>Jackson</t>
    </r>
    <r>
      <rPr>
        <i/>
        <sz val="10"/>
        <color theme="1"/>
        <rFont val="Calibri"/>
        <family val="2"/>
        <scheme val="minor"/>
      </rPr>
      <t xml:space="preserve"> et al. </t>
    </r>
    <r>
      <rPr>
        <sz val="10"/>
        <color theme="1"/>
        <rFont val="Calibri"/>
        <family val="2"/>
        <scheme val="minor"/>
      </rPr>
      <t xml:space="preserve">(2021)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18, 37–42 | doi: 10.7185/geochemlet.2122</t>
    </r>
  </si>
  <si>
    <t>Published by the European Association of Geochemistry under Creative Commons License CC-BY.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</si>
</sst>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" fontId="2" fillId="0" borderId="4" xfId="1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15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0" xfId="0" applyFont="1"/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/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5" fillId="0" borderId="32" xfId="1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 vertical="center"/>
    </xf>
    <xf numFmtId="2" fontId="5" fillId="0" borderId="33" xfId="1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9" xfId="0" applyBorder="1"/>
    <xf numFmtId="0" fontId="0" fillId="0" borderId="38" xfId="0" applyBorder="1" applyAlignment="1">
      <alignment horizontal="center" vertical="center"/>
    </xf>
    <xf numFmtId="0" fontId="0" fillId="0" borderId="12" xfId="0" applyBorder="1"/>
    <xf numFmtId="0" fontId="0" fillId="0" borderId="39" xfId="0" applyBorder="1"/>
    <xf numFmtId="0" fontId="0" fillId="0" borderId="40" xfId="0" applyBorder="1"/>
    <xf numFmtId="0" fontId="0" fillId="0" borderId="23" xfId="0" applyBorder="1"/>
    <xf numFmtId="0" fontId="0" fillId="0" borderId="30" xfId="0" applyBorder="1"/>
    <xf numFmtId="0" fontId="0" fillId="0" borderId="41" xfId="0" applyBorder="1"/>
    <xf numFmtId="0" fontId="0" fillId="0" borderId="28" xfId="0" applyBorder="1"/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91440</xdr:rowOff>
    </xdr:from>
    <xdr:to>
      <xdr:col>0</xdr:col>
      <xdr:colOff>2404655</xdr:colOff>
      <xdr:row>5</xdr:row>
      <xdr:rowOff>17586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7820F4-3CCE-4B13-9BBA-3FC539F3A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91440"/>
          <a:ext cx="2183675" cy="840546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0</xdr:row>
      <xdr:rowOff>129540</xdr:rowOff>
    </xdr:from>
    <xdr:to>
      <xdr:col>13</xdr:col>
      <xdr:colOff>70856</xdr:colOff>
      <xdr:row>4</xdr:row>
      <xdr:rowOff>104038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5E31AC85-56BC-49C7-B170-61FB8DD6E309}"/>
            </a:ext>
          </a:extLst>
        </xdr:cNvPr>
        <xdr:cNvSpPr txBox="1">
          <a:spLocks noChangeArrowheads="1"/>
        </xdr:cNvSpPr>
      </xdr:nvSpPr>
      <xdr:spPr bwMode="auto">
        <a:xfrm>
          <a:off x="7208520" y="129540"/>
          <a:ext cx="4749536" cy="70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Jackson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High pressure redistribution of nitrogen and sulfur during planetary stratification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91440</xdr:rowOff>
    </xdr:from>
    <xdr:to>
      <xdr:col>3</xdr:col>
      <xdr:colOff>210095</xdr:colOff>
      <xdr:row>4</xdr:row>
      <xdr:rowOff>169986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492D9B5-E581-4152-8479-EBC4558A4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91440"/>
          <a:ext cx="2183675" cy="840546"/>
        </a:xfrm>
        <a:prstGeom prst="rect">
          <a:avLst/>
        </a:prstGeom>
      </xdr:spPr>
    </xdr:pic>
    <xdr:clientData/>
  </xdr:twoCellAnchor>
  <xdr:twoCellAnchor>
    <xdr:from>
      <xdr:col>5</xdr:col>
      <xdr:colOff>327660</xdr:colOff>
      <xdr:row>0</xdr:row>
      <xdr:rowOff>121920</xdr:rowOff>
    </xdr:from>
    <xdr:to>
      <xdr:col>13</xdr:col>
      <xdr:colOff>78476</xdr:colOff>
      <xdr:row>4</xdr:row>
      <xdr:rowOff>65938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22FB0130-BF78-465B-A6A1-BAAAE55FA77C}"/>
            </a:ext>
          </a:extLst>
        </xdr:cNvPr>
        <xdr:cNvSpPr txBox="1">
          <a:spLocks noChangeArrowheads="1"/>
        </xdr:cNvSpPr>
      </xdr:nvSpPr>
      <xdr:spPr bwMode="auto">
        <a:xfrm>
          <a:off x="3649980" y="121920"/>
          <a:ext cx="4749536" cy="70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Jackson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High pressure redistribution of nitrogen and sulfur during planetary stratification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431075</xdr:colOff>
      <xdr:row>5</xdr:row>
      <xdr:rowOff>2346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E48F208-C7BC-4C75-8DE0-4DBBF8FFF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2183675" cy="840546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0</xdr:row>
      <xdr:rowOff>114300</xdr:rowOff>
    </xdr:from>
    <xdr:to>
      <xdr:col>13</xdr:col>
      <xdr:colOff>55616</xdr:colOff>
      <xdr:row>4</xdr:row>
      <xdr:rowOff>88798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CE7958F4-77EE-458E-849F-81F1A162FE1F}"/>
            </a:ext>
          </a:extLst>
        </xdr:cNvPr>
        <xdr:cNvSpPr txBox="1">
          <a:spLocks noChangeArrowheads="1"/>
        </xdr:cNvSpPr>
      </xdr:nvSpPr>
      <xdr:spPr bwMode="auto">
        <a:xfrm>
          <a:off x="3429000" y="114300"/>
          <a:ext cx="4749536" cy="70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Jackson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High pressure redistribution of nitrogen and sulfur during planetary stratification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T41"/>
  <sheetViews>
    <sheetView tabSelected="1" workbookViewId="0">
      <selection activeCell="B2" sqref="B2"/>
    </sheetView>
  </sheetViews>
  <sheetFormatPr defaultRowHeight="14.4" x14ac:dyDescent="0.3"/>
  <cols>
    <col min="1" max="1" width="42.5546875" style="1" bestFit="1" customWidth="1"/>
    <col min="2" max="2" width="19.44140625" style="1" bestFit="1" customWidth="1"/>
    <col min="3" max="3" width="18.44140625" style="1" bestFit="1" customWidth="1"/>
    <col min="4" max="4" width="7.5546875" style="3" bestFit="1" customWidth="1"/>
    <col min="5" max="6" width="9.33203125" style="1" bestFit="1" customWidth="1"/>
    <col min="7" max="7" width="11.109375" style="1" bestFit="1" customWidth="1"/>
    <col min="8" max="8" width="9.33203125" style="2" bestFit="1" customWidth="1"/>
    <col min="9" max="11" width="9.33203125" style="1" bestFit="1" customWidth="1"/>
    <col min="12" max="12" width="9.33203125" style="1" customWidth="1"/>
    <col min="15" max="15" width="21.44140625" bestFit="1" customWidth="1"/>
    <col min="41" max="41" width="20" bestFit="1" customWidth="1"/>
  </cols>
  <sheetData>
    <row r="8" spans="1:72" s="37" customFormat="1" ht="15.6" x14ac:dyDescent="0.25">
      <c r="A8" s="33" t="s">
        <v>121</v>
      </c>
      <c r="B8" s="34"/>
      <c r="C8" s="34"/>
      <c r="D8" s="35"/>
      <c r="E8" s="34"/>
      <c r="F8" s="34"/>
      <c r="G8" s="34"/>
      <c r="H8" s="36"/>
      <c r="I8" s="34"/>
      <c r="J8" s="34"/>
      <c r="K8" s="34"/>
      <c r="L8" s="34"/>
    </row>
    <row r="9" spans="1:72" s="37" customFormat="1" ht="15.6" thickBot="1" x14ac:dyDescent="0.3">
      <c r="A9" s="33"/>
      <c r="B9" s="34"/>
      <c r="C9" s="34"/>
      <c r="D9" s="35"/>
      <c r="E9" s="34"/>
      <c r="F9" s="34"/>
      <c r="G9" s="34"/>
      <c r="H9" s="36"/>
      <c r="I9" s="34"/>
      <c r="J9" s="34"/>
      <c r="K9" s="34"/>
      <c r="L9" s="34"/>
    </row>
    <row r="10" spans="1:72" s="46" customFormat="1" x14ac:dyDescent="0.3">
      <c r="A10" s="38" t="s">
        <v>98</v>
      </c>
      <c r="B10" s="39"/>
      <c r="C10" s="39"/>
      <c r="D10" s="40"/>
      <c r="E10" s="39"/>
      <c r="F10" s="39"/>
      <c r="G10" s="39"/>
      <c r="H10" s="41"/>
      <c r="I10" s="39"/>
      <c r="J10" s="39"/>
      <c r="K10" s="39"/>
      <c r="L10" s="39"/>
      <c r="M10" s="42"/>
      <c r="N10" s="43"/>
      <c r="O10" s="42" t="s">
        <v>99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4" t="s">
        <v>100</v>
      </c>
      <c r="AP10" s="42" t="s">
        <v>97</v>
      </c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5"/>
    </row>
    <row r="11" spans="1:72" s="69" customFormat="1" ht="16.8" thickBot="1" x14ac:dyDescent="0.35">
      <c r="A11" s="58" t="s">
        <v>0</v>
      </c>
      <c r="B11" s="59" t="s">
        <v>1</v>
      </c>
      <c r="C11" s="59" t="s">
        <v>30</v>
      </c>
      <c r="D11" s="59" t="s">
        <v>31</v>
      </c>
      <c r="E11" s="60" t="s">
        <v>27</v>
      </c>
      <c r="F11" s="59" t="s">
        <v>101</v>
      </c>
      <c r="G11" s="59" t="s">
        <v>28</v>
      </c>
      <c r="H11" s="59" t="s">
        <v>102</v>
      </c>
      <c r="I11" s="61" t="s">
        <v>29</v>
      </c>
      <c r="J11" s="59" t="s">
        <v>103</v>
      </c>
      <c r="K11" s="59" t="s">
        <v>104</v>
      </c>
      <c r="L11" s="62" t="s">
        <v>105</v>
      </c>
      <c r="M11" s="63" t="s">
        <v>106</v>
      </c>
      <c r="N11" s="64" t="s">
        <v>107</v>
      </c>
      <c r="O11" s="65" t="s">
        <v>49</v>
      </c>
      <c r="P11" s="61" t="s">
        <v>50</v>
      </c>
      <c r="Q11" s="61" t="s">
        <v>51</v>
      </c>
      <c r="R11" s="61" t="s">
        <v>52</v>
      </c>
      <c r="S11" s="61" t="s">
        <v>34</v>
      </c>
      <c r="T11" s="61" t="s">
        <v>53</v>
      </c>
      <c r="U11" s="61" t="s">
        <v>54</v>
      </c>
      <c r="V11" s="61" t="s">
        <v>55</v>
      </c>
      <c r="W11" s="61" t="s">
        <v>56</v>
      </c>
      <c r="X11" s="61" t="s">
        <v>57</v>
      </c>
      <c r="Y11" s="61" t="s">
        <v>58</v>
      </c>
      <c r="Z11" s="61" t="s">
        <v>59</v>
      </c>
      <c r="AA11" s="61" t="s">
        <v>60</v>
      </c>
      <c r="AB11" s="61" t="s">
        <v>61</v>
      </c>
      <c r="AC11" s="61" t="s">
        <v>108</v>
      </c>
      <c r="AD11" s="61" t="s">
        <v>62</v>
      </c>
      <c r="AE11" s="61" t="s">
        <v>63</v>
      </c>
      <c r="AF11" s="61" t="s">
        <v>64</v>
      </c>
      <c r="AG11" s="61" t="s">
        <v>65</v>
      </c>
      <c r="AH11" s="61" t="s">
        <v>66</v>
      </c>
      <c r="AI11" s="61" t="s">
        <v>67</v>
      </c>
      <c r="AJ11" s="61" t="s">
        <v>68</v>
      </c>
      <c r="AK11" s="61" t="s">
        <v>69</v>
      </c>
      <c r="AL11" s="61" t="s">
        <v>70</v>
      </c>
      <c r="AM11" s="61" t="s">
        <v>71</v>
      </c>
      <c r="AN11" s="66" t="s">
        <v>72</v>
      </c>
      <c r="AO11" s="67" t="s">
        <v>49</v>
      </c>
      <c r="AP11" s="61" t="s">
        <v>73</v>
      </c>
      <c r="AQ11" s="61" t="s">
        <v>74</v>
      </c>
      <c r="AR11" s="61" t="s">
        <v>75</v>
      </c>
      <c r="AS11" s="61" t="s">
        <v>34</v>
      </c>
      <c r="AT11" s="61" t="s">
        <v>76</v>
      </c>
      <c r="AU11" s="61" t="s">
        <v>77</v>
      </c>
      <c r="AV11" s="61" t="s">
        <v>78</v>
      </c>
      <c r="AW11" s="61" t="s">
        <v>79</v>
      </c>
      <c r="AX11" s="61" t="s">
        <v>80</v>
      </c>
      <c r="AY11" s="61" t="s">
        <v>56</v>
      </c>
      <c r="AZ11" s="61" t="s">
        <v>81</v>
      </c>
      <c r="BA11" s="61" t="s">
        <v>82</v>
      </c>
      <c r="BB11" s="61" t="s">
        <v>38</v>
      </c>
      <c r="BC11" s="61" t="s">
        <v>83</v>
      </c>
      <c r="BD11" s="61" t="s">
        <v>84</v>
      </c>
      <c r="BE11" s="61" t="s">
        <v>61</v>
      </c>
      <c r="BF11" s="61" t="s">
        <v>109</v>
      </c>
      <c r="BG11" s="61" t="s">
        <v>85</v>
      </c>
      <c r="BH11" s="61" t="s">
        <v>86</v>
      </c>
      <c r="BI11" s="61" t="s">
        <v>64</v>
      </c>
      <c r="BJ11" s="61" t="s">
        <v>87</v>
      </c>
      <c r="BK11" s="61" t="s">
        <v>88</v>
      </c>
      <c r="BL11" s="61" t="s">
        <v>89</v>
      </c>
      <c r="BM11" s="61" t="s">
        <v>90</v>
      </c>
      <c r="BN11" s="61" t="s">
        <v>91</v>
      </c>
      <c r="BO11" s="61" t="s">
        <v>68</v>
      </c>
      <c r="BP11" s="61" t="s">
        <v>92</v>
      </c>
      <c r="BQ11" s="61" t="s">
        <v>93</v>
      </c>
      <c r="BR11" s="61" t="s">
        <v>94</v>
      </c>
      <c r="BS11" s="61" t="s">
        <v>95</v>
      </c>
      <c r="BT11" s="68" t="s">
        <v>96</v>
      </c>
    </row>
    <row r="12" spans="1:72" x14ac:dyDescent="0.3">
      <c r="A12" s="47" t="s">
        <v>2</v>
      </c>
      <c r="B12" s="48"/>
      <c r="C12" s="48" t="s">
        <v>32</v>
      </c>
      <c r="D12" s="48" t="s">
        <v>33</v>
      </c>
      <c r="E12" s="49">
        <v>1973</v>
      </c>
      <c r="F12" s="49">
        <v>10</v>
      </c>
      <c r="G12" s="48">
        <v>0.95</v>
      </c>
      <c r="H12" s="48">
        <v>0.05</v>
      </c>
      <c r="I12" s="50">
        <v>3</v>
      </c>
      <c r="J12" s="48">
        <v>-0.18632180357458999</v>
      </c>
      <c r="K12" s="48">
        <v>0.1564863609926001</v>
      </c>
      <c r="L12" s="51">
        <v>-1.5869010742340799</v>
      </c>
      <c r="M12" s="52">
        <f>AY12/W12</f>
        <v>11.972193407884749</v>
      </c>
      <c r="N12" s="53">
        <f>M12*SQRT((AJ12/W12)^2+(BO12/AY12)^2)</f>
        <v>5.09237551539651</v>
      </c>
      <c r="O12" s="54">
        <v>11</v>
      </c>
      <c r="P12" s="50">
        <v>12.989253754528479</v>
      </c>
      <c r="Q12" s="50">
        <v>14.443168431817444</v>
      </c>
      <c r="R12" s="50">
        <v>46.166321773398664</v>
      </c>
      <c r="S12" s="50">
        <v>3.4211932752285209E-3</v>
      </c>
      <c r="T12" s="50">
        <v>1.7921504881210613</v>
      </c>
      <c r="U12" s="50">
        <v>12.17833848361613</v>
      </c>
      <c r="V12" s="50">
        <v>0.14479969375696911</v>
      </c>
      <c r="W12" s="50">
        <v>5.8807538460684892E-2</v>
      </c>
      <c r="X12" s="50">
        <v>11.776671900167772</v>
      </c>
      <c r="Y12" s="50">
        <v>1.0540973875028463E-2</v>
      </c>
      <c r="Z12" s="50">
        <v>0.4365257689825367</v>
      </c>
      <c r="AA12" s="50" t="s">
        <v>46</v>
      </c>
      <c r="AB12" s="50">
        <v>98.31763636363641</v>
      </c>
      <c r="AC12" s="50">
        <v>4.50314857710001E-2</v>
      </c>
      <c r="AD12" s="50">
        <v>3.0050920971571901E-2</v>
      </c>
      <c r="AE12" s="50">
        <v>0.40185078024905901</v>
      </c>
      <c r="AF12" s="50">
        <v>4.4573275171386397E-3</v>
      </c>
      <c r="AG12" s="50">
        <v>2.8300337293203599E-2</v>
      </c>
      <c r="AH12" s="50">
        <v>7.7121349050304197E-2</v>
      </c>
      <c r="AI12" s="50">
        <v>1.1577978527224E-2</v>
      </c>
      <c r="AJ12" s="50">
        <v>1.6818918902766902E-2</v>
      </c>
      <c r="AK12" s="50">
        <v>9.5931190904886304E-2</v>
      </c>
      <c r="AL12" s="50">
        <v>1.28789661306737E-2</v>
      </c>
      <c r="AM12" s="50">
        <v>1.28333243891064E-2</v>
      </c>
      <c r="AN12" s="55" t="s">
        <v>46</v>
      </c>
      <c r="AO12" s="56">
        <v>9</v>
      </c>
      <c r="AP12" s="50">
        <v>2.4777590156358983E-4</v>
      </c>
      <c r="AQ12" s="50">
        <v>0</v>
      </c>
      <c r="AR12" s="50">
        <v>1.1397691471925134E-2</v>
      </c>
      <c r="AS12" s="50">
        <v>9.9110360625435934E-4</v>
      </c>
      <c r="AT12" s="50">
        <v>1.1769355324270517E-2</v>
      </c>
      <c r="AU12" s="50">
        <v>1.536210589694257E-2</v>
      </c>
      <c r="AV12" s="50" t="s">
        <v>46</v>
      </c>
      <c r="AW12" s="50">
        <v>8.4243806531620544E-2</v>
      </c>
      <c r="AX12" s="50">
        <v>4.0308183666364803</v>
      </c>
      <c r="AY12" s="50">
        <v>0.70405522429294054</v>
      </c>
      <c r="AZ12" s="50">
        <v>0.32148923227875781</v>
      </c>
      <c r="BA12" s="50">
        <v>94.792865540690386</v>
      </c>
      <c r="BB12" s="50">
        <v>2.3786486550104624E-2</v>
      </c>
      <c r="BC12" s="50">
        <v>2.973310818763078E-3</v>
      </c>
      <c r="BD12" s="50" t="s">
        <v>46</v>
      </c>
      <c r="BE12" s="50">
        <v>100.89762499999999</v>
      </c>
      <c r="BF12" s="50">
        <v>6.6143782776614801E-4</v>
      </c>
      <c r="BG12" s="50">
        <v>0</v>
      </c>
      <c r="BH12" s="50">
        <v>1.93649167310371E-3</v>
      </c>
      <c r="BI12" s="50">
        <v>1.80277563773199E-3</v>
      </c>
      <c r="BJ12" s="50">
        <v>1.3176091036419001E-2</v>
      </c>
      <c r="BK12" s="50">
        <v>9.1104335791442996E-3</v>
      </c>
      <c r="BL12" s="50" t="s">
        <v>46</v>
      </c>
      <c r="BM12" s="50">
        <v>1.6439282222773601E-2</v>
      </c>
      <c r="BN12" s="50">
        <v>0.317885592627285</v>
      </c>
      <c r="BO12" s="50">
        <v>0.221668072520605</v>
      </c>
      <c r="BP12" s="50">
        <v>2.13888843795089E-2</v>
      </c>
      <c r="BQ12" s="50">
        <v>0.31237267406096803</v>
      </c>
      <c r="BR12" s="50">
        <v>1.5763882770434501E-2</v>
      </c>
      <c r="BS12" s="50">
        <v>3.6400549446402599E-3</v>
      </c>
      <c r="BT12" s="57" t="s">
        <v>46</v>
      </c>
    </row>
    <row r="13" spans="1:72" x14ac:dyDescent="0.3">
      <c r="A13" s="10" t="s">
        <v>3</v>
      </c>
      <c r="B13" s="7" t="s">
        <v>47</v>
      </c>
      <c r="C13" s="7" t="s">
        <v>34</v>
      </c>
      <c r="D13" s="7" t="s">
        <v>33</v>
      </c>
      <c r="E13" s="8">
        <v>1973</v>
      </c>
      <c r="F13" s="8">
        <v>10</v>
      </c>
      <c r="G13" s="7">
        <v>0.95</v>
      </c>
      <c r="H13" s="7">
        <v>0.05</v>
      </c>
      <c r="I13" s="9">
        <v>3</v>
      </c>
      <c r="J13" s="7">
        <v>-0.141273526802174</v>
      </c>
      <c r="K13" s="7">
        <v>0.15895830699506633</v>
      </c>
      <c r="L13" s="11">
        <v>-1.6230126744253801</v>
      </c>
      <c r="M13" s="29">
        <f t="shared" ref="M13:M37" si="0">AY13/W13</f>
        <v>12.853168636880641</v>
      </c>
      <c r="N13" s="30">
        <f t="shared" ref="N13:N37" si="1">M13*SQRT((AJ13/W13)^2+(BO13/AY13)^2)</f>
        <v>2.4296388701696223</v>
      </c>
      <c r="O13" s="26">
        <v>6</v>
      </c>
      <c r="P13" s="9">
        <v>12.915267647924036</v>
      </c>
      <c r="Q13" s="9">
        <v>14.604403147327268</v>
      </c>
      <c r="R13" s="9">
        <v>46.066686278288891</v>
      </c>
      <c r="S13" s="9">
        <v>0.18901546274975187</v>
      </c>
      <c r="T13" s="9">
        <v>1.7417149349266077</v>
      </c>
      <c r="U13" s="9">
        <v>12.146187737325949</v>
      </c>
      <c r="V13" s="9">
        <v>0.12206544195466972</v>
      </c>
      <c r="W13" s="9">
        <v>8.6561643048187031E-2</v>
      </c>
      <c r="X13" s="9">
        <v>11.751926503754978</v>
      </c>
      <c r="Y13" s="9">
        <v>1.4877782398907186E-2</v>
      </c>
      <c r="Z13" s="9">
        <v>0.36129342030073425</v>
      </c>
      <c r="AA13" s="9" t="s">
        <v>46</v>
      </c>
      <c r="AB13" s="9">
        <v>98.581000000000046</v>
      </c>
      <c r="AC13" s="9">
        <v>3.9115214431215801E-2</v>
      </c>
      <c r="AD13" s="9">
        <v>3.5182460908179197E-2</v>
      </c>
      <c r="AE13" s="9">
        <v>0.176240366166968</v>
      </c>
      <c r="AF13" s="9">
        <v>3.5966033358650402E-2</v>
      </c>
      <c r="AG13" s="9">
        <v>1.22746350930146E-2</v>
      </c>
      <c r="AH13" s="9">
        <v>6.8374987304488405E-2</v>
      </c>
      <c r="AI13" s="9">
        <v>9.9944429003766301E-3</v>
      </c>
      <c r="AJ13" s="9">
        <v>1.6306099744846699E-2</v>
      </c>
      <c r="AK13" s="9">
        <v>0.328925227909863</v>
      </c>
      <c r="AL13" s="9">
        <v>9.4103961423287405E-3</v>
      </c>
      <c r="AM13" s="9">
        <v>1.00567832276971E-2</v>
      </c>
      <c r="AN13" s="15" t="s">
        <v>46</v>
      </c>
      <c r="AO13" s="13">
        <v>7</v>
      </c>
      <c r="AP13" s="9">
        <v>0</v>
      </c>
      <c r="AQ13" s="9">
        <v>0</v>
      </c>
      <c r="AR13" s="9">
        <v>9.788680635169229E-3</v>
      </c>
      <c r="AS13" s="9">
        <v>0.94999975113523749</v>
      </c>
      <c r="AT13" s="9">
        <v>8.1295822224286881E-3</v>
      </c>
      <c r="AU13" s="9">
        <v>1.0286410158991365E-2</v>
      </c>
      <c r="AV13" s="9" t="s">
        <v>46</v>
      </c>
      <c r="AW13" s="9">
        <v>5.8897993652289482E-2</v>
      </c>
      <c r="AX13" s="9">
        <v>3.357185638180499</v>
      </c>
      <c r="AY13" s="9">
        <v>1.1125913955838147</v>
      </c>
      <c r="AZ13" s="9">
        <v>0.29465587810272131</v>
      </c>
      <c r="BA13" s="9">
        <v>94.165116792232766</v>
      </c>
      <c r="BB13" s="9">
        <v>3.0859230476974191E-2</v>
      </c>
      <c r="BC13" s="9">
        <v>2.4886476191108217E-3</v>
      </c>
      <c r="BD13" s="9" t="s">
        <v>46</v>
      </c>
      <c r="BE13" s="9">
        <v>100.4561666666667</v>
      </c>
      <c r="BF13" s="9">
        <v>0</v>
      </c>
      <c r="BG13" s="9">
        <v>0</v>
      </c>
      <c r="BH13" s="9">
        <v>6.8718427093627697E-4</v>
      </c>
      <c r="BI13" s="9">
        <v>0.17610855238239301</v>
      </c>
      <c r="BJ13" s="9">
        <v>7.7334051720801197E-3</v>
      </c>
      <c r="BK13" s="9">
        <v>1.13529242439509E-2</v>
      </c>
      <c r="BL13" s="9" t="s">
        <v>46</v>
      </c>
      <c r="BM13" s="9">
        <v>8.0914907292922392E-3</v>
      </c>
      <c r="BN13" s="9">
        <v>9.5482546398106993E-2</v>
      </c>
      <c r="BO13" s="9">
        <v>1.7489679496459899E-2</v>
      </c>
      <c r="BP13" s="9">
        <v>5.5377492419453897E-3</v>
      </c>
      <c r="BQ13" s="9">
        <v>0.205093203744595</v>
      </c>
      <c r="BR13" s="9">
        <v>2.04368947412924E-2</v>
      </c>
      <c r="BS13" s="9">
        <v>2.6925824035672502E-3</v>
      </c>
      <c r="BT13" s="14" t="s">
        <v>46</v>
      </c>
    </row>
    <row r="14" spans="1:72" x14ac:dyDescent="0.3">
      <c r="A14" s="10" t="s">
        <v>3</v>
      </c>
      <c r="B14" s="7" t="s">
        <v>48</v>
      </c>
      <c r="C14" s="7" t="s">
        <v>34</v>
      </c>
      <c r="D14" s="7" t="s">
        <v>33</v>
      </c>
      <c r="E14" s="8">
        <v>1973</v>
      </c>
      <c r="F14" s="8">
        <v>10</v>
      </c>
      <c r="G14" s="7">
        <v>0.95</v>
      </c>
      <c r="H14" s="7">
        <v>0.05</v>
      </c>
      <c r="I14" s="9">
        <v>3</v>
      </c>
      <c r="J14" s="7">
        <v>0.42367388170821801</v>
      </c>
      <c r="K14" s="7">
        <v>0.15895830699506633</v>
      </c>
      <c r="L14" s="11">
        <v>-1.80360482456982</v>
      </c>
      <c r="M14" s="29">
        <f t="shared" si="0"/>
        <v>7.4370971724184098</v>
      </c>
      <c r="N14" s="30">
        <f t="shared" si="1"/>
        <v>1.522677223351375</v>
      </c>
      <c r="O14" s="26">
        <v>6</v>
      </c>
      <c r="P14" s="9">
        <v>12.915267647924036</v>
      </c>
      <c r="Q14" s="9">
        <v>14.604403147327268</v>
      </c>
      <c r="R14" s="9">
        <v>46.066686278288891</v>
      </c>
      <c r="S14" s="9">
        <v>0.18901546274975187</v>
      </c>
      <c r="T14" s="9">
        <v>1.7417149349266077</v>
      </c>
      <c r="U14" s="9">
        <v>12.146187737325949</v>
      </c>
      <c r="V14" s="9">
        <v>0.12206544195466972</v>
      </c>
      <c r="W14" s="9">
        <v>8.6561643048187031E-2</v>
      </c>
      <c r="X14" s="9">
        <v>11.751926503754978</v>
      </c>
      <c r="Y14" s="9">
        <v>1.4877782398907186E-2</v>
      </c>
      <c r="Z14" s="9">
        <v>0.36129342030073425</v>
      </c>
      <c r="AA14" s="9" t="s">
        <v>46</v>
      </c>
      <c r="AB14" s="9">
        <v>98.581000000000046</v>
      </c>
      <c r="AC14" s="9">
        <v>3.9115214431215801E-2</v>
      </c>
      <c r="AD14" s="9">
        <v>3.5182460908179197E-2</v>
      </c>
      <c r="AE14" s="9">
        <v>0.176240366166968</v>
      </c>
      <c r="AF14" s="9">
        <v>3.5966033358650402E-2</v>
      </c>
      <c r="AG14" s="9">
        <v>1.22746350930146E-2</v>
      </c>
      <c r="AH14" s="9">
        <v>6.8374987304488405E-2</v>
      </c>
      <c r="AI14" s="9">
        <v>9.9944429003766301E-3</v>
      </c>
      <c r="AJ14" s="9">
        <v>1.6306099744846699E-2</v>
      </c>
      <c r="AK14" s="9">
        <v>0.328925227909863</v>
      </c>
      <c r="AL14" s="9">
        <v>9.4103961423287405E-3</v>
      </c>
      <c r="AM14" s="9">
        <v>1.00567832276971E-2</v>
      </c>
      <c r="AN14" s="15" t="s">
        <v>46</v>
      </c>
      <c r="AO14" s="13">
        <v>9</v>
      </c>
      <c r="AP14" s="9">
        <v>8.8290976788302201E-4</v>
      </c>
      <c r="AQ14" s="9">
        <v>2.5225993368086343E-4</v>
      </c>
      <c r="AR14" s="9">
        <v>7.9461879109471983E-3</v>
      </c>
      <c r="AS14" s="9">
        <v>26.894062179551053</v>
      </c>
      <c r="AT14" s="9">
        <v>1.2739126650883606E-2</v>
      </c>
      <c r="AU14" s="9">
        <v>7.8200579441067668E-3</v>
      </c>
      <c r="AV14" s="9" t="s">
        <v>46</v>
      </c>
      <c r="AW14" s="9">
        <v>0.15072531037431591</v>
      </c>
      <c r="AX14" s="9">
        <v>0.67908374146888439</v>
      </c>
      <c r="AY14" s="9">
        <v>0.64376735075356351</v>
      </c>
      <c r="AZ14" s="9">
        <v>0.63695633254418016</v>
      </c>
      <c r="BA14" s="9">
        <v>70.915438686331171</v>
      </c>
      <c r="BB14" s="9">
        <v>3.2163141544310089E-2</v>
      </c>
      <c r="BC14" s="9">
        <v>1.8162715225022167E-2</v>
      </c>
      <c r="BD14" s="9" t="s">
        <v>46</v>
      </c>
      <c r="BE14" s="9">
        <v>99.104124999999996</v>
      </c>
      <c r="BF14" s="9">
        <v>1.1659223816360999E-3</v>
      </c>
      <c r="BG14" s="9">
        <v>6.6143782776614801E-4</v>
      </c>
      <c r="BH14" s="9">
        <v>1.6153559979150099E-3</v>
      </c>
      <c r="BI14" s="9">
        <v>0.53548562947571199</v>
      </c>
      <c r="BJ14" s="9">
        <v>9.6038729166935607E-3</v>
      </c>
      <c r="BK14" s="9">
        <v>7.9804448497561801E-3</v>
      </c>
      <c r="BL14" s="9" t="s">
        <v>46</v>
      </c>
      <c r="BM14" s="9">
        <v>2.49646625252576E-2</v>
      </c>
      <c r="BN14" s="9">
        <v>7.8480889393533204E-2</v>
      </c>
      <c r="BO14" s="9">
        <v>5.1635743434175499E-2</v>
      </c>
      <c r="BP14" s="9">
        <v>0.121617998256837</v>
      </c>
      <c r="BQ14" s="9">
        <v>0.29308720438633801</v>
      </c>
      <c r="BR14" s="9">
        <v>1.83196445107431E-2</v>
      </c>
      <c r="BS14" s="9">
        <v>1.15108644332213E-2</v>
      </c>
      <c r="BT14" s="14" t="s">
        <v>46</v>
      </c>
    </row>
    <row r="15" spans="1:72" x14ac:dyDescent="0.3">
      <c r="A15" s="10" t="s">
        <v>4</v>
      </c>
      <c r="B15" s="7"/>
      <c r="C15" s="7" t="s">
        <v>35</v>
      </c>
      <c r="D15" s="7" t="s">
        <v>33</v>
      </c>
      <c r="E15" s="8">
        <v>1973</v>
      </c>
      <c r="F15" s="8">
        <v>10</v>
      </c>
      <c r="G15" s="7">
        <v>0.95</v>
      </c>
      <c r="H15" s="7">
        <v>0.05</v>
      </c>
      <c r="I15" s="9">
        <v>2.25</v>
      </c>
      <c r="J15" s="7">
        <v>-2.3024816748881499E-2</v>
      </c>
      <c r="K15" s="7">
        <v>0.19949948316544774</v>
      </c>
      <c r="L15" s="11">
        <v>-6.5643819968379002</v>
      </c>
      <c r="M15" s="29">
        <f t="shared" si="0"/>
        <v>0.46790959081507411</v>
      </c>
      <c r="N15" s="30">
        <f t="shared" si="1"/>
        <v>0.11877516347935563</v>
      </c>
      <c r="O15" s="26">
        <v>8</v>
      </c>
      <c r="P15" s="9">
        <v>16.901321680575982</v>
      </c>
      <c r="Q15" s="9">
        <v>15.922633332139377</v>
      </c>
      <c r="R15" s="9">
        <v>50.219993552777694</v>
      </c>
      <c r="S15" s="9">
        <v>1.8625308929402945E-3</v>
      </c>
      <c r="T15" s="9">
        <v>3.502704251584944</v>
      </c>
      <c r="U15" s="9">
        <v>13.181417672552728</v>
      </c>
      <c r="V15" s="9">
        <v>4.5846914287761015E-3</v>
      </c>
      <c r="W15" s="9">
        <v>0.13825710089902951</v>
      </c>
      <c r="X15" s="9">
        <v>3.8540062323149091E-2</v>
      </c>
      <c r="Y15" s="9">
        <v>7.5933951789104188E-3</v>
      </c>
      <c r="Z15" s="9">
        <v>8.1091729646477373E-2</v>
      </c>
      <c r="AA15" s="9" t="s">
        <v>46</v>
      </c>
      <c r="AB15" s="9">
        <v>99.710714285714275</v>
      </c>
      <c r="AC15" s="9">
        <v>1.9682168455280001E-2</v>
      </c>
      <c r="AD15" s="9">
        <v>8.9099806454360497E-3</v>
      </c>
      <c r="AE15" s="9">
        <v>5.9913543152290298E-2</v>
      </c>
      <c r="AF15" s="9">
        <v>2.9485382057929002E-3</v>
      </c>
      <c r="AG15" s="9">
        <v>2.3512046413075499E-2</v>
      </c>
      <c r="AH15" s="9">
        <v>7.2466177895453496E-2</v>
      </c>
      <c r="AI15" s="9">
        <v>4.3377789859111397E-3</v>
      </c>
      <c r="AJ15" s="9">
        <v>2.0124104746217501E-2</v>
      </c>
      <c r="AK15" s="9">
        <v>1.2069526477362501E-2</v>
      </c>
      <c r="AL15" s="9">
        <v>9.0215162307696797E-3</v>
      </c>
      <c r="AM15" s="9">
        <v>9.9631975852358303E-3</v>
      </c>
      <c r="AN15" s="15" t="s">
        <v>46</v>
      </c>
      <c r="AO15" s="13">
        <v>7</v>
      </c>
      <c r="AP15" s="9">
        <v>1.6336319067915012E-4</v>
      </c>
      <c r="AQ15" s="9">
        <v>1.3069055254331951E-3</v>
      </c>
      <c r="AR15" s="9">
        <v>13.77494760125659</v>
      </c>
      <c r="AS15" s="9">
        <v>6.0444380551285459E-3</v>
      </c>
      <c r="AT15" s="9">
        <v>8.6582491059949366E-3</v>
      </c>
      <c r="AU15" s="9">
        <v>1.4375960779765214E-2</v>
      </c>
      <c r="AV15" s="9" t="s">
        <v>46</v>
      </c>
      <c r="AW15" s="9">
        <v>0.29503392236654452</v>
      </c>
      <c r="AX15" s="9">
        <v>1.3662063636497266</v>
      </c>
      <c r="AY15" s="9">
        <v>6.4691823508943314E-2</v>
      </c>
      <c r="AZ15" s="9">
        <v>0.49074302480016635</v>
      </c>
      <c r="BA15" s="9">
        <v>83.653879140644278</v>
      </c>
      <c r="BB15" s="9">
        <v>3.4469633233300642E-2</v>
      </c>
      <c r="BC15" s="9">
        <v>0.28947957388345313</v>
      </c>
      <c r="BD15" s="9" t="s">
        <v>46</v>
      </c>
      <c r="BE15" s="9">
        <v>102.02216666666666</v>
      </c>
      <c r="BF15" s="9">
        <v>3.7267799624996498E-4</v>
      </c>
      <c r="BG15" s="9">
        <v>4.7140452079103202E-4</v>
      </c>
      <c r="BH15" s="9">
        <v>0.153452218404732</v>
      </c>
      <c r="BI15" s="9">
        <v>1.20887918705257E-2</v>
      </c>
      <c r="BJ15" s="9">
        <v>9.3526585643988001E-3</v>
      </c>
      <c r="BK15" s="9">
        <v>1.19814671704076E-2</v>
      </c>
      <c r="BL15" s="9" t="s">
        <v>46</v>
      </c>
      <c r="BM15" s="9">
        <v>3.3461420571557703E-2</v>
      </c>
      <c r="BN15" s="9">
        <v>0.32789806173396202</v>
      </c>
      <c r="BO15" s="9">
        <v>1.34536240470737E-2</v>
      </c>
      <c r="BP15" s="9">
        <v>1.0225241100118699E-2</v>
      </c>
      <c r="BQ15" s="9">
        <v>0.64034879818215495</v>
      </c>
      <c r="BR15" s="9">
        <v>1.86495457198173E-2</v>
      </c>
      <c r="BS15" s="9">
        <v>8.3399973354645399E-3</v>
      </c>
      <c r="BT15" s="14" t="s">
        <v>46</v>
      </c>
    </row>
    <row r="16" spans="1:72" x14ac:dyDescent="0.3">
      <c r="A16" s="10" t="s">
        <v>5</v>
      </c>
      <c r="B16" s="7"/>
      <c r="C16" s="7" t="s">
        <v>35</v>
      </c>
      <c r="D16" s="7" t="s">
        <v>33</v>
      </c>
      <c r="E16" s="8">
        <v>1973</v>
      </c>
      <c r="F16" s="8">
        <v>10</v>
      </c>
      <c r="G16" s="7">
        <v>0.95</v>
      </c>
      <c r="H16" s="7">
        <v>0.05</v>
      </c>
      <c r="I16" s="9">
        <v>3</v>
      </c>
      <c r="J16" s="7">
        <v>-8.9683022027994705E-2</v>
      </c>
      <c r="K16" s="7">
        <v>0.17011407381355309</v>
      </c>
      <c r="L16" s="11">
        <v>-5.2829842272290799</v>
      </c>
      <c r="M16" s="29">
        <f t="shared" si="0"/>
        <v>9.264296798242129E-2</v>
      </c>
      <c r="N16" s="30">
        <f t="shared" si="1"/>
        <v>2.7461334364076072E-2</v>
      </c>
      <c r="O16" s="26">
        <v>9</v>
      </c>
      <c r="P16" s="9">
        <v>15.028659513012768</v>
      </c>
      <c r="Q16" s="9">
        <v>15.87959013653801</v>
      </c>
      <c r="R16" s="9">
        <v>52.437929331477577</v>
      </c>
      <c r="S16" s="9">
        <v>1.8707253924781873E-3</v>
      </c>
      <c r="T16" s="9">
        <v>2.824296482537402</v>
      </c>
      <c r="U16" s="9">
        <v>12.579879974258819</v>
      </c>
      <c r="V16" s="9">
        <v>9.4783419885561496E-3</v>
      </c>
      <c r="W16" s="9">
        <v>0.85504621938869685</v>
      </c>
      <c r="X16" s="9">
        <v>0.18058735788722768</v>
      </c>
      <c r="Y16" s="9">
        <v>1.4092797956669014E-2</v>
      </c>
      <c r="Z16" s="9">
        <v>0.18856911956180131</v>
      </c>
      <c r="AA16" s="9" t="s">
        <v>46</v>
      </c>
      <c r="AB16" s="9">
        <v>100.2285</v>
      </c>
      <c r="AC16" s="9">
        <v>2.07424685126914E-2</v>
      </c>
      <c r="AD16" s="9">
        <v>3.9202798050649697E-2</v>
      </c>
      <c r="AE16" s="9">
        <v>0.123527071931622</v>
      </c>
      <c r="AF16" s="9">
        <v>3.8870779513665498E-3</v>
      </c>
      <c r="AG16" s="9">
        <v>4.7407146085795999E-2</v>
      </c>
      <c r="AH16" s="9">
        <v>0.10264981429598399</v>
      </c>
      <c r="AI16" s="9">
        <v>6.8373971655886698E-3</v>
      </c>
      <c r="AJ16" s="9">
        <v>8.4261497731763692E-3</v>
      </c>
      <c r="AK16" s="9">
        <v>1.24398553046247E-2</v>
      </c>
      <c r="AL16" s="9">
        <v>1.53902363529609E-2</v>
      </c>
      <c r="AM16" s="9">
        <v>1.0999999999999999E-2</v>
      </c>
      <c r="AN16" s="15" t="s">
        <v>46</v>
      </c>
      <c r="AO16" s="13">
        <v>9</v>
      </c>
      <c r="AP16" s="9">
        <v>1.2319443161169116E-4</v>
      </c>
      <c r="AQ16" s="9">
        <v>0</v>
      </c>
      <c r="AR16" s="9">
        <v>4.9822292032400135</v>
      </c>
      <c r="AS16" s="9">
        <v>4.8045828328559552E-3</v>
      </c>
      <c r="AT16" s="9">
        <v>5.7901382857494842E-3</v>
      </c>
      <c r="AU16" s="9">
        <v>2.0696664510764112E-2</v>
      </c>
      <c r="AV16" s="9" t="s">
        <v>46</v>
      </c>
      <c r="AW16" s="9">
        <v>0.22372108780683114</v>
      </c>
      <c r="AX16" s="9">
        <v>2.7349163817795437</v>
      </c>
      <c r="AY16" s="9">
        <v>7.9214019526317417E-2</v>
      </c>
      <c r="AZ16" s="9">
        <v>0.42539037235516952</v>
      </c>
      <c r="BA16" s="9">
        <v>91.306661738889389</v>
      </c>
      <c r="BB16" s="9">
        <v>3.7820690504789187E-2</v>
      </c>
      <c r="BC16" s="9">
        <v>0.17863192583695214</v>
      </c>
      <c r="BD16" s="9" t="s">
        <v>46</v>
      </c>
      <c r="BE16" s="9">
        <v>101.465625</v>
      </c>
      <c r="BF16" s="9">
        <v>3.3071891388307401E-4</v>
      </c>
      <c r="BG16" s="9">
        <v>0</v>
      </c>
      <c r="BH16" s="9">
        <v>0.18181154391292101</v>
      </c>
      <c r="BI16" s="9">
        <v>6.6977141623094103E-3</v>
      </c>
      <c r="BJ16" s="9">
        <v>9.8670854359329506E-3</v>
      </c>
      <c r="BK16" s="9">
        <v>1.6062378404208998E-2</v>
      </c>
      <c r="BL16" s="9" t="s">
        <v>46</v>
      </c>
      <c r="BM16" s="9">
        <v>3.1804087787578497E-2</v>
      </c>
      <c r="BN16" s="9">
        <v>0.50034538071216395</v>
      </c>
      <c r="BO16" s="9">
        <v>2.3467730503821602E-2</v>
      </c>
      <c r="BP16" s="9">
        <v>2.0438551196207601E-2</v>
      </c>
      <c r="BQ16" s="9">
        <v>0.55782601174111501</v>
      </c>
      <c r="BR16" s="9">
        <v>1.8034255598720999E-2</v>
      </c>
      <c r="BS16" s="9">
        <v>1.8899404752531199E-2</v>
      </c>
      <c r="BT16" s="14" t="s">
        <v>46</v>
      </c>
    </row>
    <row r="17" spans="1:72" x14ac:dyDescent="0.3">
      <c r="A17" s="10" t="s">
        <v>6</v>
      </c>
      <c r="B17" s="7"/>
      <c r="C17" s="7" t="s">
        <v>35</v>
      </c>
      <c r="D17" s="7" t="s">
        <v>33</v>
      </c>
      <c r="E17" s="8">
        <v>1973</v>
      </c>
      <c r="F17" s="8">
        <v>10</v>
      </c>
      <c r="G17" s="7">
        <v>0.95</v>
      </c>
      <c r="H17" s="7">
        <v>0.05</v>
      </c>
      <c r="I17" s="9">
        <v>2.5</v>
      </c>
      <c r="J17" s="7">
        <v>-0.13711058326694101</v>
      </c>
      <c r="K17" s="7">
        <v>0.15275547366828171</v>
      </c>
      <c r="L17" s="11">
        <v>-4.6463267821080301</v>
      </c>
      <c r="M17" s="29">
        <f t="shared" si="0"/>
        <v>0.11324094144331456</v>
      </c>
      <c r="N17" s="30">
        <f t="shared" si="1"/>
        <v>4.2575585172043691E-2</v>
      </c>
      <c r="O17" s="26">
        <v>17</v>
      </c>
      <c r="P17" s="9">
        <v>14.579586344811412</v>
      </c>
      <c r="Q17" s="9">
        <v>14.937445608231133</v>
      </c>
      <c r="R17" s="9">
        <v>52.833556558181449</v>
      </c>
      <c r="S17" s="9">
        <v>6.2955579283911142E-3</v>
      </c>
      <c r="T17" s="9">
        <v>2.7756003925465533</v>
      </c>
      <c r="U17" s="9">
        <v>12.432245600824595</v>
      </c>
      <c r="V17" s="9">
        <v>8.8878464871403971E-3</v>
      </c>
      <c r="W17" s="9">
        <v>1.8031835772347689</v>
      </c>
      <c r="X17" s="9">
        <v>0.37730142761034208</v>
      </c>
      <c r="Y17" s="9">
        <v>1.2529394700621534E-2</v>
      </c>
      <c r="Z17" s="9">
        <v>0.23336769144359618</v>
      </c>
      <c r="AA17" s="9" t="s">
        <v>46</v>
      </c>
      <c r="AB17" s="9">
        <v>101.26187499999999</v>
      </c>
      <c r="AC17" s="9">
        <v>3.7160073920136198E-2</v>
      </c>
      <c r="AD17" s="9">
        <v>3.7022744276322898E-2</v>
      </c>
      <c r="AE17" s="9">
        <v>0.396582510330448</v>
      </c>
      <c r="AF17" s="9">
        <v>7.2790366807703299E-3</v>
      </c>
      <c r="AG17" s="9">
        <v>4.0765909471027401E-2</v>
      </c>
      <c r="AH17" s="9">
        <v>0.171093130706642</v>
      </c>
      <c r="AI17" s="9">
        <v>8.4852813742385697E-3</v>
      </c>
      <c r="AJ17" s="9">
        <v>4.0844933513839901E-2</v>
      </c>
      <c r="AK17" s="9">
        <v>1.52867129805593E-2</v>
      </c>
      <c r="AL17" s="9">
        <v>1.22460133819133E-2</v>
      </c>
      <c r="AM17" s="9">
        <v>1.02999924150457E-2</v>
      </c>
      <c r="AN17" s="15" t="s">
        <v>46</v>
      </c>
      <c r="AO17" s="13">
        <v>9</v>
      </c>
      <c r="AP17" s="9">
        <v>0</v>
      </c>
      <c r="AQ17" s="9">
        <v>0</v>
      </c>
      <c r="AR17" s="9">
        <v>1.100249337079986</v>
      </c>
      <c r="AS17" s="9">
        <v>4.0814105354810629E-3</v>
      </c>
      <c r="AT17" s="9">
        <v>1.125479874935687E-2</v>
      </c>
      <c r="AU17" s="9">
        <v>1.113111964222108E-2</v>
      </c>
      <c r="AV17" s="9" t="s">
        <v>46</v>
      </c>
      <c r="AW17" s="9">
        <v>0.21718051213044687</v>
      </c>
      <c r="AX17" s="9">
        <v>3.3727292515929874</v>
      </c>
      <c r="AY17" s="9">
        <v>0.20419420588118894</v>
      </c>
      <c r="AZ17" s="9">
        <v>0.35607214944393883</v>
      </c>
      <c r="BA17" s="9">
        <v>94.590894249416252</v>
      </c>
      <c r="BB17" s="9">
        <v>3.3269679819527449E-2</v>
      </c>
      <c r="BC17" s="9">
        <v>9.8943285708631826E-2</v>
      </c>
      <c r="BD17" s="9" t="s">
        <v>46</v>
      </c>
      <c r="BE17" s="9">
        <v>101.06799999999998</v>
      </c>
      <c r="BF17" s="9">
        <v>0</v>
      </c>
      <c r="BG17" s="9">
        <v>0</v>
      </c>
      <c r="BH17" s="9">
        <v>8.5571607440786096E-2</v>
      </c>
      <c r="BI17" s="9">
        <v>4.04467242184086E-3</v>
      </c>
      <c r="BJ17" s="9">
        <v>1.13019633250157E-2</v>
      </c>
      <c r="BK17" s="9">
        <v>1.0650704202070401E-2</v>
      </c>
      <c r="BL17" s="9" t="s">
        <v>46</v>
      </c>
      <c r="BM17" s="9">
        <v>1.6E-2</v>
      </c>
      <c r="BN17" s="9">
        <v>0.36502457109076902</v>
      </c>
      <c r="BO17" s="9">
        <v>7.66321366986462E-2</v>
      </c>
      <c r="BP17" s="9">
        <v>1.6220646565411601E-2</v>
      </c>
      <c r="BQ17" s="9">
        <v>0.427771386811928</v>
      </c>
      <c r="BR17" s="9">
        <v>2.6687719554131999E-2</v>
      </c>
      <c r="BS17" s="9">
        <v>1.26984250992003E-2</v>
      </c>
      <c r="BT17" s="14" t="s">
        <v>46</v>
      </c>
    </row>
    <row r="18" spans="1:72" x14ac:dyDescent="0.3">
      <c r="A18" s="10" t="s">
        <v>7</v>
      </c>
      <c r="B18" s="7"/>
      <c r="C18" s="7" t="s">
        <v>36</v>
      </c>
      <c r="D18" s="7" t="s">
        <v>33</v>
      </c>
      <c r="E18" s="8">
        <v>1973</v>
      </c>
      <c r="F18" s="8">
        <v>10</v>
      </c>
      <c r="G18" s="7">
        <v>2.375</v>
      </c>
      <c r="H18" s="7">
        <v>0.05</v>
      </c>
      <c r="I18" s="9">
        <v>2.5</v>
      </c>
      <c r="J18" s="7">
        <v>-0.104193992546874</v>
      </c>
      <c r="K18" s="7">
        <v>0.15013168773942126</v>
      </c>
      <c r="L18" s="11">
        <v>-1.6139727007170599</v>
      </c>
      <c r="M18" s="29">
        <f t="shared" si="0"/>
        <v>11.139278848245789</v>
      </c>
      <c r="N18" s="30">
        <f t="shared" si="1"/>
        <v>1.9642450625250509</v>
      </c>
      <c r="O18" s="26">
        <v>9</v>
      </c>
      <c r="P18" s="9">
        <v>12.839889157166578</v>
      </c>
      <c r="Q18" s="9">
        <v>14.245672748759642</v>
      </c>
      <c r="R18" s="9">
        <v>46.475671628105992</v>
      </c>
      <c r="S18" s="9">
        <v>4.3297981804659887E-3</v>
      </c>
      <c r="T18" s="9">
        <v>1.8084548223763972</v>
      </c>
      <c r="U18" s="9">
        <v>11.980042177328158</v>
      </c>
      <c r="V18" s="9">
        <v>0.11601312183542693</v>
      </c>
      <c r="W18" s="9">
        <v>0.29264341819737766</v>
      </c>
      <c r="X18" s="9">
        <v>11.756675530018237</v>
      </c>
      <c r="Y18" s="9">
        <v>1.7701233737787425E-2</v>
      </c>
      <c r="Z18" s="9">
        <v>0.46290636429393728</v>
      </c>
      <c r="AA18" s="9" t="s">
        <v>46</v>
      </c>
      <c r="AB18" s="9">
        <v>98.156999999999996</v>
      </c>
      <c r="AC18" s="9">
        <v>1.3970952007647801E-2</v>
      </c>
      <c r="AD18" s="9">
        <v>2.81621976237653E-2</v>
      </c>
      <c r="AE18" s="9">
        <v>8.2192514105603701E-2</v>
      </c>
      <c r="AF18" s="9">
        <v>4.7893110151669997E-3</v>
      </c>
      <c r="AG18" s="9">
        <v>3.4919326668766099E-2</v>
      </c>
      <c r="AH18" s="9">
        <v>9.5887629546255695E-2</v>
      </c>
      <c r="AI18" s="9">
        <v>7.6882621573408898E-3</v>
      </c>
      <c r="AJ18" s="9">
        <v>1.71882954361391E-2</v>
      </c>
      <c r="AK18" s="9">
        <v>5.1341990611973698E-2</v>
      </c>
      <c r="AL18" s="9">
        <v>1.5255634205106E-2</v>
      </c>
      <c r="AM18" s="9">
        <v>5.7213962456729101E-3</v>
      </c>
      <c r="AN18" s="15" t="s">
        <v>46</v>
      </c>
      <c r="AO18" s="13">
        <v>9</v>
      </c>
      <c r="AP18" s="9">
        <v>0</v>
      </c>
      <c r="AQ18" s="9">
        <v>0</v>
      </c>
      <c r="AR18" s="9">
        <v>1.1339419643572459E-2</v>
      </c>
      <c r="AS18" s="9">
        <v>4.8069278923839774E-3</v>
      </c>
      <c r="AT18" s="9">
        <v>1.1709183327601997E-2</v>
      </c>
      <c r="AU18" s="9">
        <v>1.6639365781329154E-2</v>
      </c>
      <c r="AV18" s="9" t="s">
        <v>46</v>
      </c>
      <c r="AW18" s="9">
        <v>0.11216165082229282</v>
      </c>
      <c r="AX18" s="9">
        <v>3.1188334202277992</v>
      </c>
      <c r="AY18" s="9">
        <v>3.259836638404396</v>
      </c>
      <c r="AZ18" s="9">
        <v>0.38430772226803184</v>
      </c>
      <c r="BA18" s="9">
        <v>93.059042632520232</v>
      </c>
      <c r="BB18" s="9">
        <v>1.6639365781329154E-2</v>
      </c>
      <c r="BC18" s="9">
        <v>4.6836733310407982E-3</v>
      </c>
      <c r="BD18" s="9" t="s">
        <v>46</v>
      </c>
      <c r="BE18" s="9">
        <v>101.41612499999999</v>
      </c>
      <c r="BF18" s="9">
        <v>0</v>
      </c>
      <c r="BG18" s="9">
        <v>0</v>
      </c>
      <c r="BH18" s="9">
        <v>1.4142135623731E-3</v>
      </c>
      <c r="BI18" s="9">
        <v>7.2013453604170396E-3</v>
      </c>
      <c r="BJ18" s="9">
        <v>9.6363569361040194E-3</v>
      </c>
      <c r="BK18" s="9">
        <v>1.2108235833514299E-2</v>
      </c>
      <c r="BL18" s="9" t="s">
        <v>46</v>
      </c>
      <c r="BM18" s="9">
        <v>5.4276491227786598E-2</v>
      </c>
      <c r="BN18" s="9">
        <v>0.38937546147645202</v>
      </c>
      <c r="BO18" s="9">
        <v>0.54199907748998999</v>
      </c>
      <c r="BP18" s="9">
        <v>5.6110939218658597E-2</v>
      </c>
      <c r="BQ18" s="9">
        <v>0.17106463507984401</v>
      </c>
      <c r="BR18" s="9">
        <v>1.11067265654647E-2</v>
      </c>
      <c r="BS18" s="9">
        <v>4.6029881598804896E-3</v>
      </c>
      <c r="BT18" s="14" t="s">
        <v>46</v>
      </c>
    </row>
    <row r="19" spans="1:72" x14ac:dyDescent="0.3">
      <c r="A19" s="10" t="s">
        <v>8</v>
      </c>
      <c r="B19" s="7" t="s">
        <v>48</v>
      </c>
      <c r="C19" s="7" t="s">
        <v>34</v>
      </c>
      <c r="D19" s="7" t="s">
        <v>33</v>
      </c>
      <c r="E19" s="8">
        <v>1973</v>
      </c>
      <c r="F19" s="8">
        <v>10</v>
      </c>
      <c r="G19" s="7">
        <v>2.375</v>
      </c>
      <c r="H19" s="7">
        <v>0.05</v>
      </c>
      <c r="I19" s="9">
        <v>2</v>
      </c>
      <c r="J19" s="7">
        <v>-0.100387566072454</v>
      </c>
      <c r="K19" s="7">
        <v>0.15082920465634977</v>
      </c>
      <c r="L19" s="11">
        <v>-1.56857726672215</v>
      </c>
      <c r="M19" s="29">
        <f t="shared" si="0"/>
        <v>13.432005370329186</v>
      </c>
      <c r="N19" s="30">
        <f t="shared" si="1"/>
        <v>2.9672570789439425</v>
      </c>
      <c r="O19" s="26">
        <v>9</v>
      </c>
      <c r="P19" s="9">
        <v>12.885421421753742</v>
      </c>
      <c r="Q19" s="9">
        <v>14.293115828576672</v>
      </c>
      <c r="R19" s="9">
        <v>46.840484355527714</v>
      </c>
      <c r="S19" s="9">
        <v>6.8661885485556476E-2</v>
      </c>
      <c r="T19" s="9">
        <v>1.7877241100048915</v>
      </c>
      <c r="U19" s="9">
        <v>12.083360056136749</v>
      </c>
      <c r="V19" s="9">
        <v>0.11078959910764698</v>
      </c>
      <c r="W19" s="9">
        <v>0.19881765742246296</v>
      </c>
      <c r="X19" s="9">
        <v>11.346816716779781</v>
      </c>
      <c r="Y19" s="9">
        <v>1.5467787389603381E-2</v>
      </c>
      <c r="Z19" s="9">
        <v>0.3693405818151636</v>
      </c>
      <c r="AA19" s="9" t="s">
        <v>46</v>
      </c>
      <c r="AB19" s="9">
        <v>99.400125000000017</v>
      </c>
      <c r="AC19" s="9">
        <v>1.9107835434711E-2</v>
      </c>
      <c r="AD19" s="9">
        <v>3.3320179696394399E-2</v>
      </c>
      <c r="AE19" s="9">
        <v>8.4998529399043801E-2</v>
      </c>
      <c r="AF19" s="9">
        <v>1.26762573340872E-2</v>
      </c>
      <c r="AG19" s="9">
        <v>2.2907422377910599E-2</v>
      </c>
      <c r="AH19" s="9">
        <v>8.1623277164054001E-2</v>
      </c>
      <c r="AI19" s="9">
        <v>8.8943451136101106E-3</v>
      </c>
      <c r="AJ19" s="9">
        <v>3.8622977293315999E-2</v>
      </c>
      <c r="AK19" s="9">
        <v>7.1240350223732193E-2</v>
      </c>
      <c r="AL19" s="9">
        <v>1.4508079645494099E-2</v>
      </c>
      <c r="AM19" s="9">
        <v>9.3733331851588494E-3</v>
      </c>
      <c r="AN19" s="15" t="s">
        <v>46</v>
      </c>
      <c r="AO19" s="13">
        <v>9</v>
      </c>
      <c r="AP19" s="9">
        <v>2.5883400457618518E-4</v>
      </c>
      <c r="AQ19" s="9">
        <v>0</v>
      </c>
      <c r="AR19" s="9">
        <v>1.0094526178471222E-2</v>
      </c>
      <c r="AS19" s="9">
        <v>7.7863739426630909</v>
      </c>
      <c r="AT19" s="9">
        <v>1.0353360183047408E-2</v>
      </c>
      <c r="AU19" s="9">
        <v>9.4474411670307581E-3</v>
      </c>
      <c r="AV19" s="9" t="s">
        <v>46</v>
      </c>
      <c r="AW19" s="9">
        <v>9.9780508764119411E-2</v>
      </c>
      <c r="AX19" s="9">
        <v>2.4256628738857193</v>
      </c>
      <c r="AY19" s="9">
        <v>2.6705198422147909</v>
      </c>
      <c r="AZ19" s="9">
        <v>0.6360845662459752</v>
      </c>
      <c r="BA19" s="9">
        <v>86.310916582977001</v>
      </c>
      <c r="BB19" s="9">
        <v>3.028357853541367E-2</v>
      </c>
      <c r="BC19" s="9">
        <v>1.0223943180759315E-2</v>
      </c>
      <c r="BD19" s="9" t="s">
        <v>46</v>
      </c>
      <c r="BE19" s="9">
        <v>96.587000000000003</v>
      </c>
      <c r="BF19" s="9">
        <v>4.3301270189221902E-4</v>
      </c>
      <c r="BG19" s="9">
        <v>0</v>
      </c>
      <c r="BH19" s="9">
        <v>2.8173569173961599E-3</v>
      </c>
      <c r="BI19" s="9">
        <v>2.0287852854294401</v>
      </c>
      <c r="BJ19" s="9">
        <v>9.0415706600125607E-3</v>
      </c>
      <c r="BK19" s="9">
        <v>7.7207107833411302E-3</v>
      </c>
      <c r="BL19" s="9" t="s">
        <v>46</v>
      </c>
      <c r="BM19" s="9">
        <v>8.6159372676453492E-3</v>
      </c>
      <c r="BN19" s="9">
        <v>0.27513880019909998</v>
      </c>
      <c r="BO19" s="9">
        <v>0.28088429001102899</v>
      </c>
      <c r="BP19" s="9">
        <v>9.4167321162917206E-2</v>
      </c>
      <c r="BQ19" s="9">
        <v>2.6500145017291898</v>
      </c>
      <c r="BR19" s="9">
        <v>1.38360941020217E-2</v>
      </c>
      <c r="BS19" s="9">
        <v>8.3132048573338994E-3</v>
      </c>
      <c r="BT19" s="14" t="s">
        <v>46</v>
      </c>
    </row>
    <row r="20" spans="1:72" x14ac:dyDescent="0.3">
      <c r="A20" s="10" t="s">
        <v>9</v>
      </c>
      <c r="B20" s="7"/>
      <c r="C20" s="7" t="s">
        <v>35</v>
      </c>
      <c r="D20" s="7" t="s">
        <v>33</v>
      </c>
      <c r="E20" s="8">
        <v>1973</v>
      </c>
      <c r="F20" s="8">
        <v>10</v>
      </c>
      <c r="G20" s="7">
        <v>0.95</v>
      </c>
      <c r="H20" s="7">
        <v>0.05</v>
      </c>
      <c r="I20" s="9">
        <v>3</v>
      </c>
      <c r="J20" s="7">
        <v>-0.150526591709018</v>
      </c>
      <c r="K20" s="7">
        <v>0.15417526834612105</v>
      </c>
      <c r="L20" s="11">
        <v>-2.4992736177954602</v>
      </c>
      <c r="M20" s="29">
        <f t="shared" si="0"/>
        <v>4.226247545831753</v>
      </c>
      <c r="N20" s="30">
        <f t="shared" si="1"/>
        <v>0.73429792250647286</v>
      </c>
      <c r="O20" s="26">
        <v>9</v>
      </c>
      <c r="P20" s="9">
        <v>13.561995318278337</v>
      </c>
      <c r="Q20" s="9">
        <v>15.103114107279666</v>
      </c>
      <c r="R20" s="9">
        <v>51.568051811386361</v>
      </c>
      <c r="S20" s="9">
        <v>2.9995013329034048E-3</v>
      </c>
      <c r="T20" s="9">
        <v>2.1830120742426571</v>
      </c>
      <c r="U20" s="9">
        <v>12.45805384854768</v>
      </c>
      <c r="V20" s="9">
        <v>8.2361307432639336E-2</v>
      </c>
      <c r="W20" s="9">
        <v>0.21696392974667966</v>
      </c>
      <c r="X20" s="9">
        <v>4.3701484628180571</v>
      </c>
      <c r="Y20" s="9">
        <v>1.1998005331613619E-2</v>
      </c>
      <c r="Z20" s="9">
        <v>0.44130163360341351</v>
      </c>
      <c r="AA20" s="9" t="s">
        <v>46</v>
      </c>
      <c r="AB20" s="9">
        <v>100.01662499999999</v>
      </c>
      <c r="AC20" s="9">
        <v>1.9556009306604099E-2</v>
      </c>
      <c r="AD20" s="9">
        <v>5.9809985579332502E-2</v>
      </c>
      <c r="AE20" s="9">
        <v>0.102507240597922</v>
      </c>
      <c r="AF20" s="9">
        <v>4.09267638593623E-3</v>
      </c>
      <c r="AG20" s="9">
        <v>3.1575059382367002E-2</v>
      </c>
      <c r="AH20" s="9">
        <v>6.1382891549681601E-2</v>
      </c>
      <c r="AI20" s="9">
        <v>1.20823993891942E-2</v>
      </c>
      <c r="AJ20" s="9">
        <v>2.3043437243605799E-2</v>
      </c>
      <c r="AK20" s="9">
        <v>1.45296034013321E-2</v>
      </c>
      <c r="AL20" s="9">
        <v>1.2874393189583701E-2</v>
      </c>
      <c r="AM20" s="9">
        <v>1.1585955938117501E-2</v>
      </c>
      <c r="AN20" s="15" t="s">
        <v>46</v>
      </c>
      <c r="AO20" s="13">
        <v>9</v>
      </c>
      <c r="AP20" s="9">
        <v>0</v>
      </c>
      <c r="AQ20" s="9">
        <v>0</v>
      </c>
      <c r="AR20" s="9">
        <v>1.221603879517775E-2</v>
      </c>
      <c r="AS20" s="9">
        <v>3.4550412754038081E-3</v>
      </c>
      <c r="AT20" s="9">
        <v>8.1440258634518335E-3</v>
      </c>
      <c r="AU20" s="9">
        <v>1.6534840389432509E-2</v>
      </c>
      <c r="AV20" s="9" t="s">
        <v>46</v>
      </c>
      <c r="AW20" s="9">
        <v>0.13647413037845044</v>
      </c>
      <c r="AX20" s="9">
        <v>3.5697980034797205</v>
      </c>
      <c r="AY20" s="9">
        <v>0.91694327562591782</v>
      </c>
      <c r="AZ20" s="9">
        <v>0.40275909724707248</v>
      </c>
      <c r="BA20" s="9">
        <v>94.898508162535023</v>
      </c>
      <c r="BB20" s="9">
        <v>2.4925654915413188E-2</v>
      </c>
      <c r="BC20" s="9">
        <v>1.0241729494947003E-2</v>
      </c>
      <c r="BD20" s="9" t="s">
        <v>46</v>
      </c>
      <c r="BE20" s="9">
        <v>101.30125</v>
      </c>
      <c r="BF20" s="9">
        <v>0</v>
      </c>
      <c r="BG20" s="9">
        <v>0</v>
      </c>
      <c r="BH20" s="9">
        <v>1.93245310421754E-3</v>
      </c>
      <c r="BI20" s="9">
        <v>3.9051248379533298E-3</v>
      </c>
      <c r="BJ20" s="9">
        <v>5.4715171570598204E-3</v>
      </c>
      <c r="BK20" s="9">
        <v>5.9529404498953296E-3</v>
      </c>
      <c r="BL20" s="9" t="s">
        <v>46</v>
      </c>
      <c r="BM20" s="9">
        <v>1.03892973775901E-2</v>
      </c>
      <c r="BN20" s="9">
        <v>0.23339545304054199</v>
      </c>
      <c r="BO20" s="9">
        <v>0.12608473093519301</v>
      </c>
      <c r="BP20" s="9">
        <v>1.0404326023342399E-2</v>
      </c>
      <c r="BQ20" s="9">
        <v>0.25731446592642498</v>
      </c>
      <c r="BR20" s="9">
        <v>2.60084121007031E-2</v>
      </c>
      <c r="BS20" s="9">
        <v>7.4655458608195602E-3</v>
      </c>
      <c r="BT20" s="14" t="s">
        <v>46</v>
      </c>
    </row>
    <row r="21" spans="1:72" x14ac:dyDescent="0.3">
      <c r="A21" s="10" t="s">
        <v>10</v>
      </c>
      <c r="B21" s="7"/>
      <c r="C21" s="7" t="s">
        <v>37</v>
      </c>
      <c r="D21" s="7" t="s">
        <v>33</v>
      </c>
      <c r="E21" s="8">
        <v>2373</v>
      </c>
      <c r="F21" s="8">
        <v>10</v>
      </c>
      <c r="G21" s="7">
        <v>1.0449999999999999</v>
      </c>
      <c r="H21" s="7">
        <v>0.05</v>
      </c>
      <c r="I21" s="9">
        <f>1/60</f>
        <v>1.6666666666666666E-2</v>
      </c>
      <c r="J21" s="7">
        <v>-0.16146047513143399</v>
      </c>
      <c r="K21" s="7">
        <v>0.12261586611869785</v>
      </c>
      <c r="L21" s="11">
        <v>-1.63741456552652</v>
      </c>
      <c r="M21" s="29">
        <f t="shared" si="0"/>
        <v>2.7373926842529182</v>
      </c>
      <c r="N21" s="30">
        <f t="shared" si="1"/>
        <v>0.86032096883156162</v>
      </c>
      <c r="O21" s="26">
        <v>9</v>
      </c>
      <c r="P21" s="9">
        <v>12.716284585977617</v>
      </c>
      <c r="Q21" s="9">
        <v>14.228668037699189</v>
      </c>
      <c r="R21" s="9">
        <v>46.786106309693537</v>
      </c>
      <c r="S21" s="9">
        <v>1.1355177330019304E-3</v>
      </c>
      <c r="T21" s="9">
        <v>1.8064825445690709</v>
      </c>
      <c r="U21" s="9">
        <v>11.911076344642249</v>
      </c>
      <c r="V21" s="9">
        <v>0.10547698053217931</v>
      </c>
      <c r="W21" s="9">
        <v>0.2050240351253485</v>
      </c>
      <c r="X21" s="9">
        <v>11.839160221552126</v>
      </c>
      <c r="Y21" s="9">
        <v>8.8318045900150147E-3</v>
      </c>
      <c r="Z21" s="9">
        <v>0.39175361788566598</v>
      </c>
      <c r="AA21" s="9" t="s">
        <v>46</v>
      </c>
      <c r="AB21" s="9">
        <v>99.073750000000004</v>
      </c>
      <c r="AC21" s="9">
        <v>2.9887288267756801E-2</v>
      </c>
      <c r="AD21" s="9">
        <v>2.9463695881542101E-2</v>
      </c>
      <c r="AE21" s="9">
        <v>8.7608147452163498E-2</v>
      </c>
      <c r="AF21" s="9">
        <v>1.76334199745824E-3</v>
      </c>
      <c r="AG21" s="9">
        <v>5.3783710359178498E-2</v>
      </c>
      <c r="AH21" s="9">
        <v>9.1320520694967405E-2</v>
      </c>
      <c r="AI21" s="9">
        <v>1.0712142642814299E-2</v>
      </c>
      <c r="AJ21" s="9">
        <v>4.2583557566272003E-2</v>
      </c>
      <c r="AK21" s="9">
        <v>0.19305051152483399</v>
      </c>
      <c r="AL21" s="9">
        <v>1.3329947486768299E-2</v>
      </c>
      <c r="AM21" s="9">
        <v>8.3880495349038207E-3</v>
      </c>
      <c r="AN21" s="15" t="s">
        <v>46</v>
      </c>
      <c r="AO21" s="13">
        <v>9</v>
      </c>
      <c r="AP21" s="9">
        <v>1.2463497531604314E-4</v>
      </c>
      <c r="AQ21" s="9">
        <v>0</v>
      </c>
      <c r="AR21" s="9">
        <v>7.478098518962588E-3</v>
      </c>
      <c r="AS21" s="9">
        <v>2.9912394075850357E-3</v>
      </c>
      <c r="AT21" s="9">
        <v>8.101273395542806E-3</v>
      </c>
      <c r="AU21" s="9">
        <v>9.2229881733871932E-3</v>
      </c>
      <c r="AV21" s="9" t="s">
        <v>46</v>
      </c>
      <c r="AW21" s="9">
        <v>0.10058042508004682</v>
      </c>
      <c r="AX21" s="9">
        <v>3.7805527062615365</v>
      </c>
      <c r="AY21" s="9">
        <v>0.5612312938481423</v>
      </c>
      <c r="AZ21" s="9">
        <v>0.38063521461519578</v>
      </c>
      <c r="BA21" s="9">
        <v>95.114558237561738</v>
      </c>
      <c r="BB21" s="9">
        <v>2.7793599495477623E-2</v>
      </c>
      <c r="BC21" s="9">
        <v>6.7302886670663293E-3</v>
      </c>
      <c r="BD21" s="9" t="s">
        <v>46</v>
      </c>
      <c r="BE21" s="9">
        <v>100.292875</v>
      </c>
      <c r="BF21" s="9">
        <v>3.3071891388307401E-4</v>
      </c>
      <c r="BG21" s="9">
        <v>0</v>
      </c>
      <c r="BH21" s="9">
        <v>1.93649167310371E-3</v>
      </c>
      <c r="BI21" s="9">
        <v>3.1622776601683798E-3</v>
      </c>
      <c r="BJ21" s="9">
        <v>7.7530236037303499E-3</v>
      </c>
      <c r="BK21" s="9">
        <v>6.8328251843582204E-3</v>
      </c>
      <c r="BL21" s="9" t="s">
        <v>46</v>
      </c>
      <c r="BM21" s="9">
        <v>1.01172810082551E-2</v>
      </c>
      <c r="BN21" s="9">
        <v>0.35730202122993898</v>
      </c>
      <c r="BO21" s="9">
        <v>0.13237865906179899</v>
      </c>
      <c r="BP21" s="9">
        <v>2.4641174890820398E-2</v>
      </c>
      <c r="BQ21" s="9">
        <v>0.41010652198544501</v>
      </c>
      <c r="BR21" s="9">
        <v>1.4945212444124001E-2</v>
      </c>
      <c r="BS21" s="9">
        <v>5.84700778176325E-3</v>
      </c>
      <c r="BT21" s="14" t="s">
        <v>46</v>
      </c>
    </row>
    <row r="22" spans="1:72" x14ac:dyDescent="0.3">
      <c r="A22" s="10" t="s">
        <v>11</v>
      </c>
      <c r="B22" s="7"/>
      <c r="C22" s="7" t="s">
        <v>37</v>
      </c>
      <c r="D22" s="7" t="s">
        <v>33</v>
      </c>
      <c r="E22" s="8">
        <v>2403</v>
      </c>
      <c r="F22" s="8">
        <v>10</v>
      </c>
      <c r="G22" s="7">
        <v>1.0449999999999999</v>
      </c>
      <c r="H22" s="7">
        <v>0.05</v>
      </c>
      <c r="I22" s="9">
        <v>0.25</v>
      </c>
      <c r="J22" s="7">
        <v>-0.15946785273811701</v>
      </c>
      <c r="K22" s="7">
        <v>0.12497040586287371</v>
      </c>
      <c r="L22" s="11">
        <v>-1.61877819542139</v>
      </c>
      <c r="M22" s="29">
        <f t="shared" si="0"/>
        <v>1.3606802079028473</v>
      </c>
      <c r="N22" s="30">
        <f t="shared" si="1"/>
        <v>0.55553776802847887</v>
      </c>
      <c r="O22" s="26">
        <v>9</v>
      </c>
      <c r="P22" s="9">
        <v>12.885048551517016</v>
      </c>
      <c r="Q22" s="9">
        <v>14.203775277275271</v>
      </c>
      <c r="R22" s="9">
        <v>46.181512630449134</v>
      </c>
      <c r="S22" s="9">
        <v>1.1337925613129822E-3</v>
      </c>
      <c r="T22" s="9">
        <v>1.7418833050305116</v>
      </c>
      <c r="U22" s="9">
        <v>12.117722941410641</v>
      </c>
      <c r="V22" s="9">
        <v>9.813604502920148E-2</v>
      </c>
      <c r="W22" s="9">
        <v>0.28357411727950255</v>
      </c>
      <c r="X22" s="9">
        <v>12.091645712500442</v>
      </c>
      <c r="Y22" s="9">
        <v>8.5664326854758676E-3</v>
      </c>
      <c r="Z22" s="9">
        <v>0.38700119426149798</v>
      </c>
      <c r="AA22" s="9" t="s">
        <v>46</v>
      </c>
      <c r="AB22" s="9">
        <v>99.224499999999992</v>
      </c>
      <c r="AC22" s="9">
        <v>3.9577258305749402E-2</v>
      </c>
      <c r="AD22" s="9">
        <v>2.64288549695216E-2</v>
      </c>
      <c r="AE22" s="9">
        <v>0.139001742345195</v>
      </c>
      <c r="AF22" s="9">
        <v>1.6909686573085901E-3</v>
      </c>
      <c r="AG22" s="9">
        <v>3.2089474520471603E-2</v>
      </c>
      <c r="AH22" s="9">
        <v>2.8389038377514601E-2</v>
      </c>
      <c r="AI22" s="9">
        <v>9.04070655424675E-3</v>
      </c>
      <c r="AJ22" s="9">
        <v>2.1759696114606E-2</v>
      </c>
      <c r="AK22" s="9">
        <v>5.6241527139650402E-2</v>
      </c>
      <c r="AL22" s="9">
        <v>1.0024968827881699E-2</v>
      </c>
      <c r="AM22" s="9">
        <v>1.1011357772772601E-2</v>
      </c>
      <c r="AN22" s="15" t="s">
        <v>46</v>
      </c>
      <c r="AO22" s="13">
        <v>9</v>
      </c>
      <c r="AP22" s="9">
        <v>0</v>
      </c>
      <c r="AQ22" s="9">
        <v>0</v>
      </c>
      <c r="AR22" s="9">
        <v>5.9668096214805146E-3</v>
      </c>
      <c r="AS22" s="9">
        <v>6.4640437566038907E-3</v>
      </c>
      <c r="AT22" s="9">
        <v>4.2264901485486979E-3</v>
      </c>
      <c r="AU22" s="9">
        <v>1.8521971533345762E-2</v>
      </c>
      <c r="AV22" s="9" t="s">
        <v>46</v>
      </c>
      <c r="AW22" s="9">
        <v>8.5399962707439867E-2</v>
      </c>
      <c r="AX22" s="9">
        <v>4.0371682516004714</v>
      </c>
      <c r="AY22" s="9">
        <v>0.3858536888557399</v>
      </c>
      <c r="AZ22" s="9">
        <v>0.43420970849648827</v>
      </c>
      <c r="BA22" s="9">
        <v>94.995462738517006</v>
      </c>
      <c r="BB22" s="9">
        <v>2.0635216607620115E-2</v>
      </c>
      <c r="BC22" s="9">
        <v>6.0911181552613589E-3</v>
      </c>
      <c r="BD22" s="9" t="s">
        <v>46</v>
      </c>
      <c r="BE22" s="9">
        <v>100.55625000000001</v>
      </c>
      <c r="BF22" s="9">
        <v>0</v>
      </c>
      <c r="BG22" s="9">
        <v>0</v>
      </c>
      <c r="BH22" s="9">
        <v>2.1794494717703402E-3</v>
      </c>
      <c r="BI22" s="9">
        <v>5.5677643628300197E-3</v>
      </c>
      <c r="BJ22" s="9">
        <v>6.09815545882524E-3</v>
      </c>
      <c r="BK22" s="9">
        <v>1.25193600076042E-2</v>
      </c>
      <c r="BL22" s="9" t="s">
        <v>46</v>
      </c>
      <c r="BM22" s="9">
        <v>8.8661928131526704E-3</v>
      </c>
      <c r="BN22" s="9">
        <v>0.34579869053395801</v>
      </c>
      <c r="BO22" s="9">
        <v>0.15472879499304601</v>
      </c>
      <c r="BP22" s="9">
        <v>6.4602147797112796E-3</v>
      </c>
      <c r="BQ22" s="9">
        <v>0.37163773943855699</v>
      </c>
      <c r="BR22" s="9">
        <v>1.55382592332603E-2</v>
      </c>
      <c r="BS22" s="9">
        <v>3.0998991919093102E-3</v>
      </c>
      <c r="BT22" s="14" t="s">
        <v>46</v>
      </c>
    </row>
    <row r="23" spans="1:72" x14ac:dyDescent="0.3">
      <c r="A23" s="10" t="s">
        <v>12</v>
      </c>
      <c r="B23" s="7" t="s">
        <v>47</v>
      </c>
      <c r="C23" s="7" t="s">
        <v>34</v>
      </c>
      <c r="D23" s="7" t="s">
        <v>33</v>
      </c>
      <c r="E23" s="8">
        <v>2413</v>
      </c>
      <c r="F23" s="8">
        <v>10</v>
      </c>
      <c r="G23" s="7">
        <v>1.0449999999999999</v>
      </c>
      <c r="H23" s="7">
        <v>0.05</v>
      </c>
      <c r="I23" s="9">
        <f>1/60</f>
        <v>1.6666666666666666E-2</v>
      </c>
      <c r="J23" s="7">
        <v>-0.13475467594708099</v>
      </c>
      <c r="K23" s="7">
        <v>0.12111435065543034</v>
      </c>
      <c r="L23" s="11">
        <v>-1.68765621373723</v>
      </c>
      <c r="M23" s="29">
        <f t="shared" si="0"/>
        <v>5.2528927409400801</v>
      </c>
      <c r="N23" s="30">
        <f t="shared" si="1"/>
        <v>1.0565075243295621</v>
      </c>
      <c r="O23" s="26">
        <v>8</v>
      </c>
      <c r="P23" s="9">
        <v>12.871649321980444</v>
      </c>
      <c r="Q23" s="9">
        <v>14.318889940081988</v>
      </c>
      <c r="R23" s="9">
        <v>46.743740145064635</v>
      </c>
      <c r="S23" s="9">
        <v>0.2255439924314096</v>
      </c>
      <c r="T23" s="9">
        <v>1.7435509303058965</v>
      </c>
      <c r="U23" s="9">
        <v>12.042510249132762</v>
      </c>
      <c r="V23" s="9">
        <v>9.4985808893093632E-2</v>
      </c>
      <c r="W23" s="9">
        <v>0.1829076001261431</v>
      </c>
      <c r="X23" s="9">
        <v>11.431094292021442</v>
      </c>
      <c r="Y23" s="9">
        <v>8.1993062125512422E-3</v>
      </c>
      <c r="Z23" s="9">
        <v>0.33692841374960569</v>
      </c>
      <c r="AA23" s="9" t="s">
        <v>46</v>
      </c>
      <c r="AB23" s="9">
        <v>99.093750000000028</v>
      </c>
      <c r="AC23" s="9">
        <v>0.10983396560263101</v>
      </c>
      <c r="AD23" s="9">
        <v>0.11430380297697899</v>
      </c>
      <c r="AE23" s="9">
        <v>0.43747926736589499</v>
      </c>
      <c r="AF23" s="9">
        <v>0.106354360512393</v>
      </c>
      <c r="AG23" s="9">
        <v>2.9936390898035799E-2</v>
      </c>
      <c r="AH23" s="9">
        <v>0.124195347638307</v>
      </c>
      <c r="AI23" s="9">
        <v>9.5973629190522994E-3</v>
      </c>
      <c r="AJ23" s="9">
        <v>3.1035262202855601E-2</v>
      </c>
      <c r="AK23" s="9">
        <v>0.62920425936256996</v>
      </c>
      <c r="AL23" s="9">
        <v>1.0867813717579101E-2</v>
      </c>
      <c r="AM23" s="9">
        <v>1.45382039812351E-2</v>
      </c>
      <c r="AN23" s="15" t="s">
        <v>46</v>
      </c>
      <c r="AO23" s="13">
        <v>8</v>
      </c>
      <c r="AP23" s="9">
        <v>1.4284775571891004E-4</v>
      </c>
      <c r="AQ23" s="9">
        <v>0</v>
      </c>
      <c r="AR23" s="9">
        <v>1.2427754747545131E-2</v>
      </c>
      <c r="AS23" s="9">
        <v>0.82508863703242319</v>
      </c>
      <c r="AT23" s="9">
        <v>3.8568894044105698E-3</v>
      </c>
      <c r="AU23" s="9">
        <v>1.3284841281858634E-2</v>
      </c>
      <c r="AV23" s="9" t="s">
        <v>46</v>
      </c>
      <c r="AW23" s="9">
        <v>5.9138970867628649E-2</v>
      </c>
      <c r="AX23" s="9">
        <v>3.6311899503746874</v>
      </c>
      <c r="AY23" s="9">
        <v>0.96079400496538792</v>
      </c>
      <c r="AZ23" s="9">
        <v>0.38426046288386728</v>
      </c>
      <c r="BA23" s="9">
        <v>94.059247535161987</v>
      </c>
      <c r="BB23" s="9">
        <v>4.7996845921553719E-2</v>
      </c>
      <c r="BC23" s="9">
        <v>2.5712596029403762E-3</v>
      </c>
      <c r="BD23" s="9" t="s">
        <v>46</v>
      </c>
      <c r="BE23" s="9">
        <v>100.00657142857145</v>
      </c>
      <c r="BF23" s="9">
        <v>3.4992710611188299E-4</v>
      </c>
      <c r="BG23" s="9">
        <v>0</v>
      </c>
      <c r="BH23" s="9">
        <v>1.8405855323893E-3</v>
      </c>
      <c r="BI23" s="9">
        <v>0.240498546815585</v>
      </c>
      <c r="BJ23" s="9">
        <v>3.2701494692170298E-3</v>
      </c>
      <c r="BK23" s="9">
        <v>9.6171615312610498E-3</v>
      </c>
      <c r="BL23" s="9" t="s">
        <v>46</v>
      </c>
      <c r="BM23" s="9">
        <v>5.3299308874793297E-3</v>
      </c>
      <c r="BN23" s="9">
        <v>0.22175331026220299</v>
      </c>
      <c r="BO23" s="9">
        <v>0.103758550176329</v>
      </c>
      <c r="BP23" s="9">
        <v>7.3234317817007502E-3</v>
      </c>
      <c r="BQ23" s="9">
        <v>0.77829352838535604</v>
      </c>
      <c r="BR23" s="9">
        <v>2.5978012681056699E-2</v>
      </c>
      <c r="BS23" s="9">
        <v>3.11022015101103E-3</v>
      </c>
      <c r="BT23" s="14" t="s">
        <v>46</v>
      </c>
    </row>
    <row r="24" spans="1:72" x14ac:dyDescent="0.3">
      <c r="A24" s="10" t="s">
        <v>13</v>
      </c>
      <c r="B24" s="7" t="s">
        <v>47</v>
      </c>
      <c r="C24" s="7" t="s">
        <v>34</v>
      </c>
      <c r="D24" s="7" t="s">
        <v>33</v>
      </c>
      <c r="E24" s="8">
        <v>1973</v>
      </c>
      <c r="F24" s="8">
        <v>10</v>
      </c>
      <c r="G24" s="7">
        <v>1.6624999999999999</v>
      </c>
      <c r="H24" s="7">
        <v>0.05</v>
      </c>
      <c r="I24" s="9">
        <v>1.5</v>
      </c>
      <c r="J24" s="7">
        <v>-0.113236789179751</v>
      </c>
      <c r="K24" s="7">
        <v>0.1693888161358168</v>
      </c>
      <c r="L24" s="11">
        <v>-1.6858376644200499</v>
      </c>
      <c r="M24" s="29">
        <f t="shared" si="0"/>
        <v>11.175356305002493</v>
      </c>
      <c r="N24" s="30">
        <f t="shared" si="1"/>
        <v>2.6178694250828354</v>
      </c>
      <c r="O24" s="26">
        <v>9</v>
      </c>
      <c r="P24" s="9">
        <v>13.340431712863726</v>
      </c>
      <c r="Q24" s="9">
        <v>14.868716238439008</v>
      </c>
      <c r="R24" s="9">
        <v>46.019511158831797</v>
      </c>
      <c r="S24" s="9">
        <v>0.10276440077348452</v>
      </c>
      <c r="T24" s="9">
        <v>1.7875630759701513</v>
      </c>
      <c r="U24" s="9">
        <v>12.50091182609653</v>
      </c>
      <c r="V24" s="9">
        <v>0.10673164414082949</v>
      </c>
      <c r="W24" s="9">
        <v>0.19900204632972404</v>
      </c>
      <c r="X24" s="9">
        <v>10.68186675437261</v>
      </c>
      <c r="Y24" s="9">
        <v>1.5101119914409926E-2</v>
      </c>
      <c r="Z24" s="9">
        <v>0.37740002226775315</v>
      </c>
      <c r="AA24" s="9" t="s">
        <v>46</v>
      </c>
      <c r="AB24" s="9">
        <v>97.674874999999972</v>
      </c>
      <c r="AC24" s="9">
        <v>4.9009565392890003E-2</v>
      </c>
      <c r="AD24" s="9">
        <v>2.8922309727958999E-2</v>
      </c>
      <c r="AE24" s="9">
        <v>0.18551617180181301</v>
      </c>
      <c r="AF24" s="9">
        <v>1.33129401335693E-2</v>
      </c>
      <c r="AG24" s="9">
        <v>3.05450486986025E-2</v>
      </c>
      <c r="AH24" s="9">
        <v>7.3004708752243797E-2</v>
      </c>
      <c r="AI24" s="9">
        <v>1.04013220313574E-2</v>
      </c>
      <c r="AJ24" s="9">
        <v>4.1502823699117099E-2</v>
      </c>
      <c r="AK24" s="9">
        <v>0.18386068095163799</v>
      </c>
      <c r="AL24" s="9">
        <v>1.8267115262131602E-2</v>
      </c>
      <c r="AM24" s="9">
        <v>1.28348889749776E-2</v>
      </c>
      <c r="AN24" s="15" t="s">
        <v>46</v>
      </c>
      <c r="AO24" s="13">
        <v>9</v>
      </c>
      <c r="AP24" s="9">
        <v>1.2556709238096549E-4</v>
      </c>
      <c r="AQ24" s="9">
        <v>0</v>
      </c>
      <c r="AR24" s="9">
        <v>1.4691349808572965E-2</v>
      </c>
      <c r="AS24" s="9">
        <v>2.0800188852906936</v>
      </c>
      <c r="AT24" s="9">
        <v>3.6414456790480002E-3</v>
      </c>
      <c r="AU24" s="9">
        <v>1.8835063857144826E-2</v>
      </c>
      <c r="AV24" s="9" t="s">
        <v>46</v>
      </c>
      <c r="AW24" s="9">
        <v>8.7394696297151991E-2</v>
      </c>
      <c r="AX24" s="9">
        <v>2.8557723820202985</v>
      </c>
      <c r="AY24" s="9">
        <v>2.22391877315928</v>
      </c>
      <c r="AZ24" s="9">
        <v>0.47941515871052626</v>
      </c>
      <c r="BA24" s="9">
        <v>92.210068722869636</v>
      </c>
      <c r="BB24" s="9">
        <v>2.2727643720954756E-2</v>
      </c>
      <c r="BC24" s="9">
        <v>3.3903114942860687E-3</v>
      </c>
      <c r="BD24" s="9" t="s">
        <v>46</v>
      </c>
      <c r="BE24" s="9">
        <v>99.548375000000021</v>
      </c>
      <c r="BF24" s="9">
        <v>3.3071891388307401E-4</v>
      </c>
      <c r="BG24" s="9">
        <v>0</v>
      </c>
      <c r="BH24" s="9">
        <v>1.37653323606806E-2</v>
      </c>
      <c r="BI24" s="9">
        <v>1.2879114815758901</v>
      </c>
      <c r="BJ24" s="9">
        <v>6.7627194973619896E-3</v>
      </c>
      <c r="BK24" s="9">
        <v>2.1793060822197501E-2</v>
      </c>
      <c r="BL24" s="9" t="s">
        <v>46</v>
      </c>
      <c r="BM24" s="9">
        <v>7.8581168227508606E-3</v>
      </c>
      <c r="BN24" s="9">
        <v>0.138242031868025</v>
      </c>
      <c r="BO24" s="9">
        <v>0.23723850736126301</v>
      </c>
      <c r="BP24" s="9">
        <v>8.9852309374884698E-2</v>
      </c>
      <c r="BQ24" s="9">
        <v>2.01890372092753</v>
      </c>
      <c r="BR24" s="9">
        <v>1.1044653684022901E-2</v>
      </c>
      <c r="BS24" s="9">
        <v>3.6379080527138099E-3</v>
      </c>
      <c r="BT24" s="14" t="s">
        <v>46</v>
      </c>
    </row>
    <row r="25" spans="1:72" x14ac:dyDescent="0.3">
      <c r="A25" s="10" t="s">
        <v>13</v>
      </c>
      <c r="B25" s="7" t="s">
        <v>48</v>
      </c>
      <c r="C25" s="7" t="s">
        <v>34</v>
      </c>
      <c r="D25" s="7" t="s">
        <v>33</v>
      </c>
      <c r="E25" s="8">
        <v>1973</v>
      </c>
      <c r="F25" s="8">
        <v>10</v>
      </c>
      <c r="G25" s="7">
        <v>1.6624999999999999</v>
      </c>
      <c r="H25" s="7">
        <v>0.05</v>
      </c>
      <c r="I25" s="9">
        <v>1.5</v>
      </c>
      <c r="J25" s="7">
        <v>0.25383691802298203</v>
      </c>
      <c r="K25" s="7">
        <v>0.1693888161358168</v>
      </c>
      <c r="L25" s="11">
        <v>-1.78366633955572</v>
      </c>
      <c r="M25" s="29">
        <f t="shared" si="0"/>
        <v>7.8655162697034458</v>
      </c>
      <c r="N25" s="30">
        <f t="shared" si="1"/>
        <v>2.057105427511599</v>
      </c>
      <c r="O25" s="26">
        <v>9</v>
      </c>
      <c r="P25" s="9">
        <v>13.340431712863726</v>
      </c>
      <c r="Q25" s="9">
        <v>14.868716238439008</v>
      </c>
      <c r="R25" s="9">
        <v>46.019511158831797</v>
      </c>
      <c r="S25" s="9">
        <v>0.10276440077348452</v>
      </c>
      <c r="T25" s="9">
        <v>1.7875630759701513</v>
      </c>
      <c r="U25" s="9">
        <v>12.50091182609653</v>
      </c>
      <c r="V25" s="9">
        <v>0.10673164414082949</v>
      </c>
      <c r="W25" s="9">
        <v>0.19900204632972404</v>
      </c>
      <c r="X25" s="9">
        <v>10.68186675437261</v>
      </c>
      <c r="Y25" s="9">
        <v>1.5101119914409926E-2</v>
      </c>
      <c r="Z25" s="9">
        <v>0.37740002226775315</v>
      </c>
      <c r="AA25" s="9" t="s">
        <v>46</v>
      </c>
      <c r="AB25" s="9">
        <v>97.674874999999972</v>
      </c>
      <c r="AC25" s="9">
        <v>4.9009565392890003E-2</v>
      </c>
      <c r="AD25" s="9">
        <v>2.8922309727958999E-2</v>
      </c>
      <c r="AE25" s="9">
        <v>0.18551617180181301</v>
      </c>
      <c r="AF25" s="9">
        <v>1.33129401335693E-2</v>
      </c>
      <c r="AG25" s="9">
        <v>3.05450486986025E-2</v>
      </c>
      <c r="AH25" s="9">
        <v>7.3004708752243797E-2</v>
      </c>
      <c r="AI25" s="9">
        <v>1.04013220313574E-2</v>
      </c>
      <c r="AJ25" s="9">
        <v>4.1502823699117099E-2</v>
      </c>
      <c r="AK25" s="9">
        <v>0.18386068095163799</v>
      </c>
      <c r="AL25" s="9">
        <v>1.8267115262131602E-2</v>
      </c>
      <c r="AM25" s="9">
        <v>1.28348889749776E-2</v>
      </c>
      <c r="AN25" s="15" t="s">
        <v>46</v>
      </c>
      <c r="AO25" s="13">
        <v>9</v>
      </c>
      <c r="AP25" s="9">
        <v>7.713143067234182E-4</v>
      </c>
      <c r="AQ25" s="9">
        <v>1.2855238445390305E-4</v>
      </c>
      <c r="AR25" s="9">
        <v>1.5811943287830074E-2</v>
      </c>
      <c r="AS25" s="9">
        <v>21.713397600955403</v>
      </c>
      <c r="AT25" s="9">
        <v>3.470914380255382E-2</v>
      </c>
      <c r="AU25" s="9">
        <v>1.2726686060936401E-2</v>
      </c>
      <c r="AV25" s="9" t="s">
        <v>46</v>
      </c>
      <c r="AW25" s="9">
        <v>0.15310588988459853</v>
      </c>
      <c r="AX25" s="9">
        <v>0.69019775213300538</v>
      </c>
      <c r="AY25" s="9">
        <v>1.5652538331107233</v>
      </c>
      <c r="AZ25" s="9">
        <v>0.87955541443360452</v>
      </c>
      <c r="BA25" s="9">
        <v>74.870322782182114</v>
      </c>
      <c r="BB25" s="9">
        <v>4.0108343949617743E-2</v>
      </c>
      <c r="BC25" s="9">
        <v>2.3910743508425966E-2</v>
      </c>
      <c r="BD25" s="9" t="s">
        <v>46</v>
      </c>
      <c r="BE25" s="9">
        <v>97.236625000000004</v>
      </c>
      <c r="BF25" s="9">
        <v>1.2990381056766601E-3</v>
      </c>
      <c r="BG25" s="9">
        <v>3.3071891388307401E-4</v>
      </c>
      <c r="BH25" s="9">
        <v>1.03795170889594E-2</v>
      </c>
      <c r="BI25" s="9">
        <v>1.84880447434957</v>
      </c>
      <c r="BJ25" s="9">
        <v>6.2975689754062994E-2</v>
      </c>
      <c r="BK25" s="9">
        <v>7.1578191511102E-3</v>
      </c>
      <c r="BL25" s="9" t="s">
        <v>46</v>
      </c>
      <c r="BM25" s="9">
        <v>3.0287941082219501E-2</v>
      </c>
      <c r="BN25" s="9">
        <v>0.13952279159692901</v>
      </c>
      <c r="BO25" s="9">
        <v>0.24701923002066101</v>
      </c>
      <c r="BP25" s="9">
        <v>0.29573415004020098</v>
      </c>
      <c r="BQ25" s="9">
        <v>1.5876429807658301</v>
      </c>
      <c r="BR25" s="9">
        <v>2.9227555491351E-2</v>
      </c>
      <c r="BS25" s="9">
        <v>6.3590486709884497E-3</v>
      </c>
      <c r="BT25" s="14" t="s">
        <v>46</v>
      </c>
    </row>
    <row r="26" spans="1:72" x14ac:dyDescent="0.3">
      <c r="A26" s="10" t="s">
        <v>14</v>
      </c>
      <c r="B26" s="7"/>
      <c r="C26" s="7" t="s">
        <v>38</v>
      </c>
      <c r="D26" s="7" t="s">
        <v>33</v>
      </c>
      <c r="E26" s="8">
        <v>1973</v>
      </c>
      <c r="F26" s="8">
        <v>10</v>
      </c>
      <c r="G26" s="7">
        <v>0.99749999999999994</v>
      </c>
      <c r="H26" s="7">
        <v>0.05</v>
      </c>
      <c r="I26" s="9">
        <v>2</v>
      </c>
      <c r="J26" s="7">
        <v>-0.110235983429662</v>
      </c>
      <c r="K26" s="7">
        <v>0.15466292741131965</v>
      </c>
      <c r="L26" s="11">
        <v>-1.5739284902517301</v>
      </c>
      <c r="M26" s="29">
        <f t="shared" si="0"/>
        <v>2.7818352596437599</v>
      </c>
      <c r="N26" s="30">
        <f t="shared" si="1"/>
        <v>0.92882991795529823</v>
      </c>
      <c r="O26" s="26">
        <v>10</v>
      </c>
      <c r="P26" s="9">
        <v>12.621713951661521</v>
      </c>
      <c r="Q26" s="9">
        <v>14.861636330789949</v>
      </c>
      <c r="R26" s="9">
        <v>47.633821914499308</v>
      </c>
      <c r="S26" s="9">
        <v>2.6387848598703745E-3</v>
      </c>
      <c r="T26" s="9">
        <v>1.8192391774298642</v>
      </c>
      <c r="U26" s="9">
        <v>12.304958276751696</v>
      </c>
      <c r="V26" s="9">
        <v>0.14005858102388913</v>
      </c>
      <c r="W26" s="9">
        <v>0.19425516237661142</v>
      </c>
      <c r="X26" s="9">
        <v>9.970750084745589</v>
      </c>
      <c r="Y26" s="9">
        <v>5.0745862689814895E-2</v>
      </c>
      <c r="Z26" s="9">
        <v>0.30477965131502827</v>
      </c>
      <c r="AA26" s="9">
        <v>9.5402221856852001E-2</v>
      </c>
      <c r="AB26" s="9">
        <v>98.530200000000008</v>
      </c>
      <c r="AC26" s="9">
        <v>3.3059945553494098E-2</v>
      </c>
      <c r="AD26" s="9">
        <v>3.02052975486088E-2</v>
      </c>
      <c r="AE26" s="9">
        <v>8.2813102827994603E-2</v>
      </c>
      <c r="AF26" s="9">
        <v>5.4990908339470103E-3</v>
      </c>
      <c r="AG26" s="9">
        <v>3.3356408679592602E-2</v>
      </c>
      <c r="AH26" s="9">
        <v>0.113618176362763</v>
      </c>
      <c r="AI26" s="9">
        <v>1.64984847789123E-2</v>
      </c>
      <c r="AJ26" s="9">
        <v>5.3017355648881603E-2</v>
      </c>
      <c r="AK26" s="9">
        <v>0.110555687325438</v>
      </c>
      <c r="AL26" s="9">
        <v>2.6784323773431401E-2</v>
      </c>
      <c r="AM26" s="9">
        <v>1.7216561793807698E-2</v>
      </c>
      <c r="AN26" s="15">
        <v>5.1380930314660501E-3</v>
      </c>
      <c r="AO26" s="13">
        <v>9</v>
      </c>
      <c r="AP26" s="9">
        <v>1.2281496819706398E-4</v>
      </c>
      <c r="AQ26" s="9">
        <v>0</v>
      </c>
      <c r="AR26" s="9">
        <v>4.5932798105701923E-2</v>
      </c>
      <c r="AS26" s="9">
        <v>6.1407484098531988E-3</v>
      </c>
      <c r="AT26" s="9">
        <v>9.0883076465827339E-3</v>
      </c>
      <c r="AU26" s="9">
        <v>1.5720315929224189E-2</v>
      </c>
      <c r="AV26" s="9" t="s">
        <v>46</v>
      </c>
      <c r="AW26" s="9">
        <v>0.29487873864115055</v>
      </c>
      <c r="AX26" s="9">
        <v>2.837271395288572</v>
      </c>
      <c r="AY26" s="9">
        <v>0.54038586006708156</v>
      </c>
      <c r="AZ26" s="9">
        <v>0.65644600501330685</v>
      </c>
      <c r="BA26" s="9">
        <v>68.96195560730159</v>
      </c>
      <c r="BB26" s="9">
        <v>26.599265812120116</v>
      </c>
      <c r="BC26" s="9">
        <v>3.2791596508616086E-2</v>
      </c>
      <c r="BD26" s="9" t="s">
        <v>46</v>
      </c>
      <c r="BE26" s="9">
        <v>101.77912500000001</v>
      </c>
      <c r="BF26" s="9">
        <v>3.3071891388307401E-4</v>
      </c>
      <c r="BG26" s="9">
        <v>0</v>
      </c>
      <c r="BH26" s="9">
        <v>9.2718323431779104E-2</v>
      </c>
      <c r="BI26" s="9">
        <v>5.1901348730066703E-3</v>
      </c>
      <c r="BJ26" s="9">
        <v>9.1070028000434892E-3</v>
      </c>
      <c r="BK26" s="9">
        <v>1.15866302262565E-2</v>
      </c>
      <c r="BL26" s="9" t="s">
        <v>46</v>
      </c>
      <c r="BM26" s="9">
        <v>0.63309249669775802</v>
      </c>
      <c r="BN26" s="9">
        <v>0.22690127258347401</v>
      </c>
      <c r="BO26" s="9">
        <v>0.10393748120865701</v>
      </c>
      <c r="BP26" s="9">
        <v>0.71255165382939101</v>
      </c>
      <c r="BQ26" s="9">
        <v>1.1727663276949101</v>
      </c>
      <c r="BR26" s="9">
        <v>1.1921084262767401</v>
      </c>
      <c r="BS26" s="9">
        <v>8.0867078437396295E-2</v>
      </c>
      <c r="BT26" s="14" t="s">
        <v>46</v>
      </c>
    </row>
    <row r="27" spans="1:72" x14ac:dyDescent="0.3">
      <c r="A27" s="10" t="s">
        <v>15</v>
      </c>
      <c r="B27" s="7"/>
      <c r="C27" s="7" t="s">
        <v>45</v>
      </c>
      <c r="D27" s="7" t="s">
        <v>33</v>
      </c>
      <c r="E27" s="8">
        <v>1773</v>
      </c>
      <c r="F27" s="8">
        <v>10</v>
      </c>
      <c r="G27" s="7">
        <v>0.95</v>
      </c>
      <c r="H27" s="7">
        <v>0.05</v>
      </c>
      <c r="I27" s="9">
        <v>3.25</v>
      </c>
      <c r="J27" s="7">
        <v>-0.15731757587946299</v>
      </c>
      <c r="K27" s="7">
        <v>0.17606822169012082</v>
      </c>
      <c r="L27" s="11">
        <v>-1.69839422587162</v>
      </c>
      <c r="M27" s="29">
        <f t="shared" si="0"/>
        <v>16.960605736208905</v>
      </c>
      <c r="N27" s="30">
        <f t="shared" si="1"/>
        <v>6.0172487153489111</v>
      </c>
      <c r="O27" s="26">
        <v>7</v>
      </c>
      <c r="P27" s="9">
        <v>13.039832070273579</v>
      </c>
      <c r="Q27" s="9">
        <v>14.593079559953075</v>
      </c>
      <c r="R27" s="9">
        <v>46.941072584515695</v>
      </c>
      <c r="S27" s="9">
        <v>4.0991796516722124E-3</v>
      </c>
      <c r="T27" s="9">
        <v>1.8434352491874209</v>
      </c>
      <c r="U27" s="9">
        <v>12.351682286249106</v>
      </c>
      <c r="V27" s="9">
        <v>0.15047405304680045</v>
      </c>
      <c r="W27" s="9">
        <v>6.8319660861203557E-2</v>
      </c>
      <c r="X27" s="9">
        <v>10.525326952277052</v>
      </c>
      <c r="Y27" s="9">
        <v>1.9129505041137022E-2</v>
      </c>
      <c r="Z27" s="9">
        <v>0.46354889894326567</v>
      </c>
      <c r="AA27" s="9" t="s">
        <v>46</v>
      </c>
      <c r="AB27" s="9">
        <v>97.58049999999993</v>
      </c>
      <c r="AC27" s="9">
        <v>5.1477071487108797E-2</v>
      </c>
      <c r="AD27" s="9">
        <v>2.1299452262127799E-2</v>
      </c>
      <c r="AE27" s="9">
        <v>9.4711257104011903E-2</v>
      </c>
      <c r="AF27" s="9">
        <v>5.3851648071345003E-3</v>
      </c>
      <c r="AG27" s="9">
        <v>2.2959505414727299E-2</v>
      </c>
      <c r="AH27" s="9">
        <v>9.4397063278237006E-2</v>
      </c>
      <c r="AI27" s="9">
        <v>6.8657766413486501E-3</v>
      </c>
      <c r="AJ27" s="9">
        <v>2.4205141786176099E-2</v>
      </c>
      <c r="AK27" s="9">
        <v>6.6522343781786494E-2</v>
      </c>
      <c r="AL27" s="9">
        <v>1.6141733350404301E-2</v>
      </c>
      <c r="AM27" s="9">
        <v>9.1226214556026797E-3</v>
      </c>
      <c r="AN27" s="15" t="s">
        <v>46</v>
      </c>
      <c r="AO27" s="13">
        <v>9</v>
      </c>
      <c r="AP27" s="9">
        <v>0</v>
      </c>
      <c r="AQ27" s="9">
        <v>1.2340179253443834E-4</v>
      </c>
      <c r="AR27" s="9">
        <v>1.1476366705702765E-2</v>
      </c>
      <c r="AS27" s="9">
        <v>6.7870985893941083E-3</v>
      </c>
      <c r="AT27" s="9">
        <v>2.2212322656198899E-3</v>
      </c>
      <c r="AU27" s="9">
        <v>1.2340179253443833E-2</v>
      </c>
      <c r="AV27" s="9" t="s">
        <v>46</v>
      </c>
      <c r="AW27" s="9">
        <v>6.7747584101406647E-2</v>
      </c>
      <c r="AX27" s="9">
        <v>3.4700584060684063</v>
      </c>
      <c r="AY27" s="9">
        <v>1.1587428318983761</v>
      </c>
      <c r="AZ27" s="9">
        <v>0.40981735300686972</v>
      </c>
      <c r="BA27" s="9">
        <v>94.836251991396409</v>
      </c>
      <c r="BB27" s="9">
        <v>2.1718715486061146E-2</v>
      </c>
      <c r="BC27" s="9">
        <v>2.7148394357576432E-3</v>
      </c>
      <c r="BD27" s="9" t="s">
        <v>46</v>
      </c>
      <c r="BE27" s="9">
        <v>101.29512500000001</v>
      </c>
      <c r="BF27" s="9">
        <v>0</v>
      </c>
      <c r="BG27" s="9">
        <v>3.3071891388307401E-4</v>
      </c>
      <c r="BH27" s="9">
        <v>2.1758618981911502E-3</v>
      </c>
      <c r="BI27" s="9">
        <v>8.9782723839277705E-3</v>
      </c>
      <c r="BJ27" s="9">
        <v>2.8613807855649002E-3</v>
      </c>
      <c r="BK27" s="9">
        <v>1.04761634198785E-2</v>
      </c>
      <c r="BL27" s="9" t="s">
        <v>46</v>
      </c>
      <c r="BM27" s="9">
        <v>4.7680577806901601E-3</v>
      </c>
      <c r="BN27" s="9">
        <v>7.7480642743849304E-2</v>
      </c>
      <c r="BO27" s="9">
        <v>2.14985464624937E-2</v>
      </c>
      <c r="BP27" s="9">
        <v>2.6539769686265199E-2</v>
      </c>
      <c r="BQ27" s="9">
        <v>0.13394308492788901</v>
      </c>
      <c r="BR27" s="9">
        <v>1.36747943311773E-2</v>
      </c>
      <c r="BS27" s="9">
        <v>4.8669805834829502E-3</v>
      </c>
      <c r="BT27" s="14" t="s">
        <v>46</v>
      </c>
    </row>
    <row r="28" spans="1:72" x14ac:dyDescent="0.3">
      <c r="A28" s="10" t="s">
        <v>16</v>
      </c>
      <c r="B28" s="7"/>
      <c r="C28" s="7" t="s">
        <v>38</v>
      </c>
      <c r="D28" s="7" t="s">
        <v>33</v>
      </c>
      <c r="E28" s="8">
        <v>1973</v>
      </c>
      <c r="F28" s="8">
        <v>10</v>
      </c>
      <c r="G28" s="7">
        <v>0.95</v>
      </c>
      <c r="H28" s="7">
        <v>0.05</v>
      </c>
      <c r="I28" s="9">
        <v>2</v>
      </c>
      <c r="J28" s="7">
        <v>-0.15175642677727399</v>
      </c>
      <c r="K28" s="7">
        <v>0.15241208402475265</v>
      </c>
      <c r="L28" s="11">
        <v>-2.4763367798406399</v>
      </c>
      <c r="M28" s="29">
        <f t="shared" si="0"/>
        <v>3.1388824222786602</v>
      </c>
      <c r="N28" s="30">
        <f t="shared" si="1"/>
        <v>0.78011297592694273</v>
      </c>
      <c r="O28" s="26">
        <v>10</v>
      </c>
      <c r="P28" s="9">
        <v>13.480336142575677</v>
      </c>
      <c r="Q28" s="9">
        <v>15.060270681960276</v>
      </c>
      <c r="R28" s="9">
        <v>51.277347828231832</v>
      </c>
      <c r="S28" s="9">
        <v>9.0609895204622325E-4</v>
      </c>
      <c r="T28" s="9">
        <v>2.1600392240168578</v>
      </c>
      <c r="U28" s="9">
        <v>12.681559577516262</v>
      </c>
      <c r="V28" s="9">
        <v>8.3059070604237117E-2</v>
      </c>
      <c r="W28" s="9">
        <v>0.29820723288454593</v>
      </c>
      <c r="X28" s="9">
        <v>4.4776389880284189</v>
      </c>
      <c r="Y28" s="9">
        <v>1.3390128958016409E-2</v>
      </c>
      <c r="Z28" s="9">
        <v>0.40331471132190783</v>
      </c>
      <c r="AA28" s="9">
        <v>6.3930314949927972E-2</v>
      </c>
      <c r="AB28" s="9">
        <v>99.326899999999995</v>
      </c>
      <c r="AC28" s="9">
        <v>3.6458743807213402E-2</v>
      </c>
      <c r="AD28" s="9">
        <v>1.08300507847378E-2</v>
      </c>
      <c r="AE28" s="9">
        <v>4.9811243710632003E-2</v>
      </c>
      <c r="AF28" s="9">
        <v>1.9209372712298499E-3</v>
      </c>
      <c r="AG28" s="9">
        <v>2.9275416307885299E-2</v>
      </c>
      <c r="AH28" s="9">
        <v>0.10508453739727799</v>
      </c>
      <c r="AI28" s="9">
        <v>8.5000000000000006E-3</v>
      </c>
      <c r="AJ28" s="9">
        <v>2.0769207977195499E-2</v>
      </c>
      <c r="AK28" s="9">
        <v>8.7614211176041498E-2</v>
      </c>
      <c r="AL28" s="9">
        <v>1.2174152947946699E-2</v>
      </c>
      <c r="AM28" s="9">
        <v>9.9919967974374298E-3</v>
      </c>
      <c r="AN28" s="15">
        <v>4.522167621838E-3</v>
      </c>
      <c r="AO28" s="13">
        <v>9</v>
      </c>
      <c r="AP28" s="9">
        <v>1.2313041850797946E-4</v>
      </c>
      <c r="AQ28" s="9">
        <v>0</v>
      </c>
      <c r="AR28" s="9">
        <v>3.5707821367314042E-3</v>
      </c>
      <c r="AS28" s="9">
        <v>6.7721730179388694E-3</v>
      </c>
      <c r="AT28" s="9">
        <v>5.6639992513670551E-3</v>
      </c>
      <c r="AU28" s="9">
        <v>7.1415642734628084E-3</v>
      </c>
      <c r="AV28" s="9" t="s">
        <v>46</v>
      </c>
      <c r="AW28" s="9">
        <v>0.13507406910325345</v>
      </c>
      <c r="AX28" s="9">
        <v>3.5946694379219526</v>
      </c>
      <c r="AY28" s="9">
        <v>0.93603744149765999</v>
      </c>
      <c r="AZ28" s="9">
        <v>0.37961108026010071</v>
      </c>
      <c r="BA28" s="9">
        <v>93.488494078042521</v>
      </c>
      <c r="BB28" s="9">
        <v>1.4294210284591335</v>
      </c>
      <c r="BC28" s="9">
        <v>1.342121561736976E-2</v>
      </c>
      <c r="BD28" s="9" t="s">
        <v>46</v>
      </c>
      <c r="BE28" s="9">
        <v>101.51837500000001</v>
      </c>
      <c r="BF28" s="9">
        <v>3.3071891388307401E-4</v>
      </c>
      <c r="BG28" s="9">
        <v>0</v>
      </c>
      <c r="BH28" s="9">
        <v>1.40867845869808E-3</v>
      </c>
      <c r="BI28" s="9">
        <v>5.0109255632068599E-3</v>
      </c>
      <c r="BJ28" s="9">
        <v>7.3950997288745202E-3</v>
      </c>
      <c r="BK28" s="9">
        <v>1.00964102531543E-2</v>
      </c>
      <c r="BL28" s="9" t="s">
        <v>46</v>
      </c>
      <c r="BM28" s="9">
        <v>8.8802801194556892E-3</v>
      </c>
      <c r="BN28" s="9">
        <v>0.35979256176302499</v>
      </c>
      <c r="BO28" s="9">
        <v>0.22331410054002401</v>
      </c>
      <c r="BP28" s="9">
        <v>2.0784233808346202E-2</v>
      </c>
      <c r="BQ28" s="9">
        <v>0.853888605147062</v>
      </c>
      <c r="BR28" s="9">
        <v>0.18192885800499101</v>
      </c>
      <c r="BS28" s="9">
        <v>7.7126114254511798E-3</v>
      </c>
      <c r="BT28" s="14" t="s">
        <v>46</v>
      </c>
    </row>
    <row r="29" spans="1:72" x14ac:dyDescent="0.3">
      <c r="A29" s="10" t="s">
        <v>17</v>
      </c>
      <c r="B29" s="7"/>
      <c r="C29" s="7" t="s">
        <v>45</v>
      </c>
      <c r="D29" s="7" t="s">
        <v>33</v>
      </c>
      <c r="E29" s="8">
        <v>2173</v>
      </c>
      <c r="F29" s="8">
        <v>10</v>
      </c>
      <c r="G29" s="7">
        <v>1.0449999999999999</v>
      </c>
      <c r="H29" s="7">
        <v>0.05</v>
      </c>
      <c r="I29" s="9">
        <f>5/60</f>
        <v>8.3333333333333329E-2</v>
      </c>
      <c r="J29" s="7">
        <v>-0.14484312207971201</v>
      </c>
      <c r="K29" s="7">
        <v>0.16064629575827219</v>
      </c>
      <c r="L29" s="11">
        <v>-1.63590471252798</v>
      </c>
      <c r="M29" s="29">
        <f t="shared" si="0"/>
        <v>3.7576261163335869</v>
      </c>
      <c r="N29" s="30">
        <f t="shared" si="1"/>
        <v>0.78195713001267897</v>
      </c>
      <c r="O29" s="26">
        <v>10</v>
      </c>
      <c r="P29" s="9">
        <v>12.725363782888028</v>
      </c>
      <c r="Q29" s="9">
        <v>15.835281832421492</v>
      </c>
      <c r="R29" s="9">
        <v>45.145399650405217</v>
      </c>
      <c r="S29" s="9">
        <v>4.1996776463644435E-3</v>
      </c>
      <c r="T29" s="9">
        <v>1.7896302013575198</v>
      </c>
      <c r="U29" s="9">
        <v>12.049442691425822</v>
      </c>
      <c r="V29" s="9">
        <v>0.11577489727815461</v>
      </c>
      <c r="W29" s="9">
        <v>0.22417198247485842</v>
      </c>
      <c r="X29" s="9">
        <v>11.648543733399944</v>
      </c>
      <c r="Y29" s="9">
        <v>1.1577489727815462E-2</v>
      </c>
      <c r="Z29" s="9">
        <v>0.45061406097477952</v>
      </c>
      <c r="AA29" s="9" t="s">
        <v>46</v>
      </c>
      <c r="AB29" s="9">
        <v>97.89111111111103</v>
      </c>
      <c r="AC29" s="9">
        <v>1.9607254893136802E-2</v>
      </c>
      <c r="AD29" s="9">
        <v>4.0532565782206501E-2</v>
      </c>
      <c r="AE29" s="9">
        <v>0.112261599252222</v>
      </c>
      <c r="AF29" s="9">
        <v>5.54665954415497E-3</v>
      </c>
      <c r="AG29" s="9">
        <v>2.4328512967501201E-2</v>
      </c>
      <c r="AH29" s="9">
        <v>0.105330168728833</v>
      </c>
      <c r="AI29" s="9">
        <v>1.03708994574027E-2</v>
      </c>
      <c r="AJ29" s="9">
        <v>3.65820572628201E-2</v>
      </c>
      <c r="AK29" s="9">
        <v>8.4238344982745905E-2</v>
      </c>
      <c r="AL29" s="9">
        <v>9.6148034012373106E-3</v>
      </c>
      <c r="AM29" s="9">
        <v>1.13963390266294E-2</v>
      </c>
      <c r="AN29" s="15" t="s">
        <v>46</v>
      </c>
      <c r="AO29" s="13">
        <v>10</v>
      </c>
      <c r="AP29" s="9">
        <v>0</v>
      </c>
      <c r="AQ29" s="9">
        <v>1.1012609437806277E-4</v>
      </c>
      <c r="AR29" s="9">
        <v>3.1936567369638216E-3</v>
      </c>
      <c r="AS29" s="9">
        <v>4.1847915863663879E-3</v>
      </c>
      <c r="AT29" s="9">
        <v>7.8189527008424662E-3</v>
      </c>
      <c r="AU29" s="9">
        <v>4.0746654919883258E-3</v>
      </c>
      <c r="AV29" s="9" t="s">
        <v>46</v>
      </c>
      <c r="AW29" s="9">
        <v>8.0832553273498212E-2</v>
      </c>
      <c r="AX29" s="9">
        <v>3.6994658884422709</v>
      </c>
      <c r="AY29" s="9">
        <v>0.8423544958978032</v>
      </c>
      <c r="AZ29" s="9">
        <v>0.34590606244149552</v>
      </c>
      <c r="BA29" s="9">
        <v>94.980562744342265</v>
      </c>
      <c r="BB29" s="9">
        <v>3.0064423765211134E-2</v>
      </c>
      <c r="BC29" s="9">
        <v>1.4316392269148133E-3</v>
      </c>
      <c r="BD29" s="9" t="s">
        <v>46</v>
      </c>
      <c r="BE29" s="9">
        <v>100.89444444444443</v>
      </c>
      <c r="BF29" s="9">
        <v>0</v>
      </c>
      <c r="BG29" s="9">
        <v>3.1426968052735397E-4</v>
      </c>
      <c r="BH29" s="9">
        <v>1.03040205505508E-3</v>
      </c>
      <c r="BI29" s="9">
        <v>5.9024999934637499E-3</v>
      </c>
      <c r="BJ29" s="9">
        <v>8.0200366367193694E-3</v>
      </c>
      <c r="BK29" s="9">
        <v>4.3829073162924498E-3</v>
      </c>
      <c r="BL29" s="9" t="s">
        <v>46</v>
      </c>
      <c r="BM29" s="9">
        <v>1.0657403385139401E-2</v>
      </c>
      <c r="BN29" s="9">
        <v>0.203111962069698</v>
      </c>
      <c r="BO29" s="9">
        <v>0.108774429638633</v>
      </c>
      <c r="BP29" s="9">
        <v>6.0736223860961896E-3</v>
      </c>
      <c r="BQ29" s="9">
        <v>0.30235977261991298</v>
      </c>
      <c r="BR29" s="9">
        <v>1.4666666666666699E-2</v>
      </c>
      <c r="BS29" s="9">
        <v>2.4545246704860599E-3</v>
      </c>
      <c r="BT29" s="14" t="s">
        <v>46</v>
      </c>
    </row>
    <row r="30" spans="1:72" x14ac:dyDescent="0.3">
      <c r="A30" s="10" t="s">
        <v>18</v>
      </c>
      <c r="B30" s="7"/>
      <c r="C30" s="7" t="s">
        <v>45</v>
      </c>
      <c r="D30" s="7" t="s">
        <v>33</v>
      </c>
      <c r="E30" s="8">
        <v>1873</v>
      </c>
      <c r="F30" s="8">
        <v>10</v>
      </c>
      <c r="G30" s="7">
        <v>1.0449999999999999</v>
      </c>
      <c r="H30" s="7">
        <v>0.05</v>
      </c>
      <c r="I30" s="9">
        <v>2.25</v>
      </c>
      <c r="J30" s="7">
        <v>-0.165648601125547</v>
      </c>
      <c r="K30" s="7">
        <v>0.17139813721555666</v>
      </c>
      <c r="L30" s="11">
        <v>-1.59587890811283</v>
      </c>
      <c r="M30" s="29">
        <f t="shared" si="0"/>
        <v>13.840368351650824</v>
      </c>
      <c r="N30" s="30">
        <f t="shared" si="1"/>
        <v>3.6352831519852189</v>
      </c>
      <c r="O30" s="26">
        <v>10</v>
      </c>
      <c r="P30" s="9">
        <v>13.006701062574294</v>
      </c>
      <c r="Q30" s="9">
        <v>14.675713593811421</v>
      </c>
      <c r="R30" s="9">
        <v>45.700701030740319</v>
      </c>
      <c r="S30" s="9">
        <v>1.2506224689106604E-3</v>
      </c>
      <c r="T30" s="9">
        <v>1.840347809477904</v>
      </c>
      <c r="U30" s="9">
        <v>12.265081938510352</v>
      </c>
      <c r="V30" s="9">
        <v>0.15234855530366262</v>
      </c>
      <c r="W30" s="9">
        <v>6.9580086452120507E-2</v>
      </c>
      <c r="X30" s="9">
        <v>11.779499341717813</v>
      </c>
      <c r="Y30" s="9">
        <v>1.9896266550851402E-2</v>
      </c>
      <c r="Z30" s="9">
        <v>0.48887969239235018</v>
      </c>
      <c r="AA30" s="9" t="s">
        <v>46</v>
      </c>
      <c r="AB30" s="9">
        <v>97.729111111111095</v>
      </c>
      <c r="AC30" s="9">
        <v>2.60000000000002E-2</v>
      </c>
      <c r="AD30" s="9">
        <v>2.83082677797733E-2</v>
      </c>
      <c r="AE30" s="9">
        <v>0.16696469649762199</v>
      </c>
      <c r="AF30" s="9">
        <v>1.8121673811444499E-3</v>
      </c>
      <c r="AG30" s="9">
        <v>2.2336373480198499E-2</v>
      </c>
      <c r="AH30" s="9">
        <v>8.2172056768589102E-2</v>
      </c>
      <c r="AI30" s="9">
        <v>1.0268013379687E-2</v>
      </c>
      <c r="AJ30" s="9">
        <v>1.4344956527566699E-2</v>
      </c>
      <c r="AK30" s="9">
        <v>0.11268737482275699</v>
      </c>
      <c r="AL30" s="9">
        <v>1.8111451939533299E-2</v>
      </c>
      <c r="AM30" s="9">
        <v>1.25855099907948E-2</v>
      </c>
      <c r="AN30" s="15" t="s">
        <v>46</v>
      </c>
      <c r="AO30" s="13">
        <v>10</v>
      </c>
      <c r="AP30" s="9">
        <v>0</v>
      </c>
      <c r="AQ30" s="9">
        <v>0</v>
      </c>
      <c r="AR30" s="9">
        <v>3.1833360044083697E-3</v>
      </c>
      <c r="AS30" s="9">
        <v>3.7321870396511969E-3</v>
      </c>
      <c r="AT30" s="9">
        <v>5.0494295242339681E-3</v>
      </c>
      <c r="AU30" s="9">
        <v>1.207472277534208E-2</v>
      </c>
      <c r="AV30" s="9" t="s">
        <v>46</v>
      </c>
      <c r="AW30" s="9">
        <v>6.1910396775390446E-2</v>
      </c>
      <c r="AX30" s="9">
        <v>3.6899255099374972</v>
      </c>
      <c r="AY30" s="9">
        <v>0.96301402643705691</v>
      </c>
      <c r="AZ30" s="9">
        <v>0.34105603329988982</v>
      </c>
      <c r="BA30" s="9">
        <v>94.879000300770372</v>
      </c>
      <c r="BB30" s="9">
        <v>3.7870721431754739E-2</v>
      </c>
      <c r="BC30" s="9">
        <v>3.1833360044083697E-3</v>
      </c>
      <c r="BD30" s="9" t="s">
        <v>46</v>
      </c>
      <c r="BE30" s="9">
        <v>101.22155555555554</v>
      </c>
      <c r="BF30" s="9">
        <v>0</v>
      </c>
      <c r="BG30" s="9">
        <v>0</v>
      </c>
      <c r="BH30" s="9">
        <v>3.9659040661277198E-3</v>
      </c>
      <c r="BI30" s="9">
        <v>4.8253446112463301E-3</v>
      </c>
      <c r="BJ30" s="9">
        <v>5.2798241646740997E-3</v>
      </c>
      <c r="BK30" s="9">
        <v>1.58939385915077E-2</v>
      </c>
      <c r="BL30" s="9" t="s">
        <v>46</v>
      </c>
      <c r="BM30" s="9">
        <v>1.15277443105271E-2</v>
      </c>
      <c r="BN30" s="9">
        <v>0.35336446403740801</v>
      </c>
      <c r="BO30" s="9">
        <v>0.15672394539995599</v>
      </c>
      <c r="BP30" s="9">
        <v>2.2547617650838299E-2</v>
      </c>
      <c r="BQ30" s="9">
        <v>0.31145964603959603</v>
      </c>
      <c r="BR30" s="9">
        <v>1.57126983325236E-2</v>
      </c>
      <c r="BS30" s="9">
        <v>4.2368168810972499E-3</v>
      </c>
      <c r="BT30" s="14" t="s">
        <v>46</v>
      </c>
    </row>
    <row r="31" spans="1:72" x14ac:dyDescent="0.3">
      <c r="A31" s="10" t="s">
        <v>19</v>
      </c>
      <c r="B31" s="7"/>
      <c r="C31" s="7" t="s">
        <v>39</v>
      </c>
      <c r="D31" s="7" t="s">
        <v>40</v>
      </c>
      <c r="E31" s="8">
        <v>1973</v>
      </c>
      <c r="F31" s="8">
        <v>10</v>
      </c>
      <c r="G31" s="7">
        <v>0.95</v>
      </c>
      <c r="H31" s="7">
        <v>0.05</v>
      </c>
      <c r="I31" s="9">
        <v>2</v>
      </c>
      <c r="J31" s="7">
        <v>-0.178083370385342</v>
      </c>
      <c r="K31" s="7">
        <v>0.75091939178995826</v>
      </c>
      <c r="L31" s="11">
        <v>-1.7493566317518701</v>
      </c>
      <c r="M31" s="29">
        <f t="shared" si="0"/>
        <v>3.7330906748349477</v>
      </c>
      <c r="N31" s="30">
        <f t="shared" si="1"/>
        <v>1.2472234481865534</v>
      </c>
      <c r="O31" s="26">
        <v>10</v>
      </c>
      <c r="P31" s="9">
        <v>0.11514692021220774</v>
      </c>
      <c r="Q31" s="9">
        <v>20.578637794279338</v>
      </c>
      <c r="R31" s="9">
        <v>59.660816797719043</v>
      </c>
      <c r="S31" s="9">
        <v>6.8656596378658785E-4</v>
      </c>
      <c r="T31" s="9">
        <v>5.1002043024146531</v>
      </c>
      <c r="U31" s="9">
        <v>1.0276911669365527</v>
      </c>
      <c r="V31" s="9">
        <v>9.513842641042717E-3</v>
      </c>
      <c r="W31" s="9">
        <v>0.23715950006228131</v>
      </c>
      <c r="X31" s="9">
        <v>5.6131671582152025</v>
      </c>
      <c r="Y31" s="9">
        <v>1.5202532055274444E-2</v>
      </c>
      <c r="Z31" s="9">
        <v>0.46480515748351997</v>
      </c>
      <c r="AA31" s="9">
        <v>7.1769682620171107</v>
      </c>
      <c r="AB31" s="9">
        <v>101.9567</v>
      </c>
      <c r="AC31" s="9">
        <v>2.41660919471891E-3</v>
      </c>
      <c r="AD31" s="9">
        <v>0.200050018745313</v>
      </c>
      <c r="AE31" s="9">
        <v>0.22865511146703099</v>
      </c>
      <c r="AF31" s="9">
        <v>1.2688577540449499E-3</v>
      </c>
      <c r="AG31" s="9">
        <v>5.7431698564468801E-2</v>
      </c>
      <c r="AH31" s="9">
        <v>3.6413733672887798E-2</v>
      </c>
      <c r="AI31" s="9">
        <v>6.4505813691480597E-3</v>
      </c>
      <c r="AJ31" s="9">
        <v>3.3724768346128003E-2</v>
      </c>
      <c r="AK31" s="9">
        <v>0.10071544072286</v>
      </c>
      <c r="AL31" s="9">
        <v>1.9607396563542E-2</v>
      </c>
      <c r="AM31" s="9">
        <v>1.20120772558288E-2</v>
      </c>
      <c r="AN31" s="15">
        <v>6.3005079160334307E-2</v>
      </c>
      <c r="AO31" s="13">
        <v>10</v>
      </c>
      <c r="AP31" s="9">
        <v>0</v>
      </c>
      <c r="AQ31" s="9">
        <v>4.045409724153624E-3</v>
      </c>
      <c r="AR31" s="9">
        <v>6.0681145862304358E-4</v>
      </c>
      <c r="AS31" s="9">
        <v>3.0441708174256024E-2</v>
      </c>
      <c r="AT31" s="9">
        <v>1.2439634901772396E-2</v>
      </c>
      <c r="AU31" s="9">
        <v>2.447472883112943E-2</v>
      </c>
      <c r="AV31" s="9" t="s">
        <v>46</v>
      </c>
      <c r="AW31" s="9">
        <v>1.0720335769007105E-2</v>
      </c>
      <c r="AX31" s="9">
        <v>3.9911000986068617</v>
      </c>
      <c r="AY31" s="9">
        <v>0.88533791813102058</v>
      </c>
      <c r="AZ31" s="9">
        <v>0.22745316174053753</v>
      </c>
      <c r="BA31" s="9">
        <v>94.767363657050382</v>
      </c>
      <c r="BB31" s="9">
        <v>3.7116634219109511E-2</v>
      </c>
      <c r="BC31" s="9">
        <v>3.5397335086344217E-3</v>
      </c>
      <c r="BD31" s="9">
        <v>5.3601678845035527E-3</v>
      </c>
      <c r="BE31" s="9">
        <v>98.877499999999998</v>
      </c>
      <c r="BF31" s="9">
        <v>0</v>
      </c>
      <c r="BG31" s="9">
        <v>2.86356421265527E-3</v>
      </c>
      <c r="BH31" s="9">
        <v>1.49666295470958E-3</v>
      </c>
      <c r="BI31" s="9">
        <v>2.9544711878777899E-2</v>
      </c>
      <c r="BJ31" s="9">
        <v>1.2641598000252999E-2</v>
      </c>
      <c r="BK31" s="9">
        <v>2.35703203202672E-2</v>
      </c>
      <c r="BL31" s="9" t="s">
        <v>46</v>
      </c>
      <c r="BM31" s="9">
        <v>1.14210332282154E-2</v>
      </c>
      <c r="BN31" s="9">
        <v>0.56774555040088204</v>
      </c>
      <c r="BO31" s="9">
        <v>0.26766030710585398</v>
      </c>
      <c r="BP31" s="9">
        <v>2.2380571931923499E-2</v>
      </c>
      <c r="BQ31" s="9">
        <v>0.99661980714814302</v>
      </c>
      <c r="BR31" s="9">
        <v>3.6218917708843799E-2</v>
      </c>
      <c r="BS31" s="9">
        <v>6.3126856408346503E-3</v>
      </c>
      <c r="BT31" s="14">
        <v>6.6790717917986197E-3</v>
      </c>
    </row>
    <row r="32" spans="1:72" x14ac:dyDescent="0.3">
      <c r="A32" s="10" t="s">
        <v>20</v>
      </c>
      <c r="B32" s="7"/>
      <c r="C32" s="7" t="s">
        <v>39</v>
      </c>
      <c r="D32" s="7" t="s">
        <v>41</v>
      </c>
      <c r="E32" s="8">
        <v>1973</v>
      </c>
      <c r="F32" s="8">
        <v>10</v>
      </c>
      <c r="G32" s="7">
        <v>0.95</v>
      </c>
      <c r="H32" s="7">
        <v>0.05</v>
      </c>
      <c r="I32" s="9">
        <v>2</v>
      </c>
      <c r="J32" s="7">
        <v>-0.133280825364156</v>
      </c>
      <c r="K32" s="7">
        <v>0.74877893937705808</v>
      </c>
      <c r="L32" s="11">
        <v>-1.70540958614557</v>
      </c>
      <c r="M32" s="29">
        <f t="shared" si="0"/>
        <v>2.9563407083718776</v>
      </c>
      <c r="N32" s="30">
        <f t="shared" si="1"/>
        <v>0.62925657572044558</v>
      </c>
      <c r="O32" s="26">
        <v>10</v>
      </c>
      <c r="P32" s="9">
        <v>2.5910012160518852</v>
      </c>
      <c r="Q32" s="9">
        <v>18.006688285366842</v>
      </c>
      <c r="R32" s="9">
        <v>66.731556546412648</v>
      </c>
      <c r="S32" s="9">
        <v>1.0336441021483586E-2</v>
      </c>
      <c r="T32" s="9">
        <v>2.6361978111066073</v>
      </c>
      <c r="U32" s="9">
        <v>1.5789420348601542</v>
      </c>
      <c r="V32" s="9">
        <v>2.1078232671260643E-2</v>
      </c>
      <c r="W32" s="9">
        <v>0.411430887717876</v>
      </c>
      <c r="X32" s="9">
        <v>5.967470612079449</v>
      </c>
      <c r="Y32" s="9">
        <v>6.3842723956222137E-3</v>
      </c>
      <c r="Z32" s="9">
        <v>0.2696595054722335</v>
      </c>
      <c r="AA32" s="9">
        <v>1.76925415484394</v>
      </c>
      <c r="AB32" s="9">
        <v>98.679999999999993</v>
      </c>
      <c r="AC32" s="9">
        <v>1.380434714139E-2</v>
      </c>
      <c r="AD32" s="9">
        <v>4.8596296155159702E-2</v>
      </c>
      <c r="AE32" s="9">
        <v>0.19154688721041499</v>
      </c>
      <c r="AF32" s="9">
        <v>9.5999999999999992E-3</v>
      </c>
      <c r="AG32" s="9">
        <v>3.0417757971290298E-2</v>
      </c>
      <c r="AH32" s="9">
        <v>3.3413919255304403E-2</v>
      </c>
      <c r="AI32" s="9">
        <v>9.6622978633449305E-3</v>
      </c>
      <c r="AJ32" s="9">
        <v>1.9401030900444399E-2</v>
      </c>
      <c r="AK32" s="9">
        <v>0.19041431143692999</v>
      </c>
      <c r="AL32" s="9">
        <v>8.1492330927517408E-3</v>
      </c>
      <c r="AM32" s="9">
        <v>1.27157382797854E-2</v>
      </c>
      <c r="AN32" s="15">
        <v>2.2322410264126898E-2</v>
      </c>
      <c r="AO32" s="13">
        <v>11</v>
      </c>
      <c r="AP32" s="9">
        <v>4.0053671920373297E-4</v>
      </c>
      <c r="AQ32" s="9">
        <v>4.8064406304447957E-3</v>
      </c>
      <c r="AR32" s="9">
        <v>5.0067089900466622E-4</v>
      </c>
      <c r="AS32" s="9">
        <v>2.2730458814811848E-2</v>
      </c>
      <c r="AT32" s="9">
        <v>1.3918650992329721E-2</v>
      </c>
      <c r="AU32" s="9">
        <v>2.0126970139987582E-2</v>
      </c>
      <c r="AV32" s="9" t="s">
        <v>46</v>
      </c>
      <c r="AW32" s="9">
        <v>7.5100634850699937E-3</v>
      </c>
      <c r="AX32" s="9">
        <v>3.4303967316203714</v>
      </c>
      <c r="AY32" s="9">
        <v>1.2163298820419359</v>
      </c>
      <c r="AZ32" s="9">
        <v>0.22910700338453527</v>
      </c>
      <c r="BA32" s="9">
        <v>95.016021468768159</v>
      </c>
      <c r="BB32" s="9">
        <v>2.5834618388640779E-2</v>
      </c>
      <c r="BC32" s="9">
        <v>1.1615564856908256E-2</v>
      </c>
      <c r="BD32" s="9">
        <v>7.0093925860653271E-4</v>
      </c>
      <c r="BE32" s="9">
        <v>99.866</v>
      </c>
      <c r="BF32" s="9">
        <v>1.1999999999999999E-3</v>
      </c>
      <c r="BG32" s="9">
        <v>4.3543082114154497E-3</v>
      </c>
      <c r="BH32" s="9">
        <v>1.5E-3</v>
      </c>
      <c r="BI32" s="9">
        <v>3.3280775231355399E-2</v>
      </c>
      <c r="BJ32" s="9">
        <v>2.13328385359286E-2</v>
      </c>
      <c r="BK32" s="9">
        <v>1.85658288260988E-2</v>
      </c>
      <c r="BL32" s="9" t="s">
        <v>46</v>
      </c>
      <c r="BM32" s="9">
        <v>6.0207972893961499E-3</v>
      </c>
      <c r="BN32" s="9">
        <v>0.28506343153761399</v>
      </c>
      <c r="BO32" s="9">
        <v>0.25246229421440303</v>
      </c>
      <c r="BP32" s="9">
        <v>1.2512393855693599E-2</v>
      </c>
      <c r="BQ32" s="9">
        <v>0.52409332184259005</v>
      </c>
      <c r="BR32" s="9">
        <v>3.8321795365039997E-2</v>
      </c>
      <c r="BS32" s="9">
        <v>1.65541535573402E-2</v>
      </c>
      <c r="BT32" s="14">
        <v>2.0999999999999999E-3</v>
      </c>
    </row>
    <row r="33" spans="1:72" x14ac:dyDescent="0.3">
      <c r="A33" s="10" t="s">
        <v>21</v>
      </c>
      <c r="B33" s="7"/>
      <c r="C33" s="7" t="s">
        <v>39</v>
      </c>
      <c r="D33" s="7" t="s">
        <v>42</v>
      </c>
      <c r="E33" s="8">
        <v>1973</v>
      </c>
      <c r="F33" s="8">
        <v>10</v>
      </c>
      <c r="G33" s="7">
        <v>0.95</v>
      </c>
      <c r="H33" s="7">
        <v>0.05</v>
      </c>
      <c r="I33" s="9">
        <v>2</v>
      </c>
      <c r="J33" s="7">
        <v>-0.15808343030599101</v>
      </c>
      <c r="K33" s="7">
        <v>0.96770737955731578</v>
      </c>
      <c r="L33" s="11">
        <v>-1.6140780172389699</v>
      </c>
      <c r="M33" s="29">
        <f t="shared" si="0"/>
        <v>2.9336511011502191</v>
      </c>
      <c r="N33" s="30">
        <f t="shared" si="1"/>
        <v>0.53728895206598648</v>
      </c>
      <c r="O33" s="26">
        <v>10</v>
      </c>
      <c r="P33" s="9">
        <v>2.9453989162134188E-2</v>
      </c>
      <c r="Q33" s="9">
        <v>14.558485704295974</v>
      </c>
      <c r="R33" s="9">
        <v>72.399307931438315</v>
      </c>
      <c r="S33" s="9">
        <v>6.2113854695657125E-3</v>
      </c>
      <c r="T33" s="9">
        <v>3.6614113670357757</v>
      </c>
      <c r="U33" s="9">
        <v>0.2874268534223231</v>
      </c>
      <c r="V33" s="9">
        <v>9.6176291141662658E-3</v>
      </c>
      <c r="W33" s="9">
        <v>0.36577045724813578</v>
      </c>
      <c r="X33" s="9">
        <v>5.1418249651611392</v>
      </c>
      <c r="Y33" s="9">
        <v>1.1420934573072441E-2</v>
      </c>
      <c r="Z33" s="9">
        <v>0.34172638446272013</v>
      </c>
      <c r="AA33" s="9">
        <v>3.1873423986166638</v>
      </c>
      <c r="AB33" s="9">
        <v>99.816700000000012</v>
      </c>
      <c r="AC33" s="9">
        <v>1.9595917942265401E-3</v>
      </c>
      <c r="AD33" s="9">
        <v>6.8786335852405803E-2</v>
      </c>
      <c r="AE33" s="9">
        <v>0.123977578618072</v>
      </c>
      <c r="AF33" s="9">
        <v>6.3529520697074397E-3</v>
      </c>
      <c r="AG33" s="9">
        <v>6.7079132373637607E-2</v>
      </c>
      <c r="AH33" s="9">
        <v>1.68252786009623E-2</v>
      </c>
      <c r="AI33" s="9">
        <v>9.7999999999999997E-3</v>
      </c>
      <c r="AJ33" s="9">
        <v>2.6990553903171399E-2</v>
      </c>
      <c r="AK33" s="9">
        <v>8.5402810258211101E-2</v>
      </c>
      <c r="AL33" s="9">
        <v>1.31240237732183E-2</v>
      </c>
      <c r="AM33" s="9">
        <v>1.9972230721679501E-2</v>
      </c>
      <c r="AN33" s="15">
        <v>2.9920728600754402E-2</v>
      </c>
      <c r="AO33" s="13">
        <v>11</v>
      </c>
      <c r="AP33" s="9">
        <v>1.5037036220210379E-3</v>
      </c>
      <c r="AQ33" s="9">
        <v>1.0024690813473587E-3</v>
      </c>
      <c r="AR33" s="9">
        <v>6.6162959368925673E-3</v>
      </c>
      <c r="AS33" s="9">
        <v>1.6239999117827208E-2</v>
      </c>
      <c r="AT33" s="9">
        <v>2.51619739418187E-2</v>
      </c>
      <c r="AU33" s="9">
        <v>2.5262220849953436E-2</v>
      </c>
      <c r="AV33" s="9" t="s">
        <v>46</v>
      </c>
      <c r="AW33" s="9">
        <v>5.0123454067367932E-3</v>
      </c>
      <c r="AX33" s="9">
        <v>3.7560511539922832</v>
      </c>
      <c r="AY33" s="9">
        <v>1.0730429046742127</v>
      </c>
      <c r="AZ33" s="9">
        <v>0.22224739533470939</v>
      </c>
      <c r="BA33" s="9">
        <v>94.804904479733594</v>
      </c>
      <c r="BB33" s="9">
        <v>4.160246687591538E-2</v>
      </c>
      <c r="BC33" s="9">
        <v>1.5738764577153529E-2</v>
      </c>
      <c r="BD33" s="9">
        <v>5.6138268555452082E-3</v>
      </c>
      <c r="BE33" s="9">
        <v>99.753699999999995</v>
      </c>
      <c r="BF33" s="9">
        <v>2.2022715545545199E-3</v>
      </c>
      <c r="BG33" s="9">
        <v>2.40831891575846E-3</v>
      </c>
      <c r="BH33" s="9">
        <v>7.7871689335727102E-3</v>
      </c>
      <c r="BI33" s="9">
        <v>2.2130521909796901E-2</v>
      </c>
      <c r="BJ33" s="9">
        <v>1.9598214204360601E-2</v>
      </c>
      <c r="BK33" s="9">
        <v>2.32112041910798E-2</v>
      </c>
      <c r="BL33" s="9" t="s">
        <v>46</v>
      </c>
      <c r="BM33" s="9">
        <v>7.1133676975114997E-3</v>
      </c>
      <c r="BN33" s="9">
        <v>0.15266813681970501</v>
      </c>
      <c r="BO33" s="9">
        <v>0.179867284407143</v>
      </c>
      <c r="BP33" s="9">
        <v>3.4767945006859403E-2</v>
      </c>
      <c r="BQ33" s="9">
        <v>0.91795666564386302</v>
      </c>
      <c r="BR33" s="9">
        <v>4.65966737010272E-2</v>
      </c>
      <c r="BS33" s="9">
        <v>1.1162884931772799E-2</v>
      </c>
      <c r="BT33" s="14">
        <v>7.0738956735309604E-3</v>
      </c>
    </row>
    <row r="34" spans="1:72" x14ac:dyDescent="0.3">
      <c r="A34" s="10" t="s">
        <v>22</v>
      </c>
      <c r="B34" s="7"/>
      <c r="C34" s="7" t="s">
        <v>43</v>
      </c>
      <c r="D34" s="7" t="s">
        <v>33</v>
      </c>
      <c r="E34" s="8">
        <v>1973</v>
      </c>
      <c r="F34" s="8">
        <v>10</v>
      </c>
      <c r="G34" s="7">
        <v>0.95</v>
      </c>
      <c r="H34" s="7">
        <v>0.05</v>
      </c>
      <c r="I34" s="9">
        <v>2</v>
      </c>
      <c r="J34" s="7">
        <v>-0.15549195614082101</v>
      </c>
      <c r="K34" s="7">
        <v>0.14796778399074539</v>
      </c>
      <c r="L34" s="11">
        <v>-1.8522503545996101</v>
      </c>
      <c r="M34" s="29">
        <f t="shared" si="0"/>
        <v>5.7374088090540978</v>
      </c>
      <c r="N34" s="30">
        <f t="shared" si="1"/>
        <v>3.1132294096841604</v>
      </c>
      <c r="O34" s="27">
        <v>12</v>
      </c>
      <c r="P34" s="12">
        <v>12.765619266791925</v>
      </c>
      <c r="Q34" s="12">
        <v>14.659765539794503</v>
      </c>
      <c r="R34" s="12">
        <v>49.155395408529891</v>
      </c>
      <c r="S34" s="12">
        <v>3.1281651535929014E-3</v>
      </c>
      <c r="T34" s="12">
        <v>1.9726040368548525</v>
      </c>
      <c r="U34" s="12">
        <v>12.406218454145346</v>
      </c>
      <c r="V34" s="12">
        <v>0.14009107187847111</v>
      </c>
      <c r="W34" s="12">
        <v>4.4132492166905311E-2</v>
      </c>
      <c r="X34" s="12">
        <v>8.3550754902341922</v>
      </c>
      <c r="Y34" s="12">
        <v>3.4240726681219642E-2</v>
      </c>
      <c r="Z34" s="12">
        <v>0.36548805294546299</v>
      </c>
      <c r="AA34" s="12">
        <v>9.8241294823647435E-2</v>
      </c>
      <c r="AB34" s="9">
        <v>98.566833333333449</v>
      </c>
      <c r="AC34" s="12">
        <v>2.9691001255524201E-2</v>
      </c>
      <c r="AD34" s="12">
        <v>1.99220703966453E-2</v>
      </c>
      <c r="AE34" s="12">
        <v>9.2041166816207595E-2</v>
      </c>
      <c r="AF34" s="12">
        <v>4.3676525604595499E-3</v>
      </c>
      <c r="AG34" s="12">
        <v>4.1399141161247398E-2</v>
      </c>
      <c r="AH34" s="12">
        <v>0.106195933956479</v>
      </c>
      <c r="AI34" s="12">
        <v>1.05708587898787E-2</v>
      </c>
      <c r="AJ34" s="12">
        <v>2.3651990754832201E-2</v>
      </c>
      <c r="AK34" s="12">
        <v>0.130340153274252</v>
      </c>
      <c r="AL34" s="12">
        <v>1.72536228079786E-2</v>
      </c>
      <c r="AM34" s="12">
        <v>1.50782680260919E-2</v>
      </c>
      <c r="AN34" s="16">
        <v>5.7130455003342002E-3</v>
      </c>
      <c r="AO34" s="13">
        <v>10</v>
      </c>
      <c r="AP34" s="9">
        <v>0</v>
      </c>
      <c r="AQ34" s="9">
        <v>0</v>
      </c>
      <c r="AR34" s="9">
        <v>2.8861726797114276E-3</v>
      </c>
      <c r="AS34" s="9">
        <v>5.3283187933133988E-3</v>
      </c>
      <c r="AT34" s="9">
        <v>6.1053652840049391E-3</v>
      </c>
      <c r="AU34" s="9">
        <v>9.7685844544079057E-3</v>
      </c>
      <c r="AV34" s="9" t="s">
        <v>46</v>
      </c>
      <c r="AW34" s="9">
        <v>4.1072457365124125E-3</v>
      </c>
      <c r="AX34" s="9">
        <v>3.6133771883571808</v>
      </c>
      <c r="AY34" s="9">
        <v>0.2532061493239135</v>
      </c>
      <c r="AZ34" s="9">
        <v>0.21435382478933754</v>
      </c>
      <c r="BA34" s="9">
        <v>83.50197092292035</v>
      </c>
      <c r="BB34" s="9">
        <v>12.385677035056972</v>
      </c>
      <c r="BC34" s="9">
        <v>2.5531527551293431E-3</v>
      </c>
      <c r="BD34" s="9">
        <v>6.6603984916417561E-4</v>
      </c>
      <c r="BE34" s="9">
        <v>100.09411111111113</v>
      </c>
      <c r="BF34" s="9">
        <v>0</v>
      </c>
      <c r="BG34" s="9">
        <v>0</v>
      </c>
      <c r="BH34" s="9">
        <v>1.28620410031003E-3</v>
      </c>
      <c r="BI34" s="9">
        <v>8.7559503577091299E-3</v>
      </c>
      <c r="BJ34" s="9">
        <v>7.5930442503421699E-3</v>
      </c>
      <c r="BK34" s="9">
        <v>9.5076317623472902E-3</v>
      </c>
      <c r="BL34" s="9" t="s">
        <v>46</v>
      </c>
      <c r="BM34" s="9">
        <v>4.9090493409721199E-3</v>
      </c>
      <c r="BN34" s="9">
        <v>8.2587028545350993E-2</v>
      </c>
      <c r="BO34" s="9">
        <v>2.1505095577617601E-2</v>
      </c>
      <c r="BP34" s="9">
        <v>6.8168274000791002E-3</v>
      </c>
      <c r="BQ34" s="9">
        <v>0.292658736077482</v>
      </c>
      <c r="BR34" s="9">
        <v>0.28302021914422398</v>
      </c>
      <c r="BS34" s="9">
        <v>3.9189315752329798E-3</v>
      </c>
      <c r="BT34" s="14">
        <v>1.88561808316413E-3</v>
      </c>
    </row>
    <row r="35" spans="1:72" x14ac:dyDescent="0.3">
      <c r="A35" s="10" t="s">
        <v>23</v>
      </c>
      <c r="B35" s="7"/>
      <c r="C35" s="7" t="s">
        <v>36</v>
      </c>
      <c r="D35" s="7" t="s">
        <v>44</v>
      </c>
      <c r="E35" s="8">
        <v>3142</v>
      </c>
      <c r="F35" s="17">
        <v>46</v>
      </c>
      <c r="G35" s="7">
        <v>23.8</v>
      </c>
      <c r="H35" s="7">
        <f>F35/E35*G35+2</f>
        <v>2.3484404837683006</v>
      </c>
      <c r="I35" s="9" t="s">
        <v>46</v>
      </c>
      <c r="J35" s="7">
        <v>-0.137884664296344</v>
      </c>
      <c r="K35" s="7">
        <v>0.12392711139038393</v>
      </c>
      <c r="L35" s="11">
        <v>-1.1832295101952199</v>
      </c>
      <c r="M35" s="29">
        <f t="shared" si="0"/>
        <v>17.607673739961264</v>
      </c>
      <c r="N35" s="30">
        <f t="shared" si="1"/>
        <v>4.5167663863962266</v>
      </c>
      <c r="O35" s="26">
        <v>8</v>
      </c>
      <c r="P35" s="9">
        <v>34.844596484322395</v>
      </c>
      <c r="Q35" s="9">
        <v>2.8680118915671384</v>
      </c>
      <c r="R35" s="9">
        <v>46.322988636716765</v>
      </c>
      <c r="S35" s="9" t="s">
        <v>46</v>
      </c>
      <c r="T35" s="9" t="s">
        <v>46</v>
      </c>
      <c r="U35" s="9">
        <v>2.8963683071090438</v>
      </c>
      <c r="V35" s="9" t="s">
        <v>46</v>
      </c>
      <c r="W35" s="9">
        <v>0.2521001874889941</v>
      </c>
      <c r="X35" s="9">
        <v>11.359787236246492</v>
      </c>
      <c r="Y35" s="9">
        <v>1.4561472565491667</v>
      </c>
      <c r="Z35" s="9" t="s">
        <v>46</v>
      </c>
      <c r="AA35" s="9" t="s">
        <v>46</v>
      </c>
      <c r="AB35" s="9">
        <v>96.539000000000001</v>
      </c>
      <c r="AC35" s="9">
        <v>1.59702363300453</v>
      </c>
      <c r="AD35" s="9">
        <v>8.2252279603668002E-2</v>
      </c>
      <c r="AE35" s="9">
        <v>1.0733010702966801</v>
      </c>
      <c r="AF35" s="9" t="s">
        <v>46</v>
      </c>
      <c r="AG35" s="9" t="s">
        <v>46</v>
      </c>
      <c r="AH35" s="9">
        <v>0.29723199588032201</v>
      </c>
      <c r="AI35" s="9" t="s">
        <v>46</v>
      </c>
      <c r="AJ35" s="9">
        <v>6.4399024643235103E-2</v>
      </c>
      <c r="AK35" s="9">
        <v>0.81386960526548702</v>
      </c>
      <c r="AL35" s="9">
        <v>0.30176760512023199</v>
      </c>
      <c r="AM35" s="9" t="s">
        <v>46</v>
      </c>
      <c r="AN35" s="15" t="s">
        <v>46</v>
      </c>
      <c r="AO35" s="13">
        <v>5</v>
      </c>
      <c r="AP35" s="9">
        <v>3.7982106671285737E-2</v>
      </c>
      <c r="AQ35" s="9">
        <v>4.5912436635620118E-3</v>
      </c>
      <c r="AR35" s="9">
        <v>2.2330139636415239E-2</v>
      </c>
      <c r="AS35" s="9" t="s">
        <v>46</v>
      </c>
      <c r="AT35" s="9" t="s">
        <v>46</v>
      </c>
      <c r="AU35" s="9">
        <v>1.3565038096887763E-2</v>
      </c>
      <c r="AV35" s="9">
        <v>0.13085044441151739</v>
      </c>
      <c r="AW35" s="9" t="s">
        <v>46</v>
      </c>
      <c r="AX35" s="9">
        <v>4.4962883968837968</v>
      </c>
      <c r="AY35" s="9">
        <v>4.4388978510892727</v>
      </c>
      <c r="AZ35" s="9">
        <v>1.1488543803594944</v>
      </c>
      <c r="BA35" s="9">
        <v>54.530409685019812</v>
      </c>
      <c r="BB35" s="9">
        <v>35.17623071416795</v>
      </c>
      <c r="BC35" s="9" t="s">
        <v>46</v>
      </c>
      <c r="BD35" s="9" t="s">
        <v>46</v>
      </c>
      <c r="BE35" s="9">
        <v>95.834599999999995</v>
      </c>
      <c r="BF35" s="9">
        <v>1.186591757935304E-2</v>
      </c>
      <c r="BG35" s="9">
        <v>5.3197744313081552E-3</v>
      </c>
      <c r="BH35" s="9">
        <v>6.1886993787063213E-3</v>
      </c>
      <c r="BI35" s="9" t="s">
        <v>46</v>
      </c>
      <c r="BJ35" s="9" t="s">
        <v>46</v>
      </c>
      <c r="BK35" s="9">
        <v>1.2668859459319927E-2</v>
      </c>
      <c r="BL35" s="9">
        <v>0.18517100204945697</v>
      </c>
      <c r="BM35" s="9" t="s">
        <v>46</v>
      </c>
      <c r="BN35" s="9">
        <v>0.24316352522530987</v>
      </c>
      <c r="BO35" s="9">
        <v>0.10401442207691375</v>
      </c>
      <c r="BP35" s="9">
        <v>0.10425929215182662</v>
      </c>
      <c r="BQ35" s="9">
        <v>0.64554434394616811</v>
      </c>
      <c r="BR35" s="9">
        <v>0.42760495787628744</v>
      </c>
      <c r="BS35" s="9" t="s">
        <v>46</v>
      </c>
      <c r="BT35" s="14" t="s">
        <v>46</v>
      </c>
    </row>
    <row r="36" spans="1:72" x14ac:dyDescent="0.3">
      <c r="A36" s="10" t="s">
        <v>24</v>
      </c>
      <c r="B36" s="7"/>
      <c r="C36" s="7" t="s">
        <v>36</v>
      </c>
      <c r="D36" s="7" t="s">
        <v>44</v>
      </c>
      <c r="E36" s="8">
        <v>3437</v>
      </c>
      <c r="F36" s="17">
        <v>255</v>
      </c>
      <c r="G36" s="7">
        <v>25.6</v>
      </c>
      <c r="H36" s="7">
        <f>F36/E36*G36+2</f>
        <v>3.899330811754437</v>
      </c>
      <c r="I36" s="9" t="s">
        <v>46</v>
      </c>
      <c r="J36" s="7">
        <v>-0.227967792412759</v>
      </c>
      <c r="K36" s="7">
        <v>9.7226535481968454E-2</v>
      </c>
      <c r="L36" s="11">
        <v>-0.96451426321515199</v>
      </c>
      <c r="M36" s="29">
        <f t="shared" si="0"/>
        <v>30.111667932276788</v>
      </c>
      <c r="N36" s="30">
        <f t="shared" si="1"/>
        <v>13.206969727226355</v>
      </c>
      <c r="O36" s="26">
        <v>6</v>
      </c>
      <c r="P36" s="9">
        <v>32.533183444890206</v>
      </c>
      <c r="Q36" s="9">
        <v>2.8960097358731858</v>
      </c>
      <c r="R36" s="9">
        <v>44.617079719337362</v>
      </c>
      <c r="S36" s="9" t="s">
        <v>46</v>
      </c>
      <c r="T36" s="9" t="s">
        <v>46</v>
      </c>
      <c r="U36" s="9">
        <v>3.0859486460191929</v>
      </c>
      <c r="V36" s="9" t="s">
        <v>46</v>
      </c>
      <c r="W36" s="9">
        <v>5.7067618252011933E-2</v>
      </c>
      <c r="X36" s="9">
        <v>15.751006418388114</v>
      </c>
      <c r="Y36" s="9">
        <v>1.059704417239921</v>
      </c>
      <c r="Z36" s="9" t="s">
        <v>46</v>
      </c>
      <c r="AA36" s="9" t="s">
        <v>46</v>
      </c>
      <c r="AB36" s="9">
        <v>96.961000000000013</v>
      </c>
      <c r="AC36" s="9">
        <v>0.305697426660197</v>
      </c>
      <c r="AD36" s="9">
        <v>6.9517383917022293E-2</v>
      </c>
      <c r="AE36" s="9">
        <v>0.13698834094752499</v>
      </c>
      <c r="AF36" s="9" t="s">
        <v>46</v>
      </c>
      <c r="AG36" s="9" t="s">
        <v>46</v>
      </c>
      <c r="AH36" s="9">
        <v>6.3149074067285801E-2</v>
      </c>
      <c r="AI36" s="9" t="s">
        <v>46</v>
      </c>
      <c r="AJ36" s="9">
        <v>2.49176421213743E-2</v>
      </c>
      <c r="AK36" s="9">
        <v>0.499640426262282</v>
      </c>
      <c r="AL36" s="9">
        <v>8.1007715681902806E-2</v>
      </c>
      <c r="AM36" s="9" t="s">
        <v>46</v>
      </c>
      <c r="AN36" s="15" t="s">
        <v>46</v>
      </c>
      <c r="AO36" s="13">
        <v>4</v>
      </c>
      <c r="AP36" s="9">
        <v>5.8272265176645695E-2</v>
      </c>
      <c r="AQ36" s="9">
        <v>5.5497395406329227E-3</v>
      </c>
      <c r="AR36" s="9">
        <v>3.4812002573061065E-2</v>
      </c>
      <c r="AS36" s="9" t="s">
        <v>46</v>
      </c>
      <c r="AT36" s="9" t="s">
        <v>46</v>
      </c>
      <c r="AU36" s="9">
        <v>3.102808924990225E-2</v>
      </c>
      <c r="AV36" s="9">
        <v>0.20710618922089225</v>
      </c>
      <c r="AW36" s="9" t="s">
        <v>46</v>
      </c>
      <c r="AX36" s="9">
        <v>6.0096111398408238</v>
      </c>
      <c r="AY36" s="9">
        <v>1.7184011704905213</v>
      </c>
      <c r="AZ36" s="9">
        <v>0.9086437193345358</v>
      </c>
      <c r="BA36" s="9">
        <v>62.146740158672095</v>
      </c>
      <c r="BB36" s="9">
        <v>28.879835525900887</v>
      </c>
      <c r="BC36" s="9" t="s">
        <v>46</v>
      </c>
      <c r="BD36" s="9" t="s">
        <v>46</v>
      </c>
      <c r="BE36" s="9">
        <v>99.103749999999991</v>
      </c>
      <c r="BF36" s="9">
        <v>1.0563301251660521E-2</v>
      </c>
      <c r="BG36" s="9">
        <v>2.3804761428476173E-3</v>
      </c>
      <c r="BH36" s="9">
        <v>4.5092497528228933E-3</v>
      </c>
      <c r="BI36" s="9" t="s">
        <v>46</v>
      </c>
      <c r="BJ36" s="9" t="s">
        <v>46</v>
      </c>
      <c r="BK36" s="9">
        <v>5.3150729063673264E-3</v>
      </c>
      <c r="BL36" s="9">
        <v>0.22005510673465403</v>
      </c>
      <c r="BM36" s="9" t="s">
        <v>46</v>
      </c>
      <c r="BN36" s="9">
        <v>0.12718064580218741</v>
      </c>
      <c r="BO36" s="9">
        <v>7.1283471670045881E-2</v>
      </c>
      <c r="BP36" s="9">
        <v>0.25677292172916755</v>
      </c>
      <c r="BQ36" s="9">
        <v>0.40192816522440811</v>
      </c>
      <c r="BR36" s="9">
        <v>0.52244106525685485</v>
      </c>
      <c r="BS36" s="9" t="s">
        <v>46</v>
      </c>
      <c r="BT36" s="14" t="s">
        <v>46</v>
      </c>
    </row>
    <row r="37" spans="1:72" ht="15" thickBot="1" x14ac:dyDescent="0.35">
      <c r="A37" s="18" t="s">
        <v>25</v>
      </c>
      <c r="B37" s="19"/>
      <c r="C37" s="19" t="s">
        <v>36</v>
      </c>
      <c r="D37" s="19" t="s">
        <v>44</v>
      </c>
      <c r="E37" s="20">
        <v>3046</v>
      </c>
      <c r="F37" s="20">
        <v>13</v>
      </c>
      <c r="G37" s="19">
        <v>23.2</v>
      </c>
      <c r="H37" s="19">
        <f>F37/E37*G37+2</f>
        <v>2.0990151017728169</v>
      </c>
      <c r="I37" s="21" t="s">
        <v>46</v>
      </c>
      <c r="J37" s="19">
        <v>-0.12965986725085801</v>
      </c>
      <c r="K37" s="19">
        <v>0.24587736444339972</v>
      </c>
      <c r="L37" s="22">
        <v>-1.1499999999999999</v>
      </c>
      <c r="M37" s="31">
        <f t="shared" si="0"/>
        <v>18.852938586490048</v>
      </c>
      <c r="N37" s="32">
        <f t="shared" si="1"/>
        <v>2.3463325486812558</v>
      </c>
      <c r="O37" s="28">
        <v>4</v>
      </c>
      <c r="P37" s="21">
        <v>38.450987518483302</v>
      </c>
      <c r="Q37" s="21">
        <v>2.675037464464769</v>
      </c>
      <c r="R37" s="21">
        <v>43.857570311216442</v>
      </c>
      <c r="S37" s="21" t="s">
        <v>46</v>
      </c>
      <c r="T37" s="21" t="s">
        <v>46</v>
      </c>
      <c r="U37" s="21">
        <v>3.3668231627476271</v>
      </c>
      <c r="V37" s="21" t="s">
        <v>46</v>
      </c>
      <c r="W37" s="21">
        <v>0.19914665657656946</v>
      </c>
      <c r="X37" s="21">
        <v>10.111173621033871</v>
      </c>
      <c r="Y37" s="21">
        <v>1.3392612654774294</v>
      </c>
      <c r="Z37" s="21" t="s">
        <v>46</v>
      </c>
      <c r="AA37" s="21" t="s">
        <v>46</v>
      </c>
      <c r="AB37" s="21">
        <v>100.42849999999999</v>
      </c>
      <c r="AC37" s="21">
        <v>0.59451256294547705</v>
      </c>
      <c r="AD37" s="21">
        <v>3.58643276808586E-2</v>
      </c>
      <c r="AE37" s="21">
        <v>0.56517983863545596</v>
      </c>
      <c r="AF37" s="21" t="s">
        <v>46</v>
      </c>
      <c r="AG37" s="21" t="s">
        <v>46</v>
      </c>
      <c r="AH37" s="21">
        <v>0.10420982439290501</v>
      </c>
      <c r="AI37" s="21" t="s">
        <v>46</v>
      </c>
      <c r="AJ37" s="21">
        <v>2.4413111231467399E-2</v>
      </c>
      <c r="AK37" s="21">
        <v>0.157449198156104</v>
      </c>
      <c r="AL37" s="21">
        <v>8.85635365147531E-2</v>
      </c>
      <c r="AM37" s="21" t="s">
        <v>46</v>
      </c>
      <c r="AN37" s="24" t="s">
        <v>46</v>
      </c>
      <c r="AO37" s="23">
        <v>4</v>
      </c>
      <c r="AP37" s="21">
        <v>7.6350546367584315E-2</v>
      </c>
      <c r="AQ37" s="21">
        <v>3.843148307093171E-3</v>
      </c>
      <c r="AR37" s="21">
        <v>3.6125594086675795E-2</v>
      </c>
      <c r="AS37" s="21" t="s">
        <v>46</v>
      </c>
      <c r="AT37" s="21" t="s">
        <v>46</v>
      </c>
      <c r="AU37" s="21">
        <v>4.0993581942327158E-3</v>
      </c>
      <c r="AV37" s="21">
        <v>0.36023110131819991</v>
      </c>
      <c r="AW37" s="21" t="s">
        <v>46</v>
      </c>
      <c r="AX37" s="21">
        <v>4.2136278038969524</v>
      </c>
      <c r="AY37" s="21">
        <v>3.7544996861428883</v>
      </c>
      <c r="AZ37" s="21">
        <v>0.99640025108568941</v>
      </c>
      <c r="BA37" s="21">
        <v>50.165895901922852</v>
      </c>
      <c r="BB37" s="21">
        <v>40.388926608677835</v>
      </c>
      <c r="BC37" s="21" t="s">
        <v>46</v>
      </c>
      <c r="BD37" s="21" t="s">
        <v>46</v>
      </c>
      <c r="BE37" s="21">
        <v>97.576250000000002</v>
      </c>
      <c r="BF37" s="21">
        <v>3.3311659620419189E-2</v>
      </c>
      <c r="BG37" s="21">
        <v>5.1234753829797986E-3</v>
      </c>
      <c r="BH37" s="21">
        <v>8.5391256382996855E-3</v>
      </c>
      <c r="BI37" s="21" t="s">
        <v>46</v>
      </c>
      <c r="BJ37" s="21" t="s">
        <v>46</v>
      </c>
      <c r="BK37" s="21">
        <v>1.4899664425751339E-2</v>
      </c>
      <c r="BL37" s="21">
        <v>0.17724841325100757</v>
      </c>
      <c r="BM37" s="21" t="s">
        <v>46</v>
      </c>
      <c r="BN37" s="21">
        <v>0.13090072574285294</v>
      </c>
      <c r="BO37" s="21">
        <v>8.0608105465056673E-2</v>
      </c>
      <c r="BP37" s="21">
        <v>0.14317209923724616</v>
      </c>
      <c r="BQ37" s="21">
        <v>0.38554982384539299</v>
      </c>
      <c r="BR37" s="21">
        <v>0.37658642213024884</v>
      </c>
      <c r="BS37" s="21" t="s">
        <v>46</v>
      </c>
      <c r="BT37" s="25" t="s">
        <v>46</v>
      </c>
    </row>
    <row r="38" spans="1:72" ht="15" thickTop="1" x14ac:dyDescent="0.3"/>
    <row r="39" spans="1:72" s="113" customFormat="1" x14ac:dyDescent="0.3">
      <c r="A39" s="112" t="s">
        <v>124</v>
      </c>
    </row>
    <row r="40" spans="1:72" x14ac:dyDescent="0.3">
      <c r="A40" s="111" t="s">
        <v>120</v>
      </c>
      <c r="B40"/>
      <c r="C40"/>
      <c r="D40"/>
      <c r="E40"/>
      <c r="F40"/>
      <c r="G40"/>
      <c r="H40"/>
      <c r="I40"/>
      <c r="J40"/>
      <c r="K40"/>
      <c r="L40"/>
    </row>
    <row r="41" spans="1:72" x14ac:dyDescent="0.3">
      <c r="A41" s="111" t="s">
        <v>125</v>
      </c>
      <c r="B41"/>
      <c r="C41"/>
      <c r="D41"/>
      <c r="E41"/>
      <c r="F41"/>
      <c r="G41"/>
      <c r="H41"/>
      <c r="I41"/>
      <c r="J41"/>
      <c r="K41"/>
      <c r="L4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8"/>
  <sheetViews>
    <sheetView workbookViewId="0">
      <selection activeCell="D3" sqref="D3"/>
    </sheetView>
  </sheetViews>
  <sheetFormatPr defaultColWidth="9.109375" defaultRowHeight="14.4" x14ac:dyDescent="0.3"/>
  <cols>
    <col min="1" max="1" width="12" style="71" bestFit="1" customWidth="1"/>
    <col min="2" max="16384" width="9.109375" style="71"/>
  </cols>
  <sheetData>
    <row r="1" spans="1:27" s="85" customFormat="1" ht="15" x14ac:dyDescent="0.25"/>
    <row r="2" spans="1:27" s="85" customFormat="1" ht="15" x14ac:dyDescent="0.25"/>
    <row r="3" spans="1:27" s="85" customFormat="1" ht="15" x14ac:dyDescent="0.25"/>
    <row r="4" spans="1:27" s="85" customFormat="1" ht="15" x14ac:dyDescent="0.25"/>
    <row r="5" spans="1:27" s="85" customFormat="1" ht="15" x14ac:dyDescent="0.25"/>
    <row r="6" spans="1:27" s="85" customFormat="1" ht="15" x14ac:dyDescent="0.25"/>
    <row r="7" spans="1:27" s="85" customFormat="1" ht="15" x14ac:dyDescent="0.25"/>
    <row r="8" spans="1:27" s="85" customFormat="1" ht="15.6" x14ac:dyDescent="0.3">
      <c r="A8" s="86" t="s">
        <v>122</v>
      </c>
    </row>
    <row r="9" spans="1:27" ht="15" thickBot="1" x14ac:dyDescent="0.35">
      <c r="A9" s="70"/>
    </row>
    <row r="10" spans="1:27" s="84" customFormat="1" x14ac:dyDescent="0.3">
      <c r="A10" s="79" t="s">
        <v>110</v>
      </c>
      <c r="B10" s="80" t="s">
        <v>50</v>
      </c>
      <c r="C10" s="80" t="s">
        <v>51</v>
      </c>
      <c r="D10" s="80" t="s">
        <v>52</v>
      </c>
      <c r="E10" s="80" t="s">
        <v>34</v>
      </c>
      <c r="F10" s="80" t="s">
        <v>53</v>
      </c>
      <c r="G10" s="80" t="s">
        <v>54</v>
      </c>
      <c r="H10" s="80" t="s">
        <v>55</v>
      </c>
      <c r="I10" s="80" t="s">
        <v>56</v>
      </c>
      <c r="J10" s="80" t="s">
        <v>57</v>
      </c>
      <c r="K10" s="80" t="s">
        <v>58</v>
      </c>
      <c r="L10" s="80" t="s">
        <v>59</v>
      </c>
      <c r="M10" s="81" t="s">
        <v>60</v>
      </c>
      <c r="N10" s="80" t="s">
        <v>61</v>
      </c>
      <c r="O10" s="82" t="s">
        <v>108</v>
      </c>
      <c r="P10" s="82" t="s">
        <v>62</v>
      </c>
      <c r="Q10" s="82" t="s">
        <v>63</v>
      </c>
      <c r="R10" s="82" t="s">
        <v>64</v>
      </c>
      <c r="S10" s="82" t="s">
        <v>65</v>
      </c>
      <c r="T10" s="82" t="s">
        <v>66</v>
      </c>
      <c r="U10" s="82" t="s">
        <v>67</v>
      </c>
      <c r="V10" s="82" t="s">
        <v>68</v>
      </c>
      <c r="W10" s="82" t="s">
        <v>69</v>
      </c>
      <c r="X10" s="82" t="s">
        <v>70</v>
      </c>
      <c r="Y10" s="82" t="s">
        <v>71</v>
      </c>
      <c r="Z10" s="82" t="s">
        <v>72</v>
      </c>
      <c r="AA10" s="83" t="s">
        <v>111</v>
      </c>
    </row>
    <row r="11" spans="1:27" x14ac:dyDescent="0.3">
      <c r="A11" s="72" t="s">
        <v>33</v>
      </c>
      <c r="B11" s="73">
        <v>14.404632599317557</v>
      </c>
      <c r="C11" s="73">
        <v>15.875183162381775</v>
      </c>
      <c r="D11" s="73">
        <v>46.78671701283929</v>
      </c>
      <c r="E11" s="73">
        <v>9.3502474613437695E-3</v>
      </c>
      <c r="F11" s="73">
        <v>1.7534916129561127</v>
      </c>
      <c r="G11" s="73">
        <v>13.456671209435294</v>
      </c>
      <c r="H11" s="73">
        <v>0.26347204147923475</v>
      </c>
      <c r="I11" s="73">
        <v>4.3549097765162772E-3</v>
      </c>
      <c r="J11" s="73">
        <v>7.2636052504841615</v>
      </c>
      <c r="K11" s="73">
        <v>2.4208174934164012E-2</v>
      </c>
      <c r="L11" s="73">
        <v>0.15844186451619513</v>
      </c>
      <c r="M11" s="29" t="s">
        <v>46</v>
      </c>
      <c r="N11" s="73">
        <v>97.591000000000008</v>
      </c>
      <c r="O11" s="73">
        <v>2.0493520317407463E-2</v>
      </c>
      <c r="P11" s="73">
        <v>1.3026415470112733E-2</v>
      </c>
      <c r="Q11" s="73">
        <v>0.18748529108972806</v>
      </c>
      <c r="R11" s="73">
        <v>6.469882147303767E-3</v>
      </c>
      <c r="S11" s="73">
        <v>3.0371656194550858E-2</v>
      </c>
      <c r="T11" s="73">
        <v>6.4749517372718363E-2</v>
      </c>
      <c r="U11" s="73">
        <v>6.9720423836921765E-3</v>
      </c>
      <c r="V11" s="73">
        <v>5.4943152439589768E-3</v>
      </c>
      <c r="W11" s="73">
        <v>4.5997112681123775E-2</v>
      </c>
      <c r="X11" s="73">
        <v>1.9163360222048738E-2</v>
      </c>
      <c r="Y11" s="73">
        <v>1.2499374984374216E-2</v>
      </c>
      <c r="Z11" s="29" t="s">
        <v>46</v>
      </c>
      <c r="AA11" s="74">
        <v>0.26719328210117643</v>
      </c>
    </row>
    <row r="12" spans="1:27" x14ac:dyDescent="0.3">
      <c r="A12" s="72" t="s">
        <v>40</v>
      </c>
      <c r="B12" s="29">
        <v>9.797026139193897E-2</v>
      </c>
      <c r="C12" s="29">
        <v>21.067246986007795</v>
      </c>
      <c r="D12" s="29">
        <v>65.930179639727598</v>
      </c>
      <c r="E12" s="29">
        <v>0</v>
      </c>
      <c r="F12" s="29">
        <v>4.9193648482040171</v>
      </c>
      <c r="G12" s="29">
        <v>0.98499830372435937</v>
      </c>
      <c r="H12" s="29">
        <v>1.5887069414909024E-2</v>
      </c>
      <c r="I12" s="29">
        <v>2.5816487799227163E-2</v>
      </c>
      <c r="J12" s="29">
        <v>0.87560921119045443</v>
      </c>
      <c r="K12" s="29">
        <v>8.1917701670624649E-2</v>
      </c>
      <c r="L12" s="29">
        <v>0.26792880607018443</v>
      </c>
      <c r="M12" s="29">
        <v>5.733080684798888</v>
      </c>
      <c r="N12" s="29">
        <v>100.71750000000002</v>
      </c>
      <c r="O12" s="29">
        <v>1.0443498775155212E-2</v>
      </c>
      <c r="P12" s="29">
        <v>0.25692722705077725</v>
      </c>
      <c r="Q12" s="29">
        <v>0.64250584951997636</v>
      </c>
      <c r="R12" s="29" t="s">
        <v>46</v>
      </c>
      <c r="S12" s="29">
        <v>6.1461098807836602E-2</v>
      </c>
      <c r="T12" s="29">
        <v>4.7332863847436769E-2</v>
      </c>
      <c r="U12" s="29">
        <v>1.8110770276274835E-2</v>
      </c>
      <c r="V12" s="29">
        <v>4.3271237560300949E-2</v>
      </c>
      <c r="W12" s="29">
        <v>0.14495022134052399</v>
      </c>
      <c r="X12" s="29">
        <v>7.229591966356054E-2</v>
      </c>
      <c r="Y12" s="29">
        <v>6.5055104847096298E-2</v>
      </c>
      <c r="Z12" s="29">
        <v>0.94487129635028744</v>
      </c>
      <c r="AA12" s="75">
        <v>0.4426645456755951</v>
      </c>
    </row>
    <row r="13" spans="1:27" x14ac:dyDescent="0.3">
      <c r="A13" s="72" t="s">
        <v>41</v>
      </c>
      <c r="B13" s="29">
        <v>2.5063646495996745</v>
      </c>
      <c r="C13" s="29">
        <v>19.784893558342826</v>
      </c>
      <c r="D13" s="29">
        <v>64.184146447425434</v>
      </c>
      <c r="E13" s="29" t="s">
        <v>46</v>
      </c>
      <c r="F13" s="29">
        <v>2.8140893765654966</v>
      </c>
      <c r="G13" s="29">
        <v>1.6174583049056204</v>
      </c>
      <c r="H13" s="29">
        <v>1.9852988051101458E-2</v>
      </c>
      <c r="I13" s="29" t="s">
        <v>46</v>
      </c>
      <c r="J13" s="29">
        <v>7.2505424182426088</v>
      </c>
      <c r="K13" s="29">
        <v>1.2951602319138774E-2</v>
      </c>
      <c r="L13" s="29">
        <v>7.221649476576654E-2</v>
      </c>
      <c r="M13" s="29">
        <v>1.7374841597823438</v>
      </c>
      <c r="N13" s="29">
        <v>99.719085714285725</v>
      </c>
      <c r="O13" s="29">
        <v>0.23730122488697308</v>
      </c>
      <c r="P13" s="29">
        <v>0.81168624817482704</v>
      </c>
      <c r="Q13" s="29">
        <v>1.6466311804632883</v>
      </c>
      <c r="R13" s="29" t="s">
        <v>46</v>
      </c>
      <c r="S13" s="29">
        <v>0.10061461327642361</v>
      </c>
      <c r="T13" s="29">
        <v>9.2335439961361662E-2</v>
      </c>
      <c r="U13" s="29">
        <v>2.3385111484304142E-2</v>
      </c>
      <c r="V13" s="29" t="s">
        <v>46</v>
      </c>
      <c r="W13" s="29">
        <v>0.61482960211753035</v>
      </c>
      <c r="X13" s="29">
        <v>2.1060228512304324E-2</v>
      </c>
      <c r="Y13" s="29">
        <v>3.710956182864851E-2</v>
      </c>
      <c r="Z13" s="29">
        <v>0.34976393323377963</v>
      </c>
      <c r="AA13" s="75">
        <v>1.36166255228127</v>
      </c>
    </row>
    <row r="14" spans="1:27" ht="15" thickBot="1" x14ac:dyDescent="0.35">
      <c r="A14" s="76" t="s">
        <v>42</v>
      </c>
      <c r="B14" s="77">
        <v>0.334706885033343</v>
      </c>
      <c r="C14" s="77">
        <v>16.915373985677604</v>
      </c>
      <c r="D14" s="77">
        <v>71.268327100004228</v>
      </c>
      <c r="E14" s="77" t="s">
        <v>46</v>
      </c>
      <c r="F14" s="77">
        <v>4.0705627938215025</v>
      </c>
      <c r="G14" s="77">
        <v>0.72150428156570667</v>
      </c>
      <c r="H14" s="77">
        <v>9.2816193039511261E-3</v>
      </c>
      <c r="I14" s="77" t="s">
        <v>46</v>
      </c>
      <c r="J14" s="77">
        <v>2.5852903890814694</v>
      </c>
      <c r="K14" s="77">
        <v>5.7001182526054336E-2</v>
      </c>
      <c r="L14" s="77">
        <v>0.1222279048162212</v>
      </c>
      <c r="M14" s="77">
        <v>3.9157238581699332</v>
      </c>
      <c r="N14" s="77">
        <v>102.12720516817012</v>
      </c>
      <c r="O14" s="77">
        <v>0.17506525310949769</v>
      </c>
      <c r="P14" s="77">
        <v>1.8770191286623503</v>
      </c>
      <c r="Q14" s="77">
        <v>2.6970516342174564</v>
      </c>
      <c r="R14" s="77" t="s">
        <v>46</v>
      </c>
      <c r="S14" s="77">
        <v>0.13618457116513838</v>
      </c>
      <c r="T14" s="77">
        <v>0.19995918980927882</v>
      </c>
      <c r="U14" s="77">
        <v>1.559726772928894E-2</v>
      </c>
      <c r="V14" s="77" t="s">
        <v>46</v>
      </c>
      <c r="W14" s="77">
        <v>0.57449179283703944</v>
      </c>
      <c r="X14" s="77">
        <v>8.1627723993301773E-2</v>
      </c>
      <c r="Y14" s="77">
        <v>4.6825392829844645E-2</v>
      </c>
      <c r="Z14" s="77">
        <v>0.21217392097235885</v>
      </c>
      <c r="AA14" s="78">
        <v>0.52154264774743275</v>
      </c>
    </row>
    <row r="16" spans="1:27" s="113" customFormat="1" x14ac:dyDescent="0.3">
      <c r="A16" s="112" t="s">
        <v>124</v>
      </c>
    </row>
    <row r="17" spans="1:1" customFormat="1" x14ac:dyDescent="0.3">
      <c r="A17" s="111" t="s">
        <v>120</v>
      </c>
    </row>
    <row r="18" spans="1:1" customFormat="1" x14ac:dyDescent="0.3">
      <c r="A18" s="111" t="s">
        <v>125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G25"/>
  <sheetViews>
    <sheetView workbookViewId="0">
      <selection activeCell="E4" sqref="E4"/>
    </sheetView>
  </sheetViews>
  <sheetFormatPr defaultColWidth="9.109375" defaultRowHeight="14.4" x14ac:dyDescent="0.3"/>
  <sheetData>
    <row r="8" spans="1:7" s="37" customFormat="1" ht="15.6" x14ac:dyDescent="0.3">
      <c r="A8" s="37" t="s">
        <v>123</v>
      </c>
    </row>
    <row r="9" spans="1:7" s="37" customFormat="1" ht="15.6" thickBot="1" x14ac:dyDescent="0.3"/>
    <row r="10" spans="1:7" ht="15" thickBot="1" x14ac:dyDescent="0.35">
      <c r="A10" s="107" t="s">
        <v>112</v>
      </c>
      <c r="B10" s="108" t="s">
        <v>113</v>
      </c>
      <c r="C10" s="108" t="s">
        <v>114</v>
      </c>
      <c r="D10" s="108" t="s">
        <v>115</v>
      </c>
      <c r="E10" s="108" t="s">
        <v>116</v>
      </c>
      <c r="F10" s="109" t="s">
        <v>105</v>
      </c>
      <c r="G10" s="110" t="s">
        <v>117</v>
      </c>
    </row>
    <row r="11" spans="1:7" x14ac:dyDescent="0.3">
      <c r="A11" s="87" t="s">
        <v>113</v>
      </c>
      <c r="B11" s="88">
        <v>863716.64253705798</v>
      </c>
      <c r="C11" s="89">
        <v>22795.388747970799</v>
      </c>
      <c r="D11" s="89">
        <v>164.51893754629501</v>
      </c>
      <c r="E11" s="89">
        <v>122.231186674284</v>
      </c>
      <c r="F11" s="89">
        <v>5.4892255210331697</v>
      </c>
      <c r="G11" s="90">
        <v>-424.70198746122003</v>
      </c>
    </row>
    <row r="12" spans="1:7" x14ac:dyDescent="0.3">
      <c r="A12" s="87" t="s">
        <v>114</v>
      </c>
      <c r="B12" s="91">
        <v>22795.388747970799</v>
      </c>
      <c r="C12" s="92">
        <v>1048.77145532231</v>
      </c>
      <c r="D12" s="92">
        <v>24.161857611433302</v>
      </c>
      <c r="E12" s="92">
        <v>3.0660786309605599</v>
      </c>
      <c r="F12" s="92">
        <v>6.6777575697797695E-4</v>
      </c>
      <c r="G12" s="93">
        <v>-11.8057008626105</v>
      </c>
    </row>
    <row r="13" spans="1:7" x14ac:dyDescent="0.3">
      <c r="A13" s="87" t="s">
        <v>115</v>
      </c>
      <c r="B13" s="91">
        <v>164.51893754629501</v>
      </c>
      <c r="C13" s="92">
        <v>24.161857611433302</v>
      </c>
      <c r="D13" s="92">
        <v>1.91662320929462</v>
      </c>
      <c r="E13" s="92">
        <v>0.17831057529204999</v>
      </c>
      <c r="F13" s="92">
        <v>7.2460255539921001E-3</v>
      </c>
      <c r="G13" s="93">
        <v>-6.0192915915124698E-2</v>
      </c>
    </row>
    <row r="14" spans="1:7" x14ac:dyDescent="0.3">
      <c r="A14" s="94" t="s">
        <v>26</v>
      </c>
      <c r="B14" s="91">
        <v>122.231186674284</v>
      </c>
      <c r="C14" s="92">
        <v>3.0660786309605599</v>
      </c>
      <c r="D14" s="92">
        <v>0.17831057529204999</v>
      </c>
      <c r="E14" s="92">
        <v>0.48645900090344102</v>
      </c>
      <c r="F14" s="92">
        <v>4.5651186336208302E-3</v>
      </c>
      <c r="G14" s="93">
        <v>-4.0278675626140903E-2</v>
      </c>
    </row>
    <row r="15" spans="1:7" x14ac:dyDescent="0.3">
      <c r="A15" s="87" t="s">
        <v>116</v>
      </c>
      <c r="B15" s="91">
        <v>5.4892255210331697</v>
      </c>
      <c r="C15" s="92">
        <v>6.6777575697797695E-4</v>
      </c>
      <c r="D15" s="92">
        <v>7.2460255539921001E-3</v>
      </c>
      <c r="E15" s="92">
        <v>4.5651186336208302E-3</v>
      </c>
      <c r="F15" s="92">
        <v>1.3793339151290699E-3</v>
      </c>
      <c r="G15" s="93">
        <v>3.5400583659406199E-4</v>
      </c>
    </row>
    <row r="16" spans="1:7" ht="15" thickBot="1" x14ac:dyDescent="0.35">
      <c r="A16" s="95" t="s">
        <v>117</v>
      </c>
      <c r="B16" s="96">
        <v>-424.70198746122003</v>
      </c>
      <c r="C16" s="97">
        <v>-11.8057008626105</v>
      </c>
      <c r="D16" s="97">
        <v>-6.0192915915124698E-2</v>
      </c>
      <c r="E16" s="97">
        <v>-4.0278675626140903E-2</v>
      </c>
      <c r="F16" s="97">
        <v>3.5400583659406199E-4</v>
      </c>
      <c r="G16" s="98">
        <v>0.217687344719732</v>
      </c>
    </row>
    <row r="17" spans="1:7" ht="15" thickBot="1" x14ac:dyDescent="0.35">
      <c r="A17" s="107" t="s">
        <v>118</v>
      </c>
      <c r="B17" s="108" t="s">
        <v>113</v>
      </c>
      <c r="C17" s="108" t="s">
        <v>114</v>
      </c>
      <c r="D17" s="108" t="s">
        <v>119</v>
      </c>
      <c r="E17" s="110" t="s">
        <v>117</v>
      </c>
      <c r="F17" s="89"/>
      <c r="G17" s="90"/>
    </row>
    <row r="18" spans="1:7" ht="15" thickBot="1" x14ac:dyDescent="0.35">
      <c r="A18" s="99" t="s">
        <v>113</v>
      </c>
      <c r="B18" s="5">
        <v>7475373.2797292201</v>
      </c>
      <c r="C18" s="6">
        <v>37819.460616079501</v>
      </c>
      <c r="D18" s="6">
        <v>-7431.1724685743602</v>
      </c>
      <c r="E18" s="4">
        <v>-2678.6545206773299</v>
      </c>
      <c r="F18" s="100"/>
      <c r="G18" s="93"/>
    </row>
    <row r="19" spans="1:7" ht="15" thickBot="1" x14ac:dyDescent="0.35">
      <c r="A19" s="99" t="s">
        <v>114</v>
      </c>
      <c r="B19" s="101">
        <v>37819.460616079501</v>
      </c>
      <c r="C19">
        <v>585.97663666151095</v>
      </c>
      <c r="D19">
        <v>-63.627834836505798</v>
      </c>
      <c r="E19" s="102">
        <v>-18.670395725020601</v>
      </c>
      <c r="F19" s="100"/>
      <c r="G19" s="93"/>
    </row>
    <row r="20" spans="1:7" ht="15" thickBot="1" x14ac:dyDescent="0.35">
      <c r="A20" s="99" t="s">
        <v>119</v>
      </c>
      <c r="B20" s="101">
        <v>-7431.1724685743602</v>
      </c>
      <c r="C20">
        <v>-63.627834836505798</v>
      </c>
      <c r="D20">
        <v>21.076532936447101</v>
      </c>
      <c r="E20" s="102">
        <v>3.2248096339960202</v>
      </c>
      <c r="F20" s="100"/>
      <c r="G20" s="93"/>
    </row>
    <row r="21" spans="1:7" ht="15" thickBot="1" x14ac:dyDescent="0.35">
      <c r="A21" s="99" t="s">
        <v>117</v>
      </c>
      <c r="B21" s="103">
        <v>-2678.6545206773299</v>
      </c>
      <c r="C21" s="104">
        <v>-18.670395725020601</v>
      </c>
      <c r="D21" s="104">
        <v>3.2248096339960202</v>
      </c>
      <c r="E21" s="105">
        <v>1.04044688207967</v>
      </c>
      <c r="F21" s="106"/>
      <c r="G21" s="98"/>
    </row>
    <row r="23" spans="1:7" s="113" customFormat="1" x14ac:dyDescent="0.3">
      <c r="A23" s="112" t="s">
        <v>124</v>
      </c>
    </row>
    <row r="24" spans="1:7" x14ac:dyDescent="0.3">
      <c r="A24" s="111" t="s">
        <v>120</v>
      </c>
    </row>
    <row r="25" spans="1:7" x14ac:dyDescent="0.3">
      <c r="A25" s="111" t="s">
        <v>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S-1</vt:lpstr>
      <vt:lpstr>Table S-2</vt:lpstr>
      <vt:lpstr>Table S-3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Jackson</dc:creator>
  <cp:lastModifiedBy>Alice Williams</cp:lastModifiedBy>
  <dcterms:created xsi:type="dcterms:W3CDTF">2019-10-16T14:43:46Z</dcterms:created>
  <dcterms:modified xsi:type="dcterms:W3CDTF">2021-09-07T12:16:21Z</dcterms:modified>
</cp:coreProperties>
</file>