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lice\Dropbox\GPL Submissions\GPL Subm v20\GPL2203 Ribeiro\Supplementary\"/>
    </mc:Choice>
  </mc:AlternateContent>
  <xr:revisionPtr revIDLastSave="0" documentId="13_ncr:1_{EB8D212D-ED6F-4B7F-ABA8-CC1B84894E21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1a - SEMFR" sheetId="6" r:id="rId1"/>
    <sheet name="1b - MH" sheetId="12" r:id="rId2"/>
    <sheet name="1c - New Hebrides" sheetId="13" r:id="rId3"/>
    <sheet name="1d - end-members" sheetId="14" r:id="rId4"/>
  </sheets>
  <definedNames>
    <definedName name="_xlnm.Print_Area" localSheetId="0">'1a - SEMFR'!$9:$44</definedName>
    <definedName name="_xlnm.Print_Area" localSheetId="1">'1b - MH'!$8:$158</definedName>
    <definedName name="_xlnm.Print_Area" localSheetId="2">'1c - New Hebrides'!$8:$377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4" l="1"/>
  <c r="BN77" i="12"/>
  <c r="BO77" i="12"/>
  <c r="BP77" i="12"/>
  <c r="BQ77" i="12"/>
  <c r="BR77" i="12"/>
  <c r="BN78" i="12"/>
  <c r="BO78" i="12"/>
  <c r="BP78" i="12"/>
  <c r="BQ78" i="12"/>
  <c r="BR78" i="12"/>
  <c r="BO79" i="12"/>
  <c r="BP79" i="12"/>
  <c r="BQ79" i="12"/>
  <c r="BR79" i="12"/>
  <c r="BO80" i="12"/>
  <c r="BP80" i="12"/>
  <c r="BQ80" i="12"/>
  <c r="BR80" i="12"/>
  <c r="BN81" i="12"/>
  <c r="BO81" i="12"/>
  <c r="BP81" i="12"/>
  <c r="BQ81" i="12"/>
  <c r="BR81" i="12"/>
  <c r="BN82" i="12"/>
  <c r="BO82" i="12"/>
  <c r="BP82" i="12"/>
  <c r="BQ82" i="12"/>
  <c r="BR82" i="12"/>
  <c r="BN83" i="12"/>
  <c r="BO83" i="12"/>
  <c r="BP83" i="12"/>
  <c r="BQ83" i="12"/>
  <c r="BR83" i="12"/>
  <c r="T379" i="13" l="1"/>
  <c r="U379" i="13"/>
  <c r="V379" i="13"/>
  <c r="W379" i="13"/>
  <c r="Y379" i="13"/>
  <c r="Z379" i="13"/>
  <c r="AA379" i="13"/>
  <c r="AB379" i="13"/>
  <c r="AF379" i="13"/>
  <c r="AG379" i="13"/>
  <c r="AH379" i="13"/>
  <c r="AI379" i="13"/>
  <c r="AJ379" i="13"/>
  <c r="AK379" i="13"/>
  <c r="AL379" i="13"/>
  <c r="AM379" i="13"/>
  <c r="AN379" i="13"/>
  <c r="AO379" i="13"/>
  <c r="AP379" i="13"/>
  <c r="AQ379" i="13"/>
  <c r="AR379" i="13"/>
  <c r="AS379" i="13"/>
  <c r="AT379" i="13"/>
  <c r="AU379" i="13"/>
  <c r="AV379" i="13"/>
  <c r="AW379" i="13"/>
  <c r="AX379" i="13"/>
  <c r="AY379" i="13"/>
  <c r="AZ379" i="13"/>
  <c r="BA379" i="13"/>
  <c r="BB379" i="13"/>
  <c r="BC379" i="13"/>
  <c r="BD379" i="13"/>
  <c r="BE379" i="13"/>
  <c r="BF379" i="13"/>
  <c r="BG379" i="13"/>
  <c r="BI379" i="13"/>
  <c r="BJ379" i="13"/>
  <c r="BK379" i="13"/>
  <c r="BL379" i="13"/>
  <c r="BM379" i="13"/>
  <c r="BS379" i="13"/>
  <c r="BT379" i="13"/>
  <c r="T380" i="13"/>
  <c r="U380" i="13"/>
  <c r="V380" i="13"/>
  <c r="W380" i="13"/>
  <c r="Z380" i="13"/>
  <c r="AA380" i="13"/>
  <c r="AB380" i="13"/>
  <c r="AF380" i="13"/>
  <c r="AG380" i="13"/>
  <c r="AH380" i="13"/>
  <c r="AI380" i="13"/>
  <c r="AJ380" i="13"/>
  <c r="AK380" i="13"/>
  <c r="AL380" i="13"/>
  <c r="AM380" i="13"/>
  <c r="AN380" i="13"/>
  <c r="AO380" i="13"/>
  <c r="AP380" i="13"/>
  <c r="AQ380" i="13"/>
  <c r="AR380" i="13"/>
  <c r="AS380" i="13"/>
  <c r="AT380" i="13"/>
  <c r="AU380" i="13"/>
  <c r="AV380" i="13"/>
  <c r="AW380" i="13"/>
  <c r="AX380" i="13"/>
  <c r="AY380" i="13"/>
  <c r="AZ380" i="13"/>
  <c r="BA380" i="13"/>
  <c r="BB380" i="13"/>
  <c r="BC380" i="13"/>
  <c r="BD380" i="13"/>
  <c r="BE380" i="13"/>
  <c r="BF380" i="13"/>
  <c r="BG380" i="13"/>
  <c r="BI380" i="13"/>
  <c r="BJ380" i="13"/>
  <c r="BK380" i="13"/>
  <c r="BL380" i="13"/>
  <c r="BM380" i="13"/>
  <c r="BS380" i="13"/>
  <c r="BT380" i="13"/>
  <c r="T382" i="13"/>
  <c r="V382" i="13"/>
  <c r="W382" i="13"/>
  <c r="X382" i="13"/>
  <c r="AA382" i="13"/>
  <c r="AB382" i="13"/>
  <c r="AC382" i="13"/>
  <c r="AD382" i="13"/>
  <c r="AF382" i="13"/>
  <c r="AG382" i="13"/>
  <c r="AH382" i="13"/>
  <c r="AI382" i="13"/>
  <c r="AJ382" i="13"/>
  <c r="AK382" i="13"/>
  <c r="AL382" i="13"/>
  <c r="AM382" i="13"/>
  <c r="AN382" i="13"/>
  <c r="AO382" i="13"/>
  <c r="AP382" i="13"/>
  <c r="AQ382" i="13"/>
  <c r="AR382" i="13"/>
  <c r="AS382" i="13"/>
  <c r="AT382" i="13"/>
  <c r="AU382" i="13"/>
  <c r="AV382" i="13"/>
  <c r="AW382" i="13"/>
  <c r="AX382" i="13"/>
  <c r="AY382" i="13"/>
  <c r="AZ382" i="13"/>
  <c r="BA382" i="13"/>
  <c r="BB382" i="13"/>
  <c r="BC382" i="13"/>
  <c r="BD382" i="13"/>
  <c r="BE382" i="13"/>
  <c r="BF382" i="13"/>
  <c r="BG382" i="13"/>
  <c r="BH382" i="13"/>
  <c r="BK382" i="13"/>
  <c r="BL382" i="13"/>
  <c r="BM382" i="13"/>
  <c r="BS382" i="13"/>
  <c r="BT382" i="13"/>
  <c r="T383" i="13"/>
  <c r="V383" i="13"/>
  <c r="W383" i="13"/>
  <c r="X383" i="13"/>
  <c r="AA383" i="13"/>
  <c r="AB383" i="13"/>
  <c r="AC383" i="13"/>
  <c r="AD383" i="13"/>
  <c r="AF383" i="13"/>
  <c r="AG383" i="13"/>
  <c r="AH383" i="13"/>
  <c r="AI383" i="13"/>
  <c r="AJ383" i="13"/>
  <c r="AK383" i="13"/>
  <c r="AL383" i="13"/>
  <c r="AM383" i="13"/>
  <c r="AN383" i="13"/>
  <c r="AO383" i="13"/>
  <c r="AP383" i="13"/>
  <c r="AQ383" i="13"/>
  <c r="AR383" i="13"/>
  <c r="AS383" i="13"/>
  <c r="AT383" i="13"/>
  <c r="AU383" i="13"/>
  <c r="AV383" i="13"/>
  <c r="AW383" i="13"/>
  <c r="AX383" i="13"/>
  <c r="AY383" i="13"/>
  <c r="AZ383" i="13"/>
  <c r="BA383" i="13"/>
  <c r="BB383" i="13"/>
  <c r="BC383" i="13"/>
  <c r="BD383" i="13"/>
  <c r="BE383" i="13"/>
  <c r="BF383" i="13"/>
  <c r="BG383" i="13"/>
  <c r="BH383" i="13"/>
  <c r="BK383" i="13"/>
  <c r="BL383" i="13"/>
  <c r="BM383" i="13"/>
  <c r="BS383" i="13"/>
  <c r="BT383" i="13"/>
  <c r="K379" i="13"/>
  <c r="L379" i="13"/>
  <c r="M379" i="13"/>
  <c r="N379" i="13"/>
  <c r="O379" i="13"/>
  <c r="P379" i="13"/>
  <c r="Q379" i="13"/>
  <c r="R379" i="13"/>
  <c r="S379" i="13"/>
  <c r="K380" i="13"/>
  <c r="L380" i="13"/>
  <c r="M380" i="13"/>
  <c r="N380" i="13"/>
  <c r="O380" i="13"/>
  <c r="P380" i="13"/>
  <c r="Q380" i="13"/>
  <c r="R380" i="13"/>
  <c r="S380" i="13"/>
  <c r="K382" i="13"/>
  <c r="L382" i="13"/>
  <c r="M382" i="13"/>
  <c r="N382" i="13"/>
  <c r="O382" i="13"/>
  <c r="P382" i="13"/>
  <c r="Q382" i="13"/>
  <c r="R382" i="13"/>
  <c r="S382" i="13"/>
  <c r="K383" i="13"/>
  <c r="L383" i="13"/>
  <c r="M383" i="13"/>
  <c r="N383" i="13"/>
  <c r="O383" i="13"/>
  <c r="P383" i="13"/>
  <c r="Q383" i="13"/>
  <c r="R383" i="13"/>
  <c r="S383" i="13"/>
  <c r="J383" i="13"/>
  <c r="J382" i="13"/>
  <c r="J380" i="13"/>
  <c r="J379" i="13"/>
  <c r="BU163" i="12"/>
  <c r="BU164" i="12"/>
  <c r="U160" i="12"/>
  <c r="V160" i="12"/>
  <c r="W160" i="12"/>
  <c r="X160" i="12"/>
  <c r="Y160" i="12"/>
  <c r="Z160" i="12"/>
  <c r="AA160" i="12"/>
  <c r="AB160" i="12"/>
  <c r="AD160" i="12"/>
  <c r="AE160" i="12"/>
  <c r="AF160" i="12"/>
  <c r="AG160" i="12"/>
  <c r="AH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BA160" i="12"/>
  <c r="BB160" i="12"/>
  <c r="BC160" i="12"/>
  <c r="BD160" i="12"/>
  <c r="BE160" i="12"/>
  <c r="BF160" i="12"/>
  <c r="BG160" i="12"/>
  <c r="BH160" i="12"/>
  <c r="BI160" i="12"/>
  <c r="BJ160" i="12"/>
  <c r="BK160" i="12"/>
  <c r="BL160" i="12"/>
  <c r="BM160" i="12"/>
  <c r="U161" i="12"/>
  <c r="V161" i="12"/>
  <c r="W161" i="12"/>
  <c r="X161" i="12"/>
  <c r="Y161" i="12"/>
  <c r="Z161" i="12"/>
  <c r="AA161" i="12"/>
  <c r="AB161" i="12"/>
  <c r="AD161" i="12"/>
  <c r="AE161" i="12"/>
  <c r="AF161" i="12"/>
  <c r="AG161" i="12"/>
  <c r="AH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BA161" i="12"/>
  <c r="BB161" i="12"/>
  <c r="BC161" i="12"/>
  <c r="BD161" i="12"/>
  <c r="BE161" i="12"/>
  <c r="BF161" i="12"/>
  <c r="BG161" i="12"/>
  <c r="BH161" i="12"/>
  <c r="BI161" i="12"/>
  <c r="BJ161" i="12"/>
  <c r="BK161" i="12"/>
  <c r="BL161" i="12"/>
  <c r="BM161" i="12"/>
  <c r="U163" i="12"/>
  <c r="V163" i="12"/>
  <c r="W163" i="12"/>
  <c r="X163" i="12"/>
  <c r="Y163" i="12"/>
  <c r="Z163" i="12"/>
  <c r="AA163" i="12"/>
  <c r="AB163" i="12"/>
  <c r="AD163" i="12"/>
  <c r="AE163" i="12"/>
  <c r="AF163" i="12"/>
  <c r="AG163" i="12"/>
  <c r="AH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C163" i="12"/>
  <c r="BD163" i="12"/>
  <c r="BE163" i="12"/>
  <c r="BF163" i="12"/>
  <c r="BG163" i="12"/>
  <c r="BH163" i="12"/>
  <c r="BI163" i="12"/>
  <c r="BJ163" i="12"/>
  <c r="BK163" i="12"/>
  <c r="BL163" i="12"/>
  <c r="BM163" i="12"/>
  <c r="BT163" i="12"/>
  <c r="U164" i="12"/>
  <c r="V164" i="12"/>
  <c r="W164" i="12"/>
  <c r="X164" i="12"/>
  <c r="Y164" i="12"/>
  <c r="Z164" i="12"/>
  <c r="AA164" i="12"/>
  <c r="AB164" i="12"/>
  <c r="AD164" i="12"/>
  <c r="AE164" i="12"/>
  <c r="AF164" i="12"/>
  <c r="AG164" i="12"/>
  <c r="AH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C164" i="12"/>
  <c r="BD164" i="12"/>
  <c r="BE164" i="12"/>
  <c r="BF164" i="12"/>
  <c r="BG164" i="12"/>
  <c r="BH164" i="12"/>
  <c r="BI164" i="12"/>
  <c r="BJ164" i="12"/>
  <c r="BK164" i="12"/>
  <c r="BL164" i="12"/>
  <c r="BM164" i="12"/>
  <c r="BT164" i="12"/>
  <c r="M160" i="12"/>
  <c r="N160" i="12"/>
  <c r="O160" i="12"/>
  <c r="P160" i="12"/>
  <c r="Q160" i="12"/>
  <c r="R160" i="12"/>
  <c r="S160" i="12"/>
  <c r="T160" i="12"/>
  <c r="M161" i="12"/>
  <c r="N161" i="12"/>
  <c r="O161" i="12"/>
  <c r="P161" i="12"/>
  <c r="Q161" i="12"/>
  <c r="R161" i="12"/>
  <c r="S161" i="12"/>
  <c r="T161" i="12"/>
  <c r="M163" i="12"/>
  <c r="N163" i="12"/>
  <c r="O163" i="12"/>
  <c r="P163" i="12"/>
  <c r="Q163" i="12"/>
  <c r="R163" i="12"/>
  <c r="S163" i="12"/>
  <c r="T163" i="12"/>
  <c r="M164" i="12"/>
  <c r="N164" i="12"/>
  <c r="O164" i="12"/>
  <c r="P164" i="12"/>
  <c r="Q164" i="12"/>
  <c r="R164" i="12"/>
  <c r="S164" i="12"/>
  <c r="T164" i="12"/>
  <c r="L164" i="12"/>
  <c r="L163" i="12"/>
  <c r="L161" i="12"/>
  <c r="L160" i="12"/>
  <c r="H46" i="6"/>
  <c r="I46" i="6"/>
  <c r="J46" i="6"/>
  <c r="K46" i="6"/>
  <c r="L46" i="6"/>
  <c r="M46" i="6"/>
  <c r="N46" i="6"/>
  <c r="O46" i="6"/>
  <c r="P46" i="6"/>
  <c r="R46" i="6"/>
  <c r="S46" i="6"/>
  <c r="T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Q46" i="6"/>
  <c r="AR46" i="6"/>
  <c r="AS46" i="6"/>
  <c r="AT46" i="6"/>
  <c r="AU46" i="6"/>
  <c r="AV46" i="6"/>
  <c r="AW46" i="6"/>
  <c r="AX46" i="6"/>
  <c r="AY46" i="6"/>
  <c r="AZ46" i="6"/>
  <c r="BA46" i="6"/>
  <c r="BB46" i="6"/>
  <c r="BC46" i="6"/>
  <c r="BJ46" i="6"/>
  <c r="BK46" i="6"/>
  <c r="H47" i="6"/>
  <c r="I47" i="6"/>
  <c r="J47" i="6"/>
  <c r="K47" i="6"/>
  <c r="L47" i="6"/>
  <c r="M47" i="6"/>
  <c r="N47" i="6"/>
  <c r="O47" i="6"/>
  <c r="P47" i="6"/>
  <c r="R47" i="6"/>
  <c r="S47" i="6"/>
  <c r="T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AO47" i="6"/>
  <c r="AP47" i="6"/>
  <c r="AQ47" i="6"/>
  <c r="AR47" i="6"/>
  <c r="AS47" i="6"/>
  <c r="AT47" i="6"/>
  <c r="AU47" i="6"/>
  <c r="AV47" i="6"/>
  <c r="AW47" i="6"/>
  <c r="AX47" i="6"/>
  <c r="AY47" i="6"/>
  <c r="AZ47" i="6"/>
  <c r="BA47" i="6"/>
  <c r="BB47" i="6"/>
  <c r="BC47" i="6"/>
  <c r="BJ47" i="6"/>
  <c r="BK47" i="6"/>
  <c r="H49" i="6"/>
  <c r="I49" i="6"/>
  <c r="J49" i="6"/>
  <c r="K49" i="6"/>
  <c r="L49" i="6"/>
  <c r="M49" i="6"/>
  <c r="N49" i="6"/>
  <c r="O49" i="6"/>
  <c r="P49" i="6"/>
  <c r="R49" i="6"/>
  <c r="S49" i="6"/>
  <c r="T49" i="6"/>
  <c r="V49" i="6"/>
  <c r="W49" i="6"/>
  <c r="X49" i="6"/>
  <c r="Y49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AO49" i="6"/>
  <c r="AP49" i="6"/>
  <c r="AQ49" i="6"/>
  <c r="AR49" i="6"/>
  <c r="AS49" i="6"/>
  <c r="AT49" i="6"/>
  <c r="AU49" i="6"/>
  <c r="AV49" i="6"/>
  <c r="AW49" i="6"/>
  <c r="AX49" i="6"/>
  <c r="AY49" i="6"/>
  <c r="AZ49" i="6"/>
  <c r="BA49" i="6"/>
  <c r="BB49" i="6"/>
  <c r="BC49" i="6"/>
  <c r="H50" i="6"/>
  <c r="I50" i="6"/>
  <c r="J50" i="6"/>
  <c r="K50" i="6"/>
  <c r="L50" i="6"/>
  <c r="M50" i="6"/>
  <c r="N50" i="6"/>
  <c r="O50" i="6"/>
  <c r="P50" i="6"/>
  <c r="R50" i="6"/>
  <c r="S50" i="6"/>
  <c r="T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B50" i="6"/>
  <c r="BC50" i="6"/>
  <c r="G50" i="6"/>
  <c r="G49" i="6"/>
  <c r="G47" i="6"/>
  <c r="G46" i="6"/>
  <c r="BS46" i="12" l="1"/>
  <c r="BS47" i="12"/>
  <c r="BS48" i="12"/>
  <c r="BS49" i="12"/>
  <c r="BS50" i="12"/>
  <c r="BS51" i="12"/>
  <c r="BS52" i="12"/>
  <c r="BS53" i="12"/>
  <c r="BS54" i="12"/>
  <c r="BS55" i="12"/>
  <c r="BS56" i="12"/>
  <c r="BS57" i="12"/>
  <c r="BS58" i="12"/>
  <c r="BS59" i="12"/>
  <c r="BS60" i="12"/>
  <c r="BS61" i="12"/>
  <c r="BS62" i="12"/>
  <c r="BS63" i="12"/>
  <c r="BS64" i="12"/>
  <c r="BS65" i="12"/>
  <c r="BS66" i="12"/>
  <c r="BS67" i="12"/>
  <c r="BS68" i="12"/>
  <c r="BS69" i="12"/>
  <c r="BS70" i="12"/>
  <c r="BS71" i="12"/>
  <c r="BS72" i="12"/>
  <c r="BS73" i="12"/>
  <c r="BS45" i="12"/>
  <c r="BS89" i="12"/>
  <c r="BS96" i="12"/>
  <c r="BS97" i="12"/>
  <c r="BS98" i="12"/>
  <c r="BS99" i="12"/>
  <c r="BS100" i="12"/>
  <c r="BS101" i="12"/>
  <c r="BS102" i="12"/>
  <c r="BS103" i="12"/>
  <c r="BS104" i="12"/>
  <c r="BS105" i="12"/>
  <c r="BS106" i="12"/>
  <c r="BS107" i="12"/>
  <c r="BS108" i="12"/>
  <c r="BS109" i="12"/>
  <c r="BS110" i="12"/>
  <c r="BS111" i="12"/>
  <c r="BS112" i="12"/>
  <c r="BS113" i="12"/>
  <c r="BS114" i="12"/>
  <c r="BS115" i="12"/>
  <c r="BS116" i="12"/>
  <c r="BS117" i="12"/>
  <c r="BS118" i="12"/>
  <c r="BS119" i="12"/>
  <c r="BS120" i="12"/>
  <c r="BS121" i="12"/>
  <c r="BS122" i="12"/>
  <c r="BS123" i="12"/>
  <c r="BS124" i="12"/>
  <c r="BS126" i="12"/>
  <c r="BS127" i="12"/>
  <c r="BS128" i="12"/>
  <c r="BS129" i="12"/>
  <c r="BS130" i="12"/>
  <c r="BS131" i="12"/>
  <c r="BS132" i="12"/>
  <c r="BS133" i="12"/>
  <c r="BS135" i="12"/>
  <c r="BS136" i="12"/>
  <c r="BS137" i="12"/>
  <c r="BS138" i="12"/>
  <c r="BS143" i="12"/>
  <c r="BS84" i="12"/>
  <c r="BS163" i="12" l="1"/>
  <c r="BS164" i="12"/>
  <c r="BS160" i="12"/>
  <c r="BS161" i="12"/>
  <c r="BN47" i="12"/>
  <c r="BO47" i="12"/>
  <c r="BP47" i="12"/>
  <c r="BQ47" i="12"/>
  <c r="BR47" i="12"/>
  <c r="BN48" i="12"/>
  <c r="BO48" i="12"/>
  <c r="BP48" i="12"/>
  <c r="BQ48" i="12"/>
  <c r="BR48" i="12"/>
  <c r="BN51" i="12"/>
  <c r="BO51" i="12"/>
  <c r="BP51" i="12"/>
  <c r="BQ51" i="12"/>
  <c r="BR51" i="12"/>
  <c r="BN52" i="12"/>
  <c r="BO52" i="12"/>
  <c r="BP52" i="12"/>
  <c r="BQ52" i="12"/>
  <c r="BR52" i="12"/>
  <c r="BN54" i="12"/>
  <c r="BO54" i="12"/>
  <c r="BP54" i="12"/>
  <c r="BQ54" i="12"/>
  <c r="BR54" i="12"/>
  <c r="BN55" i="12"/>
  <c r="BO55" i="12"/>
  <c r="BP55" i="12"/>
  <c r="BQ55" i="12"/>
  <c r="BR55" i="12"/>
  <c r="BN56" i="12"/>
  <c r="BO56" i="12"/>
  <c r="BP56" i="12"/>
  <c r="BQ56" i="12"/>
  <c r="BR56" i="12"/>
  <c r="BN57" i="12"/>
  <c r="BO57" i="12"/>
  <c r="BP57" i="12"/>
  <c r="BQ57" i="12"/>
  <c r="BR57" i="12"/>
  <c r="BN58" i="12"/>
  <c r="BO58" i="12"/>
  <c r="BP58" i="12"/>
  <c r="BQ58" i="12"/>
  <c r="BR58" i="12"/>
  <c r="BN89" i="12"/>
  <c r="BN96" i="12"/>
  <c r="BN97" i="12"/>
  <c r="BN98" i="12"/>
  <c r="BN99" i="12"/>
  <c r="BN100" i="12"/>
  <c r="BN101" i="12"/>
  <c r="BN102" i="12"/>
  <c r="BN103" i="12"/>
  <c r="BN104" i="12"/>
  <c r="BN105" i="12"/>
  <c r="BN45" i="12"/>
  <c r="BN46" i="12"/>
  <c r="BN49" i="12"/>
  <c r="BN50" i="12"/>
  <c r="BN53" i="12"/>
  <c r="BN106" i="12"/>
  <c r="BN107" i="12"/>
  <c r="BN108" i="12"/>
  <c r="BN109" i="12"/>
  <c r="BN110" i="12"/>
  <c r="BN111" i="12"/>
  <c r="BN112" i="12"/>
  <c r="BN113" i="12"/>
  <c r="BN114" i="12"/>
  <c r="BN115" i="12"/>
  <c r="BN116" i="12"/>
  <c r="BN117" i="12"/>
  <c r="BN118" i="12"/>
  <c r="BN119" i="12"/>
  <c r="BN120" i="12"/>
  <c r="BN121" i="12"/>
  <c r="BN122" i="12"/>
  <c r="BN123" i="12"/>
  <c r="BN124" i="12"/>
  <c r="BN59" i="12"/>
  <c r="BN60" i="12"/>
  <c r="BN61" i="12"/>
  <c r="BN62" i="12"/>
  <c r="BN63" i="12"/>
  <c r="BN64" i="12"/>
  <c r="BN65" i="12"/>
  <c r="BN66" i="12"/>
  <c r="BN67" i="12"/>
  <c r="BN68" i="12"/>
  <c r="BN69" i="12"/>
  <c r="BN70" i="12"/>
  <c r="BN126" i="12"/>
  <c r="BN127" i="12"/>
  <c r="BN128" i="12"/>
  <c r="BN129" i="12"/>
  <c r="BN130" i="12"/>
  <c r="BN84" i="12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9" i="6"/>
  <c r="BD33" i="6"/>
  <c r="BD34" i="6"/>
  <c r="BD41" i="6"/>
  <c r="BD42" i="6"/>
  <c r="BD44" i="6"/>
  <c r="BD12" i="6"/>
  <c r="BD50" i="6" l="1"/>
  <c r="BD49" i="6"/>
  <c r="BD46" i="6"/>
  <c r="BD47" i="6"/>
  <c r="BN163" i="12"/>
  <c r="BN164" i="12"/>
  <c r="BN161" i="12"/>
  <c r="BN160" i="12"/>
  <c r="BO12" i="13"/>
  <c r="BP12" i="13"/>
  <c r="BQ12" i="13"/>
  <c r="BO13" i="13"/>
  <c r="BP13" i="13"/>
  <c r="BQ13" i="13"/>
  <c r="BO14" i="13"/>
  <c r="BP14" i="13"/>
  <c r="BQ14" i="13"/>
  <c r="BO17" i="13"/>
  <c r="BP17" i="13"/>
  <c r="BQ17" i="13"/>
  <c r="BO18" i="13"/>
  <c r="BP18" i="13"/>
  <c r="BQ18" i="13"/>
  <c r="BO19" i="13"/>
  <c r="BP19" i="13"/>
  <c r="BQ19" i="13"/>
  <c r="BO20" i="13"/>
  <c r="BP20" i="13"/>
  <c r="BQ20" i="13"/>
  <c r="BO21" i="13"/>
  <c r="BP21" i="13"/>
  <c r="BQ21" i="13"/>
  <c r="BO22" i="13"/>
  <c r="BP22" i="13"/>
  <c r="BQ22" i="13"/>
  <c r="BO23" i="13"/>
  <c r="BP23" i="13"/>
  <c r="BQ23" i="13"/>
  <c r="BO24" i="13"/>
  <c r="BP24" i="13"/>
  <c r="BQ24" i="13"/>
  <c r="BO25" i="13"/>
  <c r="BP25" i="13"/>
  <c r="BQ25" i="13"/>
  <c r="BO26" i="13"/>
  <c r="BP26" i="13"/>
  <c r="BQ26" i="13"/>
  <c r="BO27" i="13"/>
  <c r="BP27" i="13"/>
  <c r="BQ27" i="13"/>
  <c r="BO28" i="13"/>
  <c r="BP28" i="13"/>
  <c r="BQ28" i="13"/>
  <c r="BO29" i="13"/>
  <c r="BP29" i="13"/>
  <c r="BQ29" i="13"/>
  <c r="BO30" i="13"/>
  <c r="BP30" i="13"/>
  <c r="BQ30" i="13"/>
  <c r="BO52" i="13"/>
  <c r="BP52" i="13"/>
  <c r="BQ52" i="13"/>
  <c r="BO58" i="13"/>
  <c r="BP58" i="13"/>
  <c r="BQ58" i="13"/>
  <c r="BO71" i="13"/>
  <c r="BP71" i="13"/>
  <c r="BQ71" i="13"/>
  <c r="BO87" i="13"/>
  <c r="BP87" i="13"/>
  <c r="BQ87" i="13"/>
  <c r="BO110" i="13"/>
  <c r="BP110" i="13"/>
  <c r="BQ110" i="13"/>
  <c r="BO140" i="13"/>
  <c r="BP140" i="13"/>
  <c r="BQ140" i="13"/>
  <c r="BO141" i="13"/>
  <c r="BP141" i="13"/>
  <c r="BQ141" i="13"/>
  <c r="BO142" i="13"/>
  <c r="BP142" i="13"/>
  <c r="BQ142" i="13"/>
  <c r="BO143" i="13"/>
  <c r="BP143" i="13"/>
  <c r="BQ143" i="13"/>
  <c r="BO144" i="13"/>
  <c r="BP144" i="13"/>
  <c r="BQ144" i="13"/>
  <c r="BO145" i="13"/>
  <c r="BP145" i="13"/>
  <c r="BQ145" i="13"/>
  <c r="BO191" i="13"/>
  <c r="BP191" i="13"/>
  <c r="BQ191" i="13"/>
  <c r="BO192" i="13"/>
  <c r="BP192" i="13"/>
  <c r="BQ192" i="13"/>
  <c r="BO193" i="13"/>
  <c r="BP193" i="13"/>
  <c r="BQ193" i="13"/>
  <c r="BO194" i="13"/>
  <c r="BP194" i="13"/>
  <c r="BQ194" i="13"/>
  <c r="BO195" i="13"/>
  <c r="BP195" i="13"/>
  <c r="BQ195" i="13"/>
  <c r="BO196" i="13"/>
  <c r="BP196" i="13"/>
  <c r="BQ196" i="13"/>
  <c r="BO197" i="13"/>
  <c r="BP197" i="13"/>
  <c r="BQ197" i="13"/>
  <c r="BO198" i="13"/>
  <c r="BP198" i="13"/>
  <c r="BQ198" i="13"/>
  <c r="BO201" i="13"/>
  <c r="BP201" i="13"/>
  <c r="BQ201" i="13"/>
  <c r="BO202" i="13"/>
  <c r="BP202" i="13"/>
  <c r="BQ202" i="13"/>
  <c r="BO204" i="13"/>
  <c r="BP204" i="13"/>
  <c r="BO206" i="13"/>
  <c r="BP206" i="13"/>
  <c r="BQ206" i="13"/>
  <c r="BO207" i="13"/>
  <c r="BP207" i="13"/>
  <c r="BQ207" i="13"/>
  <c r="BO208" i="13"/>
  <c r="BP208" i="13"/>
  <c r="BQ208" i="13"/>
  <c r="BO210" i="13"/>
  <c r="BP210" i="13"/>
  <c r="BQ210" i="13"/>
  <c r="BO211" i="13"/>
  <c r="BP211" i="13"/>
  <c r="BQ211" i="13"/>
  <c r="BO213" i="13"/>
  <c r="BP213" i="13"/>
  <c r="BQ213" i="13"/>
  <c r="BO214" i="13"/>
  <c r="BP214" i="13"/>
  <c r="BQ214" i="13"/>
  <c r="BO223" i="13"/>
  <c r="BP223" i="13"/>
  <c r="BQ223" i="13"/>
  <c r="BO226" i="13"/>
  <c r="BP226" i="13"/>
  <c r="BQ226" i="13"/>
  <c r="BO239" i="13"/>
  <c r="BP239" i="13"/>
  <c r="BQ239" i="13"/>
  <c r="BO241" i="13"/>
  <c r="BP241" i="13"/>
  <c r="BQ241" i="13"/>
  <c r="BR241" i="13"/>
  <c r="BO242" i="13"/>
  <c r="BP242" i="13"/>
  <c r="BQ242" i="13"/>
  <c r="BR242" i="13"/>
  <c r="BO243" i="13"/>
  <c r="BP243" i="13"/>
  <c r="BQ243" i="13"/>
  <c r="BR243" i="13"/>
  <c r="BO244" i="13"/>
  <c r="BP244" i="13"/>
  <c r="BQ244" i="13"/>
  <c r="BR244" i="13"/>
  <c r="BO245" i="13"/>
  <c r="BP245" i="13"/>
  <c r="BQ245" i="13"/>
  <c r="BR245" i="13"/>
  <c r="BO246" i="13"/>
  <c r="BP246" i="13"/>
  <c r="BQ246" i="13"/>
  <c r="BR246" i="13"/>
  <c r="BO247" i="13"/>
  <c r="BP247" i="13"/>
  <c r="BQ247" i="13"/>
  <c r="BR247" i="13"/>
  <c r="BO248" i="13"/>
  <c r="BP248" i="13"/>
  <c r="BQ248" i="13"/>
  <c r="BR248" i="13"/>
  <c r="BO249" i="13"/>
  <c r="BP249" i="13"/>
  <c r="BQ249" i="13"/>
  <c r="BR249" i="13"/>
  <c r="BO250" i="13"/>
  <c r="BP250" i="13"/>
  <c r="BQ250" i="13"/>
  <c r="BR250" i="13"/>
  <c r="BO251" i="13"/>
  <c r="BP251" i="13"/>
  <c r="BQ251" i="13"/>
  <c r="BR251" i="13"/>
  <c r="BO252" i="13"/>
  <c r="BP252" i="13"/>
  <c r="BQ252" i="13"/>
  <c r="BR252" i="13"/>
  <c r="BO253" i="13"/>
  <c r="BP253" i="13"/>
  <c r="BQ253" i="13"/>
  <c r="BR253" i="13"/>
  <c r="BO254" i="13"/>
  <c r="BP254" i="13"/>
  <c r="BQ254" i="13"/>
  <c r="BR254" i="13"/>
  <c r="BO255" i="13"/>
  <c r="BP255" i="13"/>
  <c r="BQ255" i="13"/>
  <c r="BR255" i="13"/>
  <c r="BO256" i="13"/>
  <c r="BP256" i="13"/>
  <c r="BQ256" i="13"/>
  <c r="BR256" i="13"/>
  <c r="BO257" i="13"/>
  <c r="BP257" i="13"/>
  <c r="BQ257" i="13"/>
  <c r="BR257" i="13"/>
  <c r="BO258" i="13"/>
  <c r="BP258" i="13"/>
  <c r="BQ258" i="13"/>
  <c r="BR258" i="13"/>
  <c r="BO259" i="13"/>
  <c r="BP259" i="13"/>
  <c r="BQ259" i="13"/>
  <c r="BR259" i="13"/>
  <c r="BO260" i="13"/>
  <c r="BP260" i="13"/>
  <c r="BQ260" i="13"/>
  <c r="BR260" i="13"/>
  <c r="BO261" i="13"/>
  <c r="BP261" i="13"/>
  <c r="BQ261" i="13"/>
  <c r="BR261" i="13"/>
  <c r="BO262" i="13"/>
  <c r="BP262" i="13"/>
  <c r="BQ262" i="13"/>
  <c r="BR262" i="13"/>
  <c r="BO263" i="13"/>
  <c r="BP263" i="13"/>
  <c r="BQ263" i="13"/>
  <c r="BR263" i="13"/>
  <c r="BO264" i="13"/>
  <c r="BP264" i="13"/>
  <c r="BQ264" i="13"/>
  <c r="BR264" i="13"/>
  <c r="BO265" i="13"/>
  <c r="BP265" i="13"/>
  <c r="BQ265" i="13"/>
  <c r="BR265" i="13"/>
  <c r="BO266" i="13"/>
  <c r="BP266" i="13"/>
  <c r="BQ266" i="13"/>
  <c r="BR266" i="13"/>
  <c r="BO267" i="13"/>
  <c r="BP267" i="13"/>
  <c r="BQ267" i="13"/>
  <c r="BR267" i="13"/>
  <c r="BO268" i="13"/>
  <c r="BP268" i="13"/>
  <c r="BQ268" i="13"/>
  <c r="BR268" i="13"/>
  <c r="BO269" i="13"/>
  <c r="BP269" i="13"/>
  <c r="BQ269" i="13"/>
  <c r="BR269" i="13"/>
  <c r="BO270" i="13"/>
  <c r="BP270" i="13"/>
  <c r="BQ270" i="13"/>
  <c r="BR270" i="13"/>
  <c r="BO271" i="13"/>
  <c r="BP271" i="13"/>
  <c r="BQ271" i="13"/>
  <c r="BR271" i="13"/>
  <c r="BO272" i="13"/>
  <c r="BP272" i="13"/>
  <c r="BQ272" i="13"/>
  <c r="BR272" i="13"/>
  <c r="BO273" i="13"/>
  <c r="BP273" i="13"/>
  <c r="BQ273" i="13"/>
  <c r="BR273" i="13"/>
  <c r="BO274" i="13"/>
  <c r="BP274" i="13"/>
  <c r="BQ274" i="13"/>
  <c r="BR274" i="13"/>
  <c r="BO275" i="13"/>
  <c r="BP275" i="13"/>
  <c r="BQ275" i="13"/>
  <c r="BR275" i="13"/>
  <c r="BO276" i="13"/>
  <c r="BP276" i="13"/>
  <c r="BQ276" i="13"/>
  <c r="BR276" i="13"/>
  <c r="BO277" i="13"/>
  <c r="BP277" i="13"/>
  <c r="BQ277" i="13"/>
  <c r="BR277" i="13"/>
  <c r="BO278" i="13"/>
  <c r="BP278" i="13"/>
  <c r="BQ278" i="13"/>
  <c r="BR278" i="13"/>
  <c r="BO279" i="13"/>
  <c r="BP279" i="13"/>
  <c r="BQ279" i="13"/>
  <c r="BR279" i="13"/>
  <c r="BO280" i="13"/>
  <c r="BP280" i="13"/>
  <c r="BQ280" i="13"/>
  <c r="BR280" i="13"/>
  <c r="BO281" i="13"/>
  <c r="BP281" i="13"/>
  <c r="BQ281" i="13"/>
  <c r="BR281" i="13"/>
  <c r="BO282" i="13"/>
  <c r="BP282" i="13"/>
  <c r="BQ282" i="13"/>
  <c r="BR282" i="13"/>
  <c r="BO283" i="13"/>
  <c r="BP283" i="13"/>
  <c r="BQ283" i="13"/>
  <c r="BR283" i="13"/>
  <c r="BO284" i="13"/>
  <c r="BP284" i="13"/>
  <c r="BQ284" i="13"/>
  <c r="BR284" i="13"/>
  <c r="BO285" i="13"/>
  <c r="BP285" i="13"/>
  <c r="BQ285" i="13"/>
  <c r="BR285" i="13"/>
  <c r="BO286" i="13"/>
  <c r="BP286" i="13"/>
  <c r="BQ286" i="13"/>
  <c r="BR286" i="13"/>
  <c r="BO288" i="13"/>
  <c r="BP288" i="13"/>
  <c r="BQ288" i="13"/>
  <c r="BR288" i="13"/>
  <c r="BO290" i="13"/>
  <c r="BP290" i="13"/>
  <c r="BQ290" i="13"/>
  <c r="BR290" i="13"/>
  <c r="BO293" i="13"/>
  <c r="BP293" i="13"/>
  <c r="BQ293" i="13"/>
  <c r="BR293" i="13"/>
  <c r="BO296" i="13"/>
  <c r="BP296" i="13"/>
  <c r="BQ296" i="13"/>
  <c r="BR296" i="13"/>
  <c r="BO297" i="13"/>
  <c r="BP297" i="13"/>
  <c r="BQ297" i="13"/>
  <c r="BR297" i="13"/>
  <c r="BO298" i="13"/>
  <c r="BP298" i="13"/>
  <c r="BQ298" i="13"/>
  <c r="BR298" i="13"/>
  <c r="BO300" i="13"/>
  <c r="BP300" i="13"/>
  <c r="BQ300" i="13"/>
  <c r="BR300" i="13"/>
  <c r="BO303" i="13"/>
  <c r="BP303" i="13"/>
  <c r="BQ303" i="13"/>
  <c r="BR303" i="13"/>
  <c r="BO304" i="13"/>
  <c r="BP304" i="13"/>
  <c r="BQ304" i="13"/>
  <c r="BR304" i="13"/>
  <c r="BO305" i="13"/>
  <c r="BP305" i="13"/>
  <c r="BQ305" i="13"/>
  <c r="BR305" i="13"/>
  <c r="BO307" i="13"/>
  <c r="BP307" i="13"/>
  <c r="BQ307" i="13"/>
  <c r="BR307" i="13"/>
  <c r="BO309" i="13"/>
  <c r="BP309" i="13"/>
  <c r="BQ309" i="13"/>
  <c r="BR309" i="13"/>
  <c r="BO310" i="13"/>
  <c r="BP310" i="13"/>
  <c r="BQ310" i="13"/>
  <c r="BR310" i="13"/>
  <c r="BO312" i="13"/>
  <c r="BP312" i="13"/>
  <c r="BQ312" i="13"/>
  <c r="BR312" i="13"/>
  <c r="BO313" i="13"/>
  <c r="BP313" i="13"/>
  <c r="BQ313" i="13"/>
  <c r="BR313" i="13"/>
  <c r="BO315" i="13"/>
  <c r="BP315" i="13"/>
  <c r="BQ315" i="13"/>
  <c r="BR315" i="13"/>
  <c r="BO317" i="13"/>
  <c r="BP317" i="13"/>
  <c r="BQ317" i="13"/>
  <c r="BR317" i="13"/>
  <c r="BO320" i="13"/>
  <c r="BP320" i="13"/>
  <c r="BQ320" i="13"/>
  <c r="BR320" i="13"/>
  <c r="BO322" i="13"/>
  <c r="BP322" i="13"/>
  <c r="BQ322" i="13"/>
  <c r="BR322" i="13"/>
  <c r="BO323" i="13"/>
  <c r="BP323" i="13"/>
  <c r="BQ323" i="13"/>
  <c r="BR323" i="13"/>
  <c r="BO330" i="13"/>
  <c r="BP330" i="13"/>
  <c r="BQ330" i="13"/>
  <c r="BR330" i="13"/>
  <c r="BO331" i="13"/>
  <c r="BP331" i="13"/>
  <c r="BQ331" i="13"/>
  <c r="BR331" i="13"/>
  <c r="BO333" i="13"/>
  <c r="BP333" i="13"/>
  <c r="BQ333" i="13"/>
  <c r="BR333" i="13"/>
  <c r="BO334" i="13"/>
  <c r="BP334" i="13"/>
  <c r="BQ334" i="13"/>
  <c r="BR334" i="13"/>
  <c r="BO336" i="13"/>
  <c r="BP336" i="13"/>
  <c r="BQ336" i="13"/>
  <c r="BR336" i="13"/>
  <c r="BO337" i="13"/>
  <c r="BP337" i="13"/>
  <c r="BQ337" i="13"/>
  <c r="BO339" i="13"/>
  <c r="BP339" i="13"/>
  <c r="BQ339" i="13"/>
  <c r="BR339" i="13"/>
  <c r="BO340" i="13"/>
  <c r="BP340" i="13"/>
  <c r="BQ340" i="13"/>
  <c r="BR340" i="13"/>
  <c r="BO344" i="13"/>
  <c r="BP344" i="13"/>
  <c r="BQ344" i="13"/>
  <c r="BR344" i="13"/>
  <c r="BO346" i="13"/>
  <c r="BP346" i="13"/>
  <c r="BQ346" i="13"/>
  <c r="BR346" i="13"/>
  <c r="BO347" i="13"/>
  <c r="BP347" i="13"/>
  <c r="BQ347" i="13"/>
  <c r="BR347" i="13"/>
  <c r="BO350" i="13"/>
  <c r="BP350" i="13"/>
  <c r="BQ350" i="13"/>
  <c r="BO351" i="13"/>
  <c r="BP351" i="13"/>
  <c r="BQ351" i="13"/>
  <c r="BO352" i="13"/>
  <c r="BP352" i="13"/>
  <c r="BQ352" i="13"/>
  <c r="BR352" i="13"/>
  <c r="BO353" i="13"/>
  <c r="BP353" i="13"/>
  <c r="BQ353" i="13"/>
  <c r="BR353" i="13"/>
  <c r="BO354" i="13"/>
  <c r="BP354" i="13"/>
  <c r="BQ354" i="13"/>
  <c r="BR354" i="13"/>
  <c r="BO356" i="13"/>
  <c r="BP356" i="13"/>
  <c r="BQ356" i="13"/>
  <c r="BR356" i="13"/>
  <c r="BO357" i="13"/>
  <c r="BP357" i="13"/>
  <c r="BQ357" i="13"/>
  <c r="BO358" i="13"/>
  <c r="BP358" i="13"/>
  <c r="BQ358" i="13"/>
  <c r="BO360" i="13"/>
  <c r="BP360" i="13"/>
  <c r="BQ360" i="13"/>
  <c r="BR360" i="13"/>
  <c r="BO361" i="13"/>
  <c r="BP361" i="13"/>
  <c r="BQ361" i="13"/>
  <c r="BR361" i="13"/>
  <c r="BO362" i="13"/>
  <c r="BP362" i="13"/>
  <c r="BQ362" i="13"/>
  <c r="BO363" i="13"/>
  <c r="BP363" i="13"/>
  <c r="BQ363" i="13"/>
  <c r="BO364" i="13"/>
  <c r="BP364" i="13"/>
  <c r="BQ364" i="13"/>
  <c r="BO365" i="13"/>
  <c r="BP365" i="13"/>
  <c r="BQ365" i="13"/>
  <c r="BO366" i="13"/>
  <c r="BP366" i="13"/>
  <c r="BQ366" i="13"/>
  <c r="BO367" i="13"/>
  <c r="BP367" i="13"/>
  <c r="BQ367" i="13"/>
  <c r="BO368" i="13"/>
  <c r="BP368" i="13"/>
  <c r="BQ368" i="13"/>
  <c r="BO369" i="13"/>
  <c r="BP369" i="13"/>
  <c r="BQ369" i="13"/>
  <c r="BO370" i="13"/>
  <c r="BP370" i="13"/>
  <c r="BQ370" i="13"/>
  <c r="BO371" i="13"/>
  <c r="BP371" i="13"/>
  <c r="BQ371" i="13"/>
  <c r="BO372" i="13"/>
  <c r="BP372" i="13"/>
  <c r="BQ372" i="13"/>
  <c r="BR372" i="13"/>
  <c r="BO373" i="13"/>
  <c r="BP373" i="13"/>
  <c r="BQ373" i="13"/>
  <c r="BR373" i="13"/>
  <c r="BO374" i="13"/>
  <c r="BP374" i="13"/>
  <c r="BQ374" i="13"/>
  <c r="BR374" i="13"/>
  <c r="BO375" i="13"/>
  <c r="BP375" i="13"/>
  <c r="BQ375" i="13"/>
  <c r="BR375" i="13"/>
  <c r="BO376" i="13"/>
  <c r="BP376" i="13"/>
  <c r="BQ376" i="13"/>
  <c r="BR376" i="13"/>
  <c r="BO377" i="13"/>
  <c r="BP377" i="13"/>
  <c r="BQ377" i="13"/>
  <c r="BR377" i="13"/>
  <c r="BN52" i="13"/>
  <c r="BN58" i="13"/>
  <c r="BN71" i="13"/>
  <c r="BN87" i="13"/>
  <c r="BN110" i="13"/>
  <c r="BN140" i="13"/>
  <c r="BN144" i="13"/>
  <c r="BN145" i="13"/>
  <c r="BN194" i="13"/>
  <c r="BN196" i="13"/>
  <c r="BN201" i="13"/>
  <c r="BN202" i="13"/>
  <c r="BN204" i="13"/>
  <c r="BN206" i="13"/>
  <c r="BN207" i="13"/>
  <c r="BN208" i="13"/>
  <c r="BN210" i="13"/>
  <c r="BN211" i="13"/>
  <c r="BN213" i="13"/>
  <c r="BN223" i="13"/>
  <c r="BN226" i="13"/>
  <c r="BN239" i="13"/>
  <c r="BN286" i="13"/>
  <c r="BN288" i="13"/>
  <c r="BN293" i="13"/>
  <c r="BN303" i="13"/>
  <c r="BN304" i="13"/>
  <c r="BN305" i="13"/>
  <c r="BN310" i="13"/>
  <c r="BN312" i="13"/>
  <c r="BN330" i="13"/>
  <c r="BN331" i="13"/>
  <c r="BN333" i="13"/>
  <c r="BN334" i="13"/>
  <c r="BN337" i="13"/>
  <c r="BN339" i="13"/>
  <c r="BN340" i="13"/>
  <c r="BN344" i="13"/>
  <c r="BN350" i="13"/>
  <c r="BN351" i="13"/>
  <c r="BN352" i="13"/>
  <c r="BN353" i="13"/>
  <c r="BN354" i="13"/>
  <c r="BN356" i="13"/>
  <c r="BN357" i="13"/>
  <c r="BN358" i="13"/>
  <c r="BN362" i="13"/>
  <c r="BN363" i="13"/>
  <c r="BN364" i="13"/>
  <c r="BN365" i="13"/>
  <c r="BN366" i="13"/>
  <c r="BN367" i="13"/>
  <c r="BN368" i="13"/>
  <c r="BN369" i="13"/>
  <c r="BN370" i="13"/>
  <c r="BN371" i="13"/>
  <c r="BN17" i="13"/>
  <c r="BN18" i="13"/>
  <c r="BN19" i="13"/>
  <c r="BN20" i="13"/>
  <c r="BN21" i="13"/>
  <c r="BN22" i="13"/>
  <c r="BN23" i="13"/>
  <c r="BN24" i="13"/>
  <c r="BN25" i="13"/>
  <c r="BN26" i="13"/>
  <c r="BN27" i="13"/>
  <c r="BN28" i="13"/>
  <c r="BN30" i="13"/>
  <c r="BN12" i="13"/>
  <c r="BN13" i="13"/>
  <c r="BN11" i="13"/>
  <c r="BP383" i="13" l="1"/>
  <c r="BP382" i="13"/>
  <c r="BN380" i="13"/>
  <c r="BN379" i="13"/>
  <c r="BO382" i="13"/>
  <c r="BO383" i="13"/>
  <c r="BQ379" i="13"/>
  <c r="BQ380" i="13"/>
  <c r="BN383" i="13"/>
  <c r="BN382" i="13"/>
  <c r="BR383" i="13"/>
  <c r="BR382" i="13"/>
  <c r="BR380" i="13"/>
  <c r="BR379" i="13"/>
  <c r="BP380" i="13"/>
  <c r="BP379" i="13"/>
  <c r="BQ383" i="13"/>
  <c r="BQ382" i="13"/>
  <c r="BO380" i="13"/>
  <c r="BO379" i="13"/>
  <c r="BI13" i="6"/>
  <c r="BI14" i="6"/>
  <c r="BI15" i="6"/>
  <c r="BI16" i="6"/>
  <c r="BI17" i="6"/>
  <c r="BI18" i="6"/>
  <c r="BI19" i="6"/>
  <c r="BI20" i="6"/>
  <c r="BI21" i="6"/>
  <c r="BI22" i="6"/>
  <c r="BI23" i="6"/>
  <c r="BI24" i="6"/>
  <c r="BI25" i="6"/>
  <c r="BI26" i="6"/>
  <c r="BI29" i="6"/>
  <c r="BI33" i="6"/>
  <c r="BI34" i="6"/>
  <c r="BI36" i="6"/>
  <c r="BI38" i="6"/>
  <c r="BI39" i="6"/>
  <c r="BI40" i="6"/>
  <c r="BI41" i="6"/>
  <c r="BI42" i="6"/>
  <c r="BI44" i="6"/>
  <c r="BI12" i="6"/>
  <c r="BI47" i="6" l="1"/>
  <c r="BI46" i="6"/>
  <c r="BI50" i="6"/>
  <c r="BI49" i="6"/>
  <c r="BQ89" i="12"/>
  <c r="BR89" i="12"/>
  <c r="BQ96" i="12"/>
  <c r="BR96" i="12"/>
  <c r="BQ97" i="12"/>
  <c r="BR97" i="12"/>
  <c r="BQ98" i="12"/>
  <c r="BR98" i="12"/>
  <c r="BQ99" i="12"/>
  <c r="BR99" i="12"/>
  <c r="BQ100" i="12"/>
  <c r="BR100" i="12"/>
  <c r="BQ101" i="12"/>
  <c r="BR101" i="12"/>
  <c r="BQ102" i="12"/>
  <c r="BR102" i="12"/>
  <c r="BQ103" i="12"/>
  <c r="BR103" i="12"/>
  <c r="BQ104" i="12"/>
  <c r="BR104" i="12"/>
  <c r="BQ105" i="12"/>
  <c r="BR105" i="12"/>
  <c r="BQ45" i="12"/>
  <c r="BR45" i="12"/>
  <c r="BQ46" i="12"/>
  <c r="BR46" i="12"/>
  <c r="BQ49" i="12"/>
  <c r="BR49" i="12"/>
  <c r="BQ50" i="12"/>
  <c r="BR50" i="12"/>
  <c r="BQ53" i="12"/>
  <c r="BR53" i="12"/>
  <c r="BQ106" i="12"/>
  <c r="BR106" i="12"/>
  <c r="BQ107" i="12"/>
  <c r="BR107" i="12"/>
  <c r="BQ108" i="12"/>
  <c r="BR108" i="12"/>
  <c r="BQ109" i="12"/>
  <c r="BR109" i="12"/>
  <c r="BQ110" i="12"/>
  <c r="BR110" i="12"/>
  <c r="BQ111" i="12"/>
  <c r="BR111" i="12"/>
  <c r="BQ112" i="12"/>
  <c r="BR112" i="12"/>
  <c r="BQ113" i="12"/>
  <c r="BR113" i="12"/>
  <c r="BQ114" i="12"/>
  <c r="BR114" i="12"/>
  <c r="BQ115" i="12"/>
  <c r="BR115" i="12"/>
  <c r="BQ116" i="12"/>
  <c r="BR116" i="12"/>
  <c r="BQ117" i="12"/>
  <c r="BR117" i="12"/>
  <c r="BQ118" i="12"/>
  <c r="BR118" i="12"/>
  <c r="BQ119" i="12"/>
  <c r="BR119" i="12"/>
  <c r="BQ120" i="12"/>
  <c r="BR120" i="12"/>
  <c r="BQ121" i="12"/>
  <c r="BR121" i="12"/>
  <c r="BQ122" i="12"/>
  <c r="BR122" i="12"/>
  <c r="BQ123" i="12"/>
  <c r="BR123" i="12"/>
  <c r="BQ124" i="12"/>
  <c r="BR124" i="12"/>
  <c r="BQ59" i="12"/>
  <c r="BR59" i="12"/>
  <c r="BQ60" i="12"/>
  <c r="BR60" i="12"/>
  <c r="BQ61" i="12"/>
  <c r="BR61" i="12"/>
  <c r="BQ62" i="12"/>
  <c r="BR62" i="12"/>
  <c r="BQ63" i="12"/>
  <c r="BR63" i="12"/>
  <c r="BQ64" i="12"/>
  <c r="BR64" i="12"/>
  <c r="BQ65" i="12"/>
  <c r="BR65" i="12"/>
  <c r="BQ66" i="12"/>
  <c r="BR66" i="12"/>
  <c r="BQ67" i="12"/>
  <c r="BR67" i="12"/>
  <c r="BQ68" i="12"/>
  <c r="BR68" i="12"/>
  <c r="BQ69" i="12"/>
  <c r="BR69" i="12"/>
  <c r="BQ70" i="12"/>
  <c r="BR70" i="12"/>
  <c r="BQ126" i="12"/>
  <c r="BR126" i="12"/>
  <c r="BQ127" i="12"/>
  <c r="BR127" i="12"/>
  <c r="BQ128" i="12"/>
  <c r="BR128" i="12"/>
  <c r="BQ129" i="12"/>
  <c r="BR129" i="12"/>
  <c r="BQ130" i="12"/>
  <c r="BR130" i="12"/>
  <c r="BQ131" i="12"/>
  <c r="BR131" i="12"/>
  <c r="BQ132" i="12"/>
  <c r="BR132" i="12"/>
  <c r="BQ133" i="12"/>
  <c r="BR133" i="12"/>
  <c r="BQ135" i="12"/>
  <c r="BR135" i="12"/>
  <c r="BQ136" i="12"/>
  <c r="BR136" i="12"/>
  <c r="BQ137" i="12"/>
  <c r="BR137" i="12"/>
  <c r="BQ138" i="12"/>
  <c r="BR138" i="12"/>
  <c r="BQ71" i="12"/>
  <c r="BR71" i="12"/>
  <c r="BQ72" i="12"/>
  <c r="BR72" i="12"/>
  <c r="BQ73" i="12"/>
  <c r="BR73" i="12"/>
  <c r="BQ143" i="12"/>
  <c r="BR143" i="12"/>
  <c r="BR84" i="12"/>
  <c r="BQ84" i="12"/>
  <c r="BR161" i="12" l="1"/>
  <c r="BR160" i="12"/>
  <c r="BQ164" i="12"/>
  <c r="BQ163" i="12"/>
  <c r="BR164" i="12"/>
  <c r="BR163" i="12"/>
  <c r="BQ161" i="12"/>
  <c r="BQ160" i="12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9" i="6" l="1"/>
  <c r="Q50" i="6"/>
  <c r="BP89" i="12"/>
  <c r="BP96" i="12"/>
  <c r="BP97" i="12"/>
  <c r="BP98" i="12"/>
  <c r="BP99" i="12"/>
  <c r="BP100" i="12"/>
  <c r="BP101" i="12"/>
  <c r="BP102" i="12"/>
  <c r="BP103" i="12"/>
  <c r="BP104" i="12"/>
  <c r="BP105" i="12"/>
  <c r="BP45" i="12"/>
  <c r="BP46" i="12"/>
  <c r="BP49" i="12"/>
  <c r="BP50" i="12"/>
  <c r="BP53" i="12"/>
  <c r="BP106" i="12"/>
  <c r="BP107" i="12"/>
  <c r="BP108" i="12"/>
  <c r="BP109" i="12"/>
  <c r="BP110" i="12"/>
  <c r="BP111" i="12"/>
  <c r="BP112" i="12"/>
  <c r="BP113" i="12"/>
  <c r="BP114" i="12"/>
  <c r="BP115" i="12"/>
  <c r="BP116" i="12"/>
  <c r="BP117" i="12"/>
  <c r="BP118" i="12"/>
  <c r="BP119" i="12"/>
  <c r="BP120" i="12"/>
  <c r="BP121" i="12"/>
  <c r="BP122" i="12"/>
  <c r="BP123" i="12"/>
  <c r="BP124" i="12"/>
  <c r="BP59" i="12"/>
  <c r="BP60" i="12"/>
  <c r="BP61" i="12"/>
  <c r="BP62" i="12"/>
  <c r="BP63" i="12"/>
  <c r="BP64" i="12"/>
  <c r="BP65" i="12"/>
  <c r="BP66" i="12"/>
  <c r="BP67" i="12"/>
  <c r="BP68" i="12"/>
  <c r="BP69" i="12"/>
  <c r="BP70" i="12"/>
  <c r="BP126" i="12"/>
  <c r="BP127" i="12"/>
  <c r="BP128" i="12"/>
  <c r="BP129" i="12"/>
  <c r="BP130" i="12"/>
  <c r="BP131" i="12"/>
  <c r="BP132" i="12"/>
  <c r="BP133" i="12"/>
  <c r="BP135" i="12"/>
  <c r="BP136" i="12"/>
  <c r="BP137" i="12"/>
  <c r="BP138" i="12"/>
  <c r="BP71" i="12"/>
  <c r="BP72" i="12"/>
  <c r="BP73" i="12"/>
  <c r="BP143" i="12"/>
  <c r="BP84" i="12"/>
  <c r="BO89" i="12"/>
  <c r="BO96" i="12"/>
  <c r="BO97" i="12"/>
  <c r="BO98" i="12"/>
  <c r="BO99" i="12"/>
  <c r="BO100" i="12"/>
  <c r="BO101" i="12"/>
  <c r="BO102" i="12"/>
  <c r="BO103" i="12"/>
  <c r="BO104" i="12"/>
  <c r="BO105" i="12"/>
  <c r="BO45" i="12"/>
  <c r="BO46" i="12"/>
  <c r="BO49" i="12"/>
  <c r="BO50" i="12"/>
  <c r="BO53" i="12"/>
  <c r="BO106" i="12"/>
  <c r="BO107" i="12"/>
  <c r="BO108" i="12"/>
  <c r="BO109" i="12"/>
  <c r="BO110" i="12"/>
  <c r="BO111" i="12"/>
  <c r="BO112" i="12"/>
  <c r="BO113" i="12"/>
  <c r="BO114" i="12"/>
  <c r="BO115" i="12"/>
  <c r="BO116" i="12"/>
  <c r="BO117" i="12"/>
  <c r="BO118" i="12"/>
  <c r="BO119" i="12"/>
  <c r="BO120" i="12"/>
  <c r="BO121" i="12"/>
  <c r="BO122" i="12"/>
  <c r="BO123" i="12"/>
  <c r="BO124" i="12"/>
  <c r="BO59" i="12"/>
  <c r="BO60" i="12"/>
  <c r="BO61" i="12"/>
  <c r="BO62" i="12"/>
  <c r="BO63" i="12"/>
  <c r="BO64" i="12"/>
  <c r="BO65" i="12"/>
  <c r="BO66" i="12"/>
  <c r="BO67" i="12"/>
  <c r="BO68" i="12"/>
  <c r="BO69" i="12"/>
  <c r="BO70" i="12"/>
  <c r="BO126" i="12"/>
  <c r="BO127" i="12"/>
  <c r="BO128" i="12"/>
  <c r="BO129" i="12"/>
  <c r="BO130" i="12"/>
  <c r="BO131" i="12"/>
  <c r="BO132" i="12"/>
  <c r="BO133" i="12"/>
  <c r="BO135" i="12"/>
  <c r="BO136" i="12"/>
  <c r="BO137" i="12"/>
  <c r="BO138" i="12"/>
  <c r="BO71" i="12"/>
  <c r="BO72" i="12"/>
  <c r="BO73" i="12"/>
  <c r="BO143" i="12"/>
  <c r="BO84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21" i="12"/>
  <c r="BO160" i="12" l="1"/>
  <c r="BO161" i="12"/>
  <c r="BP161" i="12"/>
  <c r="BP160" i="12"/>
  <c r="BP147" i="12"/>
  <c r="BP164" i="12" s="1"/>
  <c r="BO147" i="12"/>
  <c r="BO163" i="12" s="1"/>
  <c r="BH13" i="6"/>
  <c r="BH14" i="6"/>
  <c r="BH15" i="6"/>
  <c r="BH16" i="6"/>
  <c r="BH17" i="6"/>
  <c r="BH18" i="6"/>
  <c r="BH19" i="6"/>
  <c r="BH20" i="6"/>
  <c r="BH21" i="6"/>
  <c r="BH23" i="6"/>
  <c r="BH24" i="6"/>
  <c r="BH25" i="6"/>
  <c r="BH26" i="6"/>
  <c r="BH29" i="6"/>
  <c r="BH33" i="6"/>
  <c r="BH34" i="6"/>
  <c r="BH36" i="6"/>
  <c r="BH38" i="6"/>
  <c r="BH39" i="6"/>
  <c r="BH40" i="6"/>
  <c r="BH41" i="6"/>
  <c r="BH42" i="6"/>
  <c r="BH44" i="6"/>
  <c r="BE29" i="6"/>
  <c r="BF29" i="6"/>
  <c r="BG29" i="6"/>
  <c r="BE33" i="6"/>
  <c r="BF33" i="6"/>
  <c r="BG33" i="6"/>
  <c r="BE34" i="6"/>
  <c r="BF34" i="6"/>
  <c r="BG34" i="6"/>
  <c r="BE36" i="6"/>
  <c r="BF36" i="6"/>
  <c r="BG36" i="6"/>
  <c r="BE38" i="6"/>
  <c r="BF38" i="6"/>
  <c r="BG38" i="6"/>
  <c r="BG39" i="6"/>
  <c r="BG40" i="6"/>
  <c r="BE41" i="6"/>
  <c r="BF41" i="6"/>
  <c r="BG41" i="6"/>
  <c r="BE42" i="6"/>
  <c r="BF42" i="6"/>
  <c r="BG42" i="6"/>
  <c r="BE44" i="6"/>
  <c r="BF44" i="6"/>
  <c r="BG44" i="6"/>
  <c r="BE13" i="6"/>
  <c r="BF13" i="6"/>
  <c r="BG13" i="6"/>
  <c r="BE14" i="6"/>
  <c r="BF14" i="6"/>
  <c r="BG14" i="6"/>
  <c r="BE15" i="6"/>
  <c r="BF15" i="6"/>
  <c r="BG15" i="6"/>
  <c r="BE16" i="6"/>
  <c r="BF16" i="6"/>
  <c r="BG16" i="6"/>
  <c r="BE17" i="6"/>
  <c r="BF17" i="6"/>
  <c r="BG17" i="6"/>
  <c r="BE18" i="6"/>
  <c r="BF18" i="6"/>
  <c r="BG18" i="6"/>
  <c r="BE19" i="6"/>
  <c r="BF19" i="6"/>
  <c r="BG19" i="6"/>
  <c r="BE20" i="6"/>
  <c r="BF20" i="6"/>
  <c r="BG20" i="6"/>
  <c r="BE21" i="6"/>
  <c r="BF21" i="6"/>
  <c r="BG21" i="6"/>
  <c r="BE22" i="6"/>
  <c r="BF22" i="6"/>
  <c r="BG22" i="6"/>
  <c r="BE23" i="6"/>
  <c r="BF23" i="6"/>
  <c r="BG23" i="6"/>
  <c r="BE24" i="6"/>
  <c r="BF24" i="6"/>
  <c r="BG24" i="6"/>
  <c r="BE25" i="6"/>
  <c r="BF25" i="6"/>
  <c r="BG25" i="6"/>
  <c r="BE26" i="6"/>
  <c r="BF26" i="6"/>
  <c r="BG26" i="6"/>
  <c r="BG12" i="6"/>
  <c r="BF12" i="6"/>
  <c r="BE12" i="6"/>
  <c r="BP163" i="12" l="1"/>
  <c r="BG47" i="6"/>
  <c r="BG46" i="6"/>
  <c r="BE47" i="6"/>
  <c r="BE46" i="6"/>
  <c r="BE50" i="6"/>
  <c r="BE49" i="6"/>
  <c r="BG49" i="6"/>
  <c r="BG50" i="6"/>
  <c r="BH50" i="6"/>
  <c r="BH49" i="6"/>
  <c r="BF49" i="6"/>
  <c r="BF50" i="6"/>
  <c r="BF47" i="6"/>
  <c r="BF46" i="6"/>
  <c r="BH46" i="6"/>
  <c r="BH47" i="6"/>
  <c r="BO164" i="12"/>
  <c r="Q12" i="6"/>
  <c r="Q47" i="6" l="1"/>
  <c r="Q46" i="6"/>
</calcChain>
</file>

<file path=xl/sharedStrings.xml><?xml version="1.0" encoding="utf-8"?>
<sst xmlns="http://schemas.openxmlformats.org/spreadsheetml/2006/main" count="3755" uniqueCount="770">
  <si>
    <t>FeO</t>
  </si>
  <si>
    <t>MnO</t>
  </si>
  <si>
    <t>MgO</t>
  </si>
  <si>
    <t>CaO</t>
  </si>
  <si>
    <t>Total</t>
  </si>
  <si>
    <t>Li</t>
  </si>
  <si>
    <t>Sc</t>
  </si>
  <si>
    <t>V</t>
  </si>
  <si>
    <t>Cr</t>
  </si>
  <si>
    <t>Co</t>
  </si>
  <si>
    <t>Ni</t>
  </si>
  <si>
    <t>Cu</t>
  </si>
  <si>
    <t>Zn</t>
  </si>
  <si>
    <t>Rb</t>
  </si>
  <si>
    <t>Sr</t>
  </si>
  <si>
    <t>Y</t>
  </si>
  <si>
    <t>Zr</t>
  </si>
  <si>
    <t>Nb</t>
  </si>
  <si>
    <t>Cs</t>
  </si>
  <si>
    <t>Ba</t>
  </si>
  <si>
    <t>La</t>
  </si>
  <si>
    <t>Ce</t>
  </si>
  <si>
    <t>Pr</t>
  </si>
  <si>
    <t>Nd</t>
  </si>
  <si>
    <t>Sm</t>
  </si>
  <si>
    <t>Eu</t>
  </si>
  <si>
    <t>Tb</t>
  </si>
  <si>
    <t>Gd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</si>
  <si>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</si>
  <si>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</si>
  <si>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</si>
  <si>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</si>
  <si>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</si>
  <si>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</si>
  <si>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</si>
  <si>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</si>
  <si>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</si>
  <si>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</si>
  <si>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</si>
  <si>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t>Ba/Th</t>
  </si>
  <si>
    <t>Rb/Th</t>
  </si>
  <si>
    <t>Th/Nb</t>
  </si>
  <si>
    <t>Latitude</t>
  </si>
  <si>
    <t>Longitude</t>
  </si>
  <si>
    <t>OLMI</t>
  </si>
  <si>
    <t>Reference</t>
  </si>
  <si>
    <t xml:space="preserve">Material </t>
  </si>
  <si>
    <t>whole rock</t>
  </si>
  <si>
    <t>glass</t>
  </si>
  <si>
    <t>sample</t>
  </si>
  <si>
    <t>Material</t>
  </si>
  <si>
    <t>boninite</t>
  </si>
  <si>
    <t>basalt</t>
  </si>
  <si>
    <t>References</t>
  </si>
  <si>
    <t>Sample type</t>
  </si>
  <si>
    <t xml:space="preserve">Location </t>
  </si>
  <si>
    <t>1096-R14</t>
  </si>
  <si>
    <t>1230-R2</t>
  </si>
  <si>
    <t>85-R11</t>
  </si>
  <si>
    <t>86-R7</t>
  </si>
  <si>
    <t>88-R2</t>
  </si>
  <si>
    <t>1096-R14MIa</t>
  </si>
  <si>
    <t>1096-R14MIb</t>
  </si>
  <si>
    <t>1096-R14MId1</t>
  </si>
  <si>
    <t>1096-R14MId2</t>
  </si>
  <si>
    <t>88R2MI1</t>
  </si>
  <si>
    <t>88R2MI2</t>
  </si>
  <si>
    <t>88R2MI3</t>
  </si>
  <si>
    <t>88R2MI4</t>
  </si>
  <si>
    <t>88R2MI5</t>
  </si>
  <si>
    <t>88R2MI7</t>
  </si>
  <si>
    <t>88R2MI9b</t>
  </si>
  <si>
    <t>88R2MI10</t>
  </si>
  <si>
    <t>88R2MI12</t>
  </si>
  <si>
    <t>glass shards</t>
  </si>
  <si>
    <t>Locality</t>
  </si>
  <si>
    <t>S</t>
  </si>
  <si>
    <t>Cl</t>
  </si>
  <si>
    <t>F</t>
  </si>
  <si>
    <t>Be</t>
  </si>
  <si>
    <t>Cruise</t>
  </si>
  <si>
    <t>Sample No.</t>
  </si>
  <si>
    <t>Lon</t>
  </si>
  <si>
    <t>Lat</t>
  </si>
  <si>
    <t>N-17-6</t>
  </si>
  <si>
    <t>Low-K SSZ lava</t>
  </si>
  <si>
    <t>101/1</t>
  </si>
  <si>
    <t>86/9</t>
  </si>
  <si>
    <t>84/6</t>
  </si>
  <si>
    <t>79/8</t>
  </si>
  <si>
    <t>79/19</t>
  </si>
  <si>
    <t>78/62</t>
  </si>
  <si>
    <t>Med-K SSZ lava</t>
  </si>
  <si>
    <t>108/5</t>
  </si>
  <si>
    <t>108/6</t>
  </si>
  <si>
    <t>108/7</t>
  </si>
  <si>
    <t>108/14</t>
  </si>
  <si>
    <t>108/4</t>
  </si>
  <si>
    <t>108/16</t>
  </si>
  <si>
    <t>Low-Ti Arc Tholeiite</t>
  </si>
  <si>
    <t>115/7</t>
  </si>
  <si>
    <t>115/42</t>
  </si>
  <si>
    <t>115/40</t>
  </si>
  <si>
    <t>115/39.2</t>
  </si>
  <si>
    <t>115/24</t>
  </si>
  <si>
    <t>113/1</t>
  </si>
  <si>
    <t>113/8</t>
  </si>
  <si>
    <t>87/7</t>
  </si>
  <si>
    <t>87/15</t>
  </si>
  <si>
    <t>87/34</t>
  </si>
  <si>
    <t>Boninite 1</t>
  </si>
  <si>
    <t>116/26</t>
  </si>
  <si>
    <t>116/36</t>
  </si>
  <si>
    <t>115/41</t>
  </si>
  <si>
    <t>115/41a</t>
  </si>
  <si>
    <t>115/41b</t>
  </si>
  <si>
    <t>115/43</t>
  </si>
  <si>
    <t>81/18</t>
  </si>
  <si>
    <t>80/55</t>
  </si>
  <si>
    <t>78/66</t>
  </si>
  <si>
    <t>78/73</t>
  </si>
  <si>
    <t>78/83</t>
  </si>
  <si>
    <t>Boninite 2</t>
  </si>
  <si>
    <t>80/54</t>
  </si>
  <si>
    <t>77/28</t>
  </si>
  <si>
    <t>76/38</t>
  </si>
  <si>
    <t>Ba/Nb</t>
  </si>
  <si>
    <t>LOI</t>
  </si>
  <si>
    <t>SS10/04</t>
  </si>
  <si>
    <t>D18-4</t>
  </si>
  <si>
    <t>wholerock</t>
  </si>
  <si>
    <t>D20-6</t>
  </si>
  <si>
    <t>D21-1a</t>
  </si>
  <si>
    <t>&lt;0.017</t>
  </si>
  <si>
    <t>SS08/06</t>
  </si>
  <si>
    <t>D25-2</t>
  </si>
  <si>
    <t>&lt;0.001</t>
  </si>
  <si>
    <t>D28-7</t>
  </si>
  <si>
    <t>SS03/09</t>
  </si>
  <si>
    <t>D70-1</t>
  </si>
  <si>
    <t>D74A-3</t>
  </si>
  <si>
    <t>D29-1</t>
  </si>
  <si>
    <t>D24-2</t>
  </si>
  <si>
    <t>D27-5</t>
  </si>
  <si>
    <t>D29-2</t>
  </si>
  <si>
    <t>D31-7</t>
  </si>
  <si>
    <t>D32-7</t>
  </si>
  <si>
    <t>D33-5</t>
  </si>
  <si>
    <t>D8-2</t>
  </si>
  <si>
    <t>D8-3a</t>
  </si>
  <si>
    <t>D11-2</t>
  </si>
  <si>
    <t>D11-8</t>
  </si>
  <si>
    <t>D14-3</t>
  </si>
  <si>
    <t>D15-7a</t>
  </si>
  <si>
    <t>D24-1</t>
  </si>
  <si>
    <t>D27-3</t>
  </si>
  <si>
    <t>D26-4</t>
  </si>
  <si>
    <t>D30-8</t>
  </si>
  <si>
    <t>D31-1a</t>
  </si>
  <si>
    <t>D15-4</t>
  </si>
  <si>
    <t>D22-2</t>
  </si>
  <si>
    <t>D24-3</t>
  </si>
  <si>
    <t>D27A-6a</t>
  </si>
  <si>
    <t>D30-3a</t>
  </si>
  <si>
    <t>D30-10</t>
  </si>
  <si>
    <t>D36-3</t>
  </si>
  <si>
    <t>D71-1</t>
  </si>
  <si>
    <t>D71-3</t>
  </si>
  <si>
    <t>D71-9</t>
  </si>
  <si>
    <t>D4-4</t>
  </si>
  <si>
    <t>D4-14</t>
  </si>
  <si>
    <t>D4-15</t>
  </si>
  <si>
    <t>D4-10</t>
  </si>
  <si>
    <t>D6-15</t>
  </si>
  <si>
    <t>D6-1</t>
  </si>
  <si>
    <t>D6-3</t>
  </si>
  <si>
    <t>D6-4</t>
  </si>
  <si>
    <t>D6-17</t>
  </si>
  <si>
    <t>D10-1</t>
  </si>
  <si>
    <t>D23-4</t>
  </si>
  <si>
    <t>D23-6</t>
  </si>
  <si>
    <t>D4-18-4a</t>
  </si>
  <si>
    <t>D3-6</t>
  </si>
  <si>
    <t>D6-16</t>
  </si>
  <si>
    <t>[488]</t>
  </si>
  <si>
    <t>D37A-3</t>
  </si>
  <si>
    <t>SS10/2004</t>
  </si>
  <si>
    <t>Arc tholeite</t>
  </si>
  <si>
    <t>SS08/2006</t>
  </si>
  <si>
    <t>D35-2</t>
  </si>
  <si>
    <t>D31-2a</t>
  </si>
  <si>
    <t>D31-2a-duplicate</t>
  </si>
  <si>
    <t>D31-2b</t>
  </si>
  <si>
    <t>D24-3a</t>
  </si>
  <si>
    <t>D31-5</t>
  </si>
  <si>
    <t>D36-2</t>
  </si>
  <si>
    <t>D37-2</t>
  </si>
  <si>
    <t>D4-13</t>
  </si>
  <si>
    <t>D4-3</t>
  </si>
  <si>
    <t>D30-3d</t>
  </si>
  <si>
    <t>D30-2d</t>
  </si>
  <si>
    <t>D30-6a</t>
  </si>
  <si>
    <t>D30-6a-duplicate</t>
  </si>
  <si>
    <t>D15-7</t>
  </si>
  <si>
    <t>Monzier Rift</t>
  </si>
  <si>
    <t>Med-K SSZ lavas</t>
  </si>
  <si>
    <t>adakite</t>
  </si>
  <si>
    <t>Hunter Ridge basement</t>
  </si>
  <si>
    <t>Low-K Low-Ti Arc Tholeiites</t>
  </si>
  <si>
    <t>Hunter Ridge</t>
  </si>
  <si>
    <t>Hunter ridge</t>
  </si>
  <si>
    <t>andesite</t>
  </si>
  <si>
    <t>dolerite</t>
  </si>
  <si>
    <t>tholeite</t>
  </si>
  <si>
    <t>East Matthew volcano</t>
  </si>
  <si>
    <t>West Matthew volcano</t>
  </si>
  <si>
    <t>Hunter volcano</t>
  </si>
  <si>
    <t>Location</t>
  </si>
  <si>
    <t>Calc-Alkaline magma</t>
  </si>
  <si>
    <t xml:space="preserve">Sample </t>
  </si>
  <si>
    <t>P (GPa)</t>
  </si>
  <si>
    <t>ppm</t>
  </si>
  <si>
    <t>dacite</t>
  </si>
  <si>
    <t>Charlotte (Hunter volcano)</t>
  </si>
  <si>
    <t>ppb</t>
  </si>
  <si>
    <t>Br</t>
  </si>
  <si>
    <t>I</t>
  </si>
  <si>
    <t>BABBs</t>
  </si>
  <si>
    <t>arc magmas</t>
  </si>
  <si>
    <t>volcanic arc</t>
  </si>
  <si>
    <t>arc</t>
  </si>
  <si>
    <t>Classification (This study)</t>
  </si>
  <si>
    <t>Depth (m)</t>
  </si>
  <si>
    <t xml:space="preserve">MnO   </t>
  </si>
  <si>
    <t xml:space="preserve">MgO   </t>
  </si>
  <si>
    <t xml:space="preserve">CaO   </t>
  </si>
  <si>
    <t>Erromango</t>
  </si>
  <si>
    <t>Anatom</t>
  </si>
  <si>
    <t>Tanna, Tukosmeru</t>
  </si>
  <si>
    <t>Tanna</t>
  </si>
  <si>
    <t>Ureparapara</t>
  </si>
  <si>
    <t>Moto Lava</t>
  </si>
  <si>
    <t>Moto</t>
  </si>
  <si>
    <t>Vanua Lava</t>
  </si>
  <si>
    <t>Gaua (Santa Maria)</t>
  </si>
  <si>
    <t>Aoba</t>
  </si>
  <si>
    <t>Ambryn</t>
  </si>
  <si>
    <t>Paama</t>
  </si>
  <si>
    <t>East Epi</t>
  </si>
  <si>
    <t>Tongoa</t>
  </si>
  <si>
    <t>Nguna</t>
  </si>
  <si>
    <t>Efate</t>
  </si>
  <si>
    <t>Merelava</t>
  </si>
  <si>
    <t>Futuna</t>
  </si>
  <si>
    <t>Vot Tande</t>
  </si>
  <si>
    <t>Water depth (m)</t>
  </si>
  <si>
    <t>Sobolev and Chaussidon (1996)</t>
  </si>
  <si>
    <t>101/1-13</t>
  </si>
  <si>
    <t xml:space="preserve">olivine-hosted melt inclusion </t>
  </si>
  <si>
    <t>77/28-44</t>
  </si>
  <si>
    <t>TN273-22D-01-01</t>
  </si>
  <si>
    <t>TN273-25D-01-01</t>
  </si>
  <si>
    <t>TN273-32D-01-01</t>
  </si>
  <si>
    <t>island arc tholeite</t>
  </si>
  <si>
    <t>N-MORB-like magmas</t>
  </si>
  <si>
    <t>TN273-29D-01-06</t>
  </si>
  <si>
    <t>TN273-30D-02-08</t>
  </si>
  <si>
    <t>TN273-35D-01-03</t>
  </si>
  <si>
    <t>TN273-30D-02-08MIb</t>
  </si>
  <si>
    <t>TN273-30D-02-08-Mic</t>
  </si>
  <si>
    <t>TN273-30D-02-08-MId</t>
  </si>
  <si>
    <t>TN273-30D-02-08-MIe1</t>
  </si>
  <si>
    <t>TN273-30D-02-08-MIe2</t>
  </si>
  <si>
    <t>TN273-30D-02-08-MIf</t>
  </si>
  <si>
    <t>TN273-30D-02-08-MIg</t>
  </si>
  <si>
    <t>proto-arc magmas</t>
  </si>
  <si>
    <t>olivine-hosted melt inclusion</t>
  </si>
  <si>
    <t>B</t>
  </si>
  <si>
    <t>New Hebrides arc</t>
  </si>
  <si>
    <t>lapilli</t>
  </si>
  <si>
    <t xml:space="preserve"> Aoba-AO24-40</t>
  </si>
  <si>
    <t>tephra</t>
  </si>
  <si>
    <t xml:space="preserve"> AO10B</t>
  </si>
  <si>
    <t xml:space="preserve"> AO18</t>
  </si>
  <si>
    <t xml:space="preserve"> AO20_B</t>
  </si>
  <si>
    <t xml:space="preserve"> AO22B</t>
  </si>
  <si>
    <t xml:space="preserve"> AO24</t>
  </si>
  <si>
    <t xml:space="preserve"> AO25</t>
  </si>
  <si>
    <t xml:space="preserve"> AO28A</t>
  </si>
  <si>
    <t xml:space="preserve"> AO30</t>
  </si>
  <si>
    <t xml:space="preserve"> AO42</t>
  </si>
  <si>
    <t xml:space="preserve"> AO6</t>
  </si>
  <si>
    <t xml:space="preserve"> AO7</t>
  </si>
  <si>
    <t xml:space="preserve"> AO32</t>
  </si>
  <si>
    <t xml:space="preserve"> AO34</t>
  </si>
  <si>
    <t xml:space="preserve"> OL2PH3</t>
  </si>
  <si>
    <t xml:space="preserve"> OL5PH3</t>
  </si>
  <si>
    <t xml:space="preserve"> AO29</t>
  </si>
  <si>
    <t xml:space="preserve"> AO13D</t>
  </si>
  <si>
    <t xml:space="preserve"> AO33</t>
  </si>
  <si>
    <t xml:space="preserve"> AO49</t>
  </si>
  <si>
    <t xml:space="preserve"> AOBA_PHASE1_MG_1</t>
  </si>
  <si>
    <t xml:space="preserve"> AOBA_PHASE1_MG_2</t>
  </si>
  <si>
    <t xml:space="preserve"> AOBA_PHASE1_MG_3</t>
  </si>
  <si>
    <t xml:space="preserve"> AOBA_PHASE1_MG_4</t>
  </si>
  <si>
    <t xml:space="preserve"> AOBA_PHASE1_MG_5</t>
  </si>
  <si>
    <t xml:space="preserve"> AOBA_PHASE1_MG_6</t>
  </si>
  <si>
    <t xml:space="preserve"> AOBA_PHASE1_MG_7</t>
  </si>
  <si>
    <t xml:space="preserve"> AOBA_PHASE1_MG_8</t>
  </si>
  <si>
    <t xml:space="preserve"> AOBA_PHASE1_MG_9</t>
  </si>
  <si>
    <t xml:space="preserve"> AOBA_PHASE1_MG_10</t>
  </si>
  <si>
    <t xml:space="preserve"> AOBA_PHASE1_MG_11</t>
  </si>
  <si>
    <t xml:space="preserve"> AOBA_PHASE1_MG_12</t>
  </si>
  <si>
    <t xml:space="preserve"> AOBA_PHASE1_MG_13</t>
  </si>
  <si>
    <t xml:space="preserve"> AOBA_PHASE1_MG_14</t>
  </si>
  <si>
    <t xml:space="preserve"> AOBA_PHASE1_MG_15</t>
  </si>
  <si>
    <t xml:space="preserve"> AOBA_PHASE1_MG_16</t>
  </si>
  <si>
    <t xml:space="preserve"> AOBA_PHASE1_MG_17</t>
  </si>
  <si>
    <t xml:space="preserve"> AOBA_PHASE1_MG_18</t>
  </si>
  <si>
    <t xml:space="preserve"> AOBA_PHASE1_MG_19</t>
  </si>
  <si>
    <t xml:space="preserve"> AOBA_PHASE1_MG_20</t>
  </si>
  <si>
    <t xml:space="preserve"> AOBA_PHASE1_MG_21</t>
  </si>
  <si>
    <t xml:space="preserve"> AOBA_PHASE1_MG_22</t>
  </si>
  <si>
    <t xml:space="preserve"> AOBA_PHASE1_MG_23</t>
  </si>
  <si>
    <t xml:space="preserve"> AOBA_PHASE1_MG_24</t>
  </si>
  <si>
    <t xml:space="preserve"> AOBA_PHASE1_MG_25</t>
  </si>
  <si>
    <t xml:space="preserve"> AOBA_PHASE1_MG_26</t>
  </si>
  <si>
    <t xml:space="preserve"> AOBA_PHASE1_MG_27</t>
  </si>
  <si>
    <t xml:space="preserve"> AOBA_PHASE1_MG_28</t>
  </si>
  <si>
    <t xml:space="preserve"> AOBA_PHASE1_MG_29</t>
  </si>
  <si>
    <t xml:space="preserve"> AOBA_PHASE1_MG_30</t>
  </si>
  <si>
    <t xml:space="preserve"> AOBA_PHASE1_MG_31</t>
  </si>
  <si>
    <t xml:space="preserve"> AOBA_PHASE1_MG_32</t>
  </si>
  <si>
    <t xml:space="preserve"> AOBA_PHASE1_MG_33</t>
  </si>
  <si>
    <t xml:space="preserve"> AOBA_PHASE1_MG_34</t>
  </si>
  <si>
    <t xml:space="preserve"> AOBA_PHASE1_MG_35</t>
  </si>
  <si>
    <t xml:space="preserve"> AOBA_PHASE1_MG_36</t>
  </si>
  <si>
    <t xml:space="preserve"> AOBA_PHASE1_MG_37</t>
  </si>
  <si>
    <t xml:space="preserve"> AOBA_PHASE1_MG_38</t>
  </si>
  <si>
    <t xml:space="preserve"> AOBA_PHASE1_MG_39</t>
  </si>
  <si>
    <t xml:space="preserve"> AOBA_PHASE1_MG_40</t>
  </si>
  <si>
    <t xml:space="preserve"> AOBA_PHASE1_MG_41</t>
  </si>
  <si>
    <t xml:space="preserve"> AOBA_PHASE1_MG_42</t>
  </si>
  <si>
    <t xml:space="preserve"> AOBA_PHASE1_MG_43</t>
  </si>
  <si>
    <t xml:space="preserve"> AOBA_PHASE1_MG_44</t>
  </si>
  <si>
    <t xml:space="preserve"> AOBA_PHASE2_MG_1</t>
  </si>
  <si>
    <t xml:space="preserve"> AOBA_PHASE2_MG_2</t>
  </si>
  <si>
    <t xml:space="preserve"> AOBA_PHASE2_MG_3</t>
  </si>
  <si>
    <t xml:space="preserve"> AOBA_PHASE2_MG_4</t>
  </si>
  <si>
    <t xml:space="preserve"> AOBA_PHASE2_MG_5</t>
  </si>
  <si>
    <t xml:space="preserve"> AOBA_PHASE2_MG_6</t>
  </si>
  <si>
    <t xml:space="preserve"> AOBA_PHASE2_MG_7</t>
  </si>
  <si>
    <t xml:space="preserve"> AOBA_PHASE2_MG_8</t>
  </si>
  <si>
    <t xml:space="preserve"> AOBA_PHASE2_MG_9</t>
  </si>
  <si>
    <t xml:space="preserve"> AOBA_PHASE2_MG_10</t>
  </si>
  <si>
    <t xml:space="preserve"> AOBA_PHASE2_MG_11</t>
  </si>
  <si>
    <t xml:space="preserve"> AOBA_PHASE2_MG_12</t>
  </si>
  <si>
    <t xml:space="preserve"> AOBA_PHASE2_MG_13</t>
  </si>
  <si>
    <t xml:space="preserve"> AOBA_PHASE2_MG_14</t>
  </si>
  <si>
    <t xml:space="preserve"> AOBA_PHASE2_MG_15</t>
  </si>
  <si>
    <t xml:space="preserve"> AOBA_PHASE2_MG_16</t>
  </si>
  <si>
    <t xml:space="preserve"> AOBA_PHASE2_MG_17</t>
  </si>
  <si>
    <t xml:space="preserve"> AOBA_PHASE2_MG_18</t>
  </si>
  <si>
    <t xml:space="preserve"> AOBA_PHASE2_MG_19</t>
  </si>
  <si>
    <t xml:space="preserve"> AOBA_PHASE2_MG_20</t>
  </si>
  <si>
    <t xml:space="preserve"> AOBA_PHASE2_MG_21</t>
  </si>
  <si>
    <t xml:space="preserve"> AOBA_PHASE2_MG_22</t>
  </si>
  <si>
    <t xml:space="preserve"> AOBA_PHASE2_MG_23</t>
  </si>
  <si>
    <t xml:space="preserve"> AOBA_PHASE2_MG_24</t>
  </si>
  <si>
    <t xml:space="preserve"> AOBA_PHASE2_MG_25</t>
  </si>
  <si>
    <t xml:space="preserve"> AOBA_PHASE2_MG_26</t>
  </si>
  <si>
    <t xml:space="preserve"> AOBA_PHASE2_MG_27</t>
  </si>
  <si>
    <t xml:space="preserve"> AOBA_PHASE2_MG_28</t>
  </si>
  <si>
    <t xml:space="preserve"> AOBA_PHASE2_MG_29</t>
  </si>
  <si>
    <t xml:space="preserve"> AOBA_PHASE2_MG_30</t>
  </si>
  <si>
    <t xml:space="preserve"> AOBA_PHASE2_MG_31</t>
  </si>
  <si>
    <t xml:space="preserve"> AOBA_PHASE2_MG_32</t>
  </si>
  <si>
    <t xml:space="preserve"> AOBA_PHASE2_MG_33</t>
  </si>
  <si>
    <t xml:space="preserve"> AOBA_PHASE2_MG_35</t>
  </si>
  <si>
    <t xml:space="preserve"> AOBA_PHASE2_MG_37</t>
  </si>
  <si>
    <t xml:space="preserve"> AOBA_PHASE2_MG_38</t>
  </si>
  <si>
    <t xml:space="preserve"> AOBA_PHASE2_MG_39</t>
  </si>
  <si>
    <t xml:space="preserve"> AOBA_PHASE2_MG_40</t>
  </si>
  <si>
    <t xml:space="preserve"> AOBA_PHASE2_MG_41</t>
  </si>
  <si>
    <t xml:space="preserve"> AOBA_PHASE2_MG_43</t>
  </si>
  <si>
    <t xml:space="preserve"> AOBA_PHASE2_MG_44</t>
  </si>
  <si>
    <t xml:space="preserve"> AOBA_PHASE2_MG_45</t>
  </si>
  <si>
    <t xml:space="preserve"> AOBA_PHASE3_MG_1</t>
  </si>
  <si>
    <t xml:space="preserve"> AOBA_PHASE3_MG_2</t>
  </si>
  <si>
    <t xml:space="preserve"> AOBA_PHASE3_MG_3</t>
  </si>
  <si>
    <t xml:space="preserve"> AOBA_PHASE3_MG_4</t>
  </si>
  <si>
    <t xml:space="preserve"> AOBA_PHASE3_MG_5</t>
  </si>
  <si>
    <t xml:space="preserve"> AOBA_PHASE3_MG_6</t>
  </si>
  <si>
    <t xml:space="preserve"> AOBA_PHASE3_MG_7</t>
  </si>
  <si>
    <t xml:space="preserve"> AOBA_PHASE3_MG_8</t>
  </si>
  <si>
    <t xml:space="preserve"> AOBA_PHASE3_MG_9</t>
  </si>
  <si>
    <t xml:space="preserve"> AOBA_PHASE3_MG_10</t>
  </si>
  <si>
    <t xml:space="preserve"> AOBA_PHASE3_MG_11</t>
  </si>
  <si>
    <t xml:space="preserve"> AOBA_PHASE3_MG_12</t>
  </si>
  <si>
    <t xml:space="preserve"> BOMB</t>
  </si>
  <si>
    <t>BOMB</t>
  </si>
  <si>
    <t xml:space="preserve"> AOBA_PHASE4_MG_1</t>
  </si>
  <si>
    <t xml:space="preserve"> AOBA_PHASE4_MG_2</t>
  </si>
  <si>
    <t xml:space="preserve"> AOBA_PHASE4_MG_3</t>
  </si>
  <si>
    <t xml:space="preserve"> AOBA_PHASE4_MG_4</t>
  </si>
  <si>
    <t xml:space="preserve"> AOBA_PHASE4_MG_5</t>
  </si>
  <si>
    <t xml:space="preserve"> AOBA_PHASE4_MG_6</t>
  </si>
  <si>
    <t xml:space="preserve"> AOBA_PHASE4_MG_7</t>
  </si>
  <si>
    <t xml:space="preserve"> AOBA_PHASE4_MG_8</t>
  </si>
  <si>
    <t xml:space="preserve"> AOBA_PHASE4_MG_9</t>
  </si>
  <si>
    <t xml:space="preserve"> AOBA_PHASE4_MG_10</t>
  </si>
  <si>
    <t xml:space="preserve"> AO21EMB</t>
  </si>
  <si>
    <t xml:space="preserve"> AO2EMB1</t>
  </si>
  <si>
    <t xml:space="preserve"> AO36_EMBPROFILE@1</t>
  </si>
  <si>
    <t xml:space="preserve"> AO28_EMBPROFILE@1</t>
  </si>
  <si>
    <t xml:space="preserve"> EMB2PH3@3</t>
  </si>
  <si>
    <t xml:space="preserve"> EMB3PH3@1</t>
  </si>
  <si>
    <t xml:space="preserve"> AO13EMBPROF@1</t>
  </si>
  <si>
    <t xml:space="preserve"> AO13EMBPROF@2</t>
  </si>
  <si>
    <t xml:space="preserve"> AO13EMBPROF@3</t>
  </si>
  <si>
    <t xml:space="preserve"> AO13EMBPROF@4</t>
  </si>
  <si>
    <t xml:space="preserve"> AO13EMBPROF@5</t>
  </si>
  <si>
    <t xml:space="preserve"> AO13EMBPROF@6</t>
  </si>
  <si>
    <t xml:space="preserve"> AO2_EMBPROFILE@1</t>
  </si>
  <si>
    <t xml:space="preserve"> AO2_EMBPROFILE@2</t>
  </si>
  <si>
    <t xml:space="preserve"> AO2_EMBPROFILE@3</t>
  </si>
  <si>
    <t xml:space="preserve"> AO2_EMBPROFILE@4</t>
  </si>
  <si>
    <t xml:space="preserve"> AO2_EMBPROFILE@5</t>
  </si>
  <si>
    <t xml:space="preserve"> AO2_EMBPROFILE@6</t>
  </si>
  <si>
    <t xml:space="preserve"> AO3_EMBPROFILE@1</t>
  </si>
  <si>
    <t xml:space="preserve"> AO3_EMBPROFILE@2</t>
  </si>
  <si>
    <t xml:space="preserve"> AO3_EMBPROFILE@3</t>
  </si>
  <si>
    <t xml:space="preserve"> AO38_EMB1PROFILE@1</t>
  </si>
  <si>
    <t xml:space="preserve"> AO38_EMB1PROFILE@2</t>
  </si>
  <si>
    <t xml:space="preserve"> AO38_EMB1PROFILE@3</t>
  </si>
  <si>
    <t xml:space="preserve"> AO38_EMB1PROFILE@4</t>
  </si>
  <si>
    <t xml:space="preserve"> AO36_EMBPROFILE@2</t>
  </si>
  <si>
    <t xml:space="preserve"> AO36_EMBPROFILE@3</t>
  </si>
  <si>
    <t xml:space="preserve"> AO36_EMBPROFILE@4</t>
  </si>
  <si>
    <t xml:space="preserve"> AO28_EMBPROFILE@2</t>
  </si>
  <si>
    <t xml:space="preserve"> AO28_EMBPROFILE@3</t>
  </si>
  <si>
    <t xml:space="preserve"> AO28_EMBPROFILE@4</t>
  </si>
  <si>
    <t xml:space="preserve"> AO14_EMBPROFILE@1</t>
  </si>
  <si>
    <t xml:space="preserve"> AO14_EMBPROFILE@2</t>
  </si>
  <si>
    <t xml:space="preserve"> AO14_EMBPROFILE@3</t>
  </si>
  <si>
    <t xml:space="preserve"> AO14_EMBPROFILE@4</t>
  </si>
  <si>
    <t xml:space="preserve"> AO14_EMBPROFILE@5</t>
  </si>
  <si>
    <t xml:space="preserve"> AO14_EMBPROFILE@6</t>
  </si>
  <si>
    <t xml:space="preserve"> EMB2PH3@4</t>
  </si>
  <si>
    <t xml:space="preserve"> EMB2PH3@5</t>
  </si>
  <si>
    <t xml:space="preserve"> EMB2PH3@6</t>
  </si>
  <si>
    <t xml:space="preserve"> EMB3PH3@2</t>
  </si>
  <si>
    <t xml:space="preserve"> EMB3PH3@3</t>
  </si>
  <si>
    <t xml:space="preserve"> EMB3PH3@4</t>
  </si>
  <si>
    <t xml:space="preserve"> EMB3PH3@5</t>
  </si>
  <si>
    <t xml:space="preserve"> EMB3PH3@6</t>
  </si>
  <si>
    <t xml:space="preserve"> EMB3PH3@7</t>
  </si>
  <si>
    <t xml:space="preserve"> 27ROV01</t>
  </si>
  <si>
    <t>Vate Trough, Nifonea</t>
  </si>
  <si>
    <t>New Hebrides back-arc basin</t>
  </si>
  <si>
    <t>Nb-rich lava</t>
  </si>
  <si>
    <t xml:space="preserve"> 27ROV02 </t>
  </si>
  <si>
    <t xml:space="preserve"> 27ROV03</t>
  </si>
  <si>
    <t xml:space="preserve"> 27ROV05</t>
  </si>
  <si>
    <t xml:space="preserve"> 27ROV08</t>
  </si>
  <si>
    <t xml:space="preserve"> 29VSR</t>
  </si>
  <si>
    <t xml:space="preserve"> 31VSR</t>
  </si>
  <si>
    <t xml:space="preserve"> 34VSR</t>
  </si>
  <si>
    <t xml:space="preserve"> 35VSR</t>
  </si>
  <si>
    <t xml:space="preserve"> 60ROV06</t>
  </si>
  <si>
    <t xml:space="preserve"> 60ROV09</t>
  </si>
  <si>
    <t xml:space="preserve"> 60ROV12</t>
  </si>
  <si>
    <t xml:space="preserve"> 60ROV13</t>
  </si>
  <si>
    <t xml:space="preserve"> 61TVG01</t>
  </si>
  <si>
    <t xml:space="preserve"> 61TVG02</t>
  </si>
  <si>
    <t xml:space="preserve"> 62TVG01</t>
  </si>
  <si>
    <t xml:space="preserve"> 62TVG02 </t>
  </si>
  <si>
    <t xml:space="preserve"> 62TVG03</t>
  </si>
  <si>
    <t xml:space="preserve"> 62TVG04</t>
  </si>
  <si>
    <t xml:space="preserve"> 63VSR</t>
  </si>
  <si>
    <t xml:space="preserve"> 64VSR</t>
  </si>
  <si>
    <t xml:space="preserve"> 66ROV08</t>
  </si>
  <si>
    <t xml:space="preserve"> 66ROV10</t>
  </si>
  <si>
    <t xml:space="preserve"> 66ROV11</t>
  </si>
  <si>
    <t xml:space="preserve"> 70VSR</t>
  </si>
  <si>
    <t xml:space="preserve"> 71VSR</t>
  </si>
  <si>
    <t xml:space="preserve"> 77ROV3</t>
  </si>
  <si>
    <t xml:space="preserve"> 82VSR</t>
  </si>
  <si>
    <t xml:space="preserve"> 83ROV01</t>
  </si>
  <si>
    <t xml:space="preserve"> 83ROV02</t>
  </si>
  <si>
    <t xml:space="preserve"> 83ROV03</t>
  </si>
  <si>
    <t xml:space="preserve"> 83ROV04</t>
  </si>
  <si>
    <t xml:space="preserve"> 83ROV05</t>
  </si>
  <si>
    <t xml:space="preserve"> 83ROV06</t>
  </si>
  <si>
    <t xml:space="preserve"> 83ROV07</t>
  </si>
  <si>
    <t xml:space="preserve"> 83ROV08</t>
  </si>
  <si>
    <t xml:space="preserve"> 83ROV09</t>
  </si>
  <si>
    <t xml:space="preserve"> 83ROV10 </t>
  </si>
  <si>
    <t xml:space="preserve"> 83ROV11 </t>
  </si>
  <si>
    <t xml:space="preserve"> 83ROV12</t>
  </si>
  <si>
    <t xml:space="preserve"> 83ROV13</t>
  </si>
  <si>
    <t xml:space="preserve"> 83ROV14</t>
  </si>
  <si>
    <t xml:space="preserve"> 36TVG01GLASS1</t>
  </si>
  <si>
    <t xml:space="preserve"> 36TVG01GLASS2</t>
  </si>
  <si>
    <t xml:space="preserve"> 36TVG01GLASS3</t>
  </si>
  <si>
    <t xml:space="preserve"> 67TVG01</t>
  </si>
  <si>
    <t xml:space="preserve"> 67TVG02</t>
  </si>
  <si>
    <t xml:space="preserve"> 78TVG01</t>
  </si>
  <si>
    <t xml:space="preserve"> 83ROV15</t>
  </si>
  <si>
    <t xml:space="preserve"> 83ROV16</t>
  </si>
  <si>
    <t xml:space="preserve"> 83ROV17</t>
  </si>
  <si>
    <t xml:space="preserve"> 83ROV18</t>
  </si>
  <si>
    <t xml:space="preserve"> 32VSR</t>
  </si>
  <si>
    <t xml:space="preserve"> 33VSR</t>
  </si>
  <si>
    <t xml:space="preserve"> 37TVG01</t>
  </si>
  <si>
    <t xml:space="preserve"> 37TVG02</t>
  </si>
  <si>
    <t xml:space="preserve"> 37TVG03</t>
  </si>
  <si>
    <t xml:space="preserve"> 68TVG01</t>
  </si>
  <si>
    <t xml:space="preserve"> 68TVG02</t>
  </si>
  <si>
    <t xml:space="preserve"> 68TVG03</t>
  </si>
  <si>
    <t xml:space="preserve"> 68TVG_EXHIB(1)</t>
  </si>
  <si>
    <t xml:space="preserve"> 68TVG_EXHIB(4)</t>
  </si>
  <si>
    <t xml:space="preserve"> 68TVG_EXHIB(3)</t>
  </si>
  <si>
    <t xml:space="preserve"> 68TVG_EXHIB(2)</t>
  </si>
  <si>
    <t xml:space="preserve"> 69VSR </t>
  </si>
  <si>
    <t xml:space="preserve"> 53VSR</t>
  </si>
  <si>
    <t xml:space="preserve"> 55VSR</t>
  </si>
  <si>
    <t xml:space="preserve"> 57VSR</t>
  </si>
  <si>
    <t xml:space="preserve"> 58VSR</t>
  </si>
  <si>
    <t xml:space="preserve"> 73TVG01</t>
  </si>
  <si>
    <t xml:space="preserve"> 73TVG02</t>
  </si>
  <si>
    <t xml:space="preserve"> 74TVG</t>
  </si>
  <si>
    <t xml:space="preserve"> 75VSR</t>
  </si>
  <si>
    <t xml:space="preserve"> 76VSR</t>
  </si>
  <si>
    <t xml:space="preserve"> 80VSR</t>
  </si>
  <si>
    <t xml:space="preserve"> 81VSR</t>
  </si>
  <si>
    <t>WC-10-1/GL</t>
  </si>
  <si>
    <t xml:space="preserve"> Eissen Spreading Centre</t>
  </si>
  <si>
    <t>North Fiji back-arc basin</t>
  </si>
  <si>
    <t>back-arc basalt</t>
  </si>
  <si>
    <t>WC-11-1/GL</t>
  </si>
  <si>
    <t>WC-13a-1/GL</t>
  </si>
  <si>
    <t>WC-14/GL</t>
  </si>
  <si>
    <t>WC-15/GL</t>
  </si>
  <si>
    <t>WC-17-1/GL</t>
  </si>
  <si>
    <t>WC-18/GL</t>
  </si>
  <si>
    <t>WC-20/GL</t>
  </si>
  <si>
    <t>WC-24/GL</t>
  </si>
  <si>
    <t>WC-3/GL</t>
  </si>
  <si>
    <t xml:space="preserve"> AO17-4</t>
  </si>
  <si>
    <t xml:space="preserve"> AO17-5</t>
  </si>
  <si>
    <t xml:space="preserve"> AO17-10</t>
  </si>
  <si>
    <t xml:space="preserve"> AO17-12</t>
  </si>
  <si>
    <t xml:space="preserve"> AO15-1</t>
  </si>
  <si>
    <t xml:space="preserve"> AO15-2</t>
  </si>
  <si>
    <t xml:space="preserve"> AO15-3</t>
  </si>
  <si>
    <t xml:space="preserve"> AO17-15</t>
  </si>
  <si>
    <t xml:space="preserve"> AO17-16</t>
  </si>
  <si>
    <t xml:space="preserve"> AO17-17</t>
  </si>
  <si>
    <t xml:space="preserve"> AO3-1</t>
  </si>
  <si>
    <t xml:space="preserve"> AO3-3</t>
  </si>
  <si>
    <t xml:space="preserve"> AO3-4</t>
  </si>
  <si>
    <t xml:space="preserve"> AO3-6</t>
  </si>
  <si>
    <t xml:space="preserve"> AO15-5</t>
  </si>
  <si>
    <t xml:space="preserve"> AO15-6</t>
  </si>
  <si>
    <t xml:space="preserve"> AO15-7</t>
  </si>
  <si>
    <t xml:space="preserve"> AO15-8</t>
  </si>
  <si>
    <t xml:space="preserve"> AO15-9</t>
  </si>
  <si>
    <t xml:space="preserve"> AO15-10</t>
  </si>
  <si>
    <t xml:space="preserve"> AO15-11</t>
  </si>
  <si>
    <t xml:space="preserve"> AO15-12</t>
  </si>
  <si>
    <t xml:space="preserve"> AO15-14</t>
  </si>
  <si>
    <t xml:space="preserve"> AO15-15</t>
  </si>
  <si>
    <t xml:space="preserve"> AO17-19</t>
  </si>
  <si>
    <t xml:space="preserve"> AO17-24</t>
  </si>
  <si>
    <t xml:space="preserve"> AO17-25</t>
  </si>
  <si>
    <t xml:space="preserve"> AO17-27</t>
  </si>
  <si>
    <t xml:space="preserve"> AO17-30</t>
  </si>
  <si>
    <t xml:space="preserve"> AO17-35</t>
  </si>
  <si>
    <t xml:space="preserve"> AO17-36</t>
  </si>
  <si>
    <t xml:space="preserve"> AO17-37</t>
  </si>
  <si>
    <t xml:space="preserve"> AO17-40a</t>
  </si>
  <si>
    <t xml:space="preserve"> AO17-42</t>
  </si>
  <si>
    <t xml:space="preserve"> AO17-45</t>
  </si>
  <si>
    <t xml:space="preserve"> AO17-48</t>
  </si>
  <si>
    <t xml:space="preserve"> AO17-49</t>
  </si>
  <si>
    <t xml:space="preserve"> AO17-54</t>
  </si>
  <si>
    <t xml:space="preserve"> AO17-55b</t>
  </si>
  <si>
    <t xml:space="preserve"> AO17-56</t>
  </si>
  <si>
    <t xml:space="preserve"> AO17-57</t>
  </si>
  <si>
    <t xml:space="preserve"> AO17-58</t>
  </si>
  <si>
    <t xml:space="preserve"> AO17-60</t>
  </si>
  <si>
    <t xml:space="preserve"> AO17-63</t>
  </si>
  <si>
    <t xml:space="preserve"> AO17-64</t>
  </si>
  <si>
    <t xml:space="preserve"> AO17-72</t>
  </si>
  <si>
    <t xml:space="preserve"> AO17-80</t>
  </si>
  <si>
    <t xml:space="preserve"> AO17-83</t>
  </si>
  <si>
    <t xml:space="preserve"> AO17-84</t>
  </si>
  <si>
    <t xml:space="preserve"> AYC42</t>
  </si>
  <si>
    <t xml:space="preserve"> AYMAC20</t>
  </si>
  <si>
    <t xml:space="preserve"> TA93</t>
  </si>
  <si>
    <t xml:space="preserve"> TAC75</t>
  </si>
  <si>
    <t xml:space="preserve"> TAC82</t>
  </si>
  <si>
    <t xml:space="preserve"> E46</t>
  </si>
  <si>
    <t xml:space="preserve"> E11</t>
  </si>
  <si>
    <t xml:space="preserve"> UA10</t>
  </si>
  <si>
    <t xml:space="preserve"> UA3</t>
  </si>
  <si>
    <t xml:space="preserve"> UMAC4</t>
  </si>
  <si>
    <t xml:space="preserve"> MLMAC23</t>
  </si>
  <si>
    <t xml:space="preserve"> MLMAC26</t>
  </si>
  <si>
    <t xml:space="preserve"> MLMAC43</t>
  </si>
  <si>
    <t xml:space="preserve"> MOMAC3</t>
  </si>
  <si>
    <t xml:space="preserve"> MOMAC4</t>
  </si>
  <si>
    <t xml:space="preserve"> VLC7</t>
  </si>
  <si>
    <t xml:space="preserve"> VMAC5</t>
  </si>
  <si>
    <t xml:space="preserve"> VMAC6</t>
  </si>
  <si>
    <t xml:space="preserve"> GM60</t>
  </si>
  <si>
    <t xml:space="preserve"> GM61</t>
  </si>
  <si>
    <t xml:space="preserve"> AOW1</t>
  </si>
  <si>
    <t xml:space="preserve"> AOW11</t>
  </si>
  <si>
    <t xml:space="preserve"> AOW115</t>
  </si>
  <si>
    <t xml:space="preserve"> AOW130</t>
  </si>
  <si>
    <t xml:space="preserve"> AOW25</t>
  </si>
  <si>
    <t xml:space="preserve"> AM039</t>
  </si>
  <si>
    <t xml:space="preserve"> AM27</t>
  </si>
  <si>
    <t xml:space="preserve"> AM39C</t>
  </si>
  <si>
    <t xml:space="preserve"> PAM10</t>
  </si>
  <si>
    <t xml:space="preserve"> PAM20</t>
  </si>
  <si>
    <t xml:space="preserve"> EPW70</t>
  </si>
  <si>
    <t xml:space="preserve"> EPW99</t>
  </si>
  <si>
    <t xml:space="preserve"> TOW5</t>
  </si>
  <si>
    <t xml:space="preserve"> NGA23</t>
  </si>
  <si>
    <t xml:space="preserve"> EA143</t>
  </si>
  <si>
    <t xml:space="preserve"> EA258</t>
  </si>
  <si>
    <t xml:space="preserve"> MLM10A</t>
  </si>
  <si>
    <t xml:space="preserve"> MLM6</t>
  </si>
  <si>
    <t xml:space="preserve"> MLM7</t>
  </si>
  <si>
    <t xml:space="preserve"> FMAC18</t>
  </si>
  <si>
    <t xml:space="preserve"> FMAC64</t>
  </si>
  <si>
    <t xml:space="preserve"> VGA1</t>
  </si>
  <si>
    <t xml:space="preserve"> VGA3</t>
  </si>
  <si>
    <t xml:space="preserve"> VGA7</t>
  </si>
  <si>
    <t xml:space="preserve"> VGMAC2</t>
  </si>
  <si>
    <t xml:space="preserve"> ST14-DT7-2</t>
  </si>
  <si>
    <t xml:space="preserve"> ST15-11-1G</t>
  </si>
  <si>
    <t xml:space="preserve"> ST15-11-4</t>
  </si>
  <si>
    <t xml:space="preserve"> ST53-9-1-7</t>
  </si>
  <si>
    <t xml:space="preserve"> ST58-D8/9-7</t>
  </si>
  <si>
    <t xml:space="preserve"> ST54-10-1</t>
  </si>
  <si>
    <t>dredge 15</t>
  </si>
  <si>
    <t>dredge 6</t>
  </si>
  <si>
    <t>dredge 14</t>
  </si>
  <si>
    <t>Cs/Th</t>
  </si>
  <si>
    <t xml:space="preserve"> MT1C</t>
  </si>
  <si>
    <t xml:space="preserve"> MT7B</t>
  </si>
  <si>
    <t xml:space="preserve"> MT11A</t>
  </si>
  <si>
    <t xml:space="preserve"> MT13A</t>
  </si>
  <si>
    <t xml:space="preserve"> MT14B</t>
  </si>
  <si>
    <t xml:space="preserve"> MT16B</t>
  </si>
  <si>
    <t xml:space="preserve"> MT20</t>
  </si>
  <si>
    <t xml:space="preserve"> MT23B</t>
  </si>
  <si>
    <t xml:space="preserve"> MT24A</t>
  </si>
  <si>
    <t xml:space="preserve"> MT24C</t>
  </si>
  <si>
    <t xml:space="preserve"> HR1</t>
  </si>
  <si>
    <t xml:space="preserve"> HR48</t>
  </si>
  <si>
    <t xml:space="preserve"> HR6</t>
  </si>
  <si>
    <t xml:space="preserve"> HR9</t>
  </si>
  <si>
    <t xml:space="preserve"> MT35A</t>
  </si>
  <si>
    <t xml:space="preserve"> MT35B</t>
  </si>
  <si>
    <t xml:space="preserve"> MT37</t>
  </si>
  <si>
    <t xml:space="preserve"> HR4M</t>
  </si>
  <si>
    <t xml:space="preserve"> HR8G</t>
  </si>
  <si>
    <t xml:space="preserve"> 82-21/1</t>
  </si>
  <si>
    <t xml:space="preserve"> 82-21/3</t>
  </si>
  <si>
    <t xml:space="preserve"> 79-19</t>
  </si>
  <si>
    <t xml:space="preserve"> 79-16</t>
  </si>
  <si>
    <t xml:space="preserve"> 79-20</t>
  </si>
  <si>
    <t xml:space="preserve"> 115-6</t>
  </si>
  <si>
    <t xml:space="preserve"> 115-38</t>
  </si>
  <si>
    <t xml:space="preserve"> 87-11</t>
  </si>
  <si>
    <t xml:space="preserve"> 80-51</t>
  </si>
  <si>
    <t xml:space="preserve"> 80-53</t>
  </si>
  <si>
    <t xml:space="preserve"> 88-9</t>
  </si>
  <si>
    <t xml:space="preserve"> 80-39</t>
  </si>
  <si>
    <t xml:space="preserve"> 81-17</t>
  </si>
  <si>
    <t xml:space="preserve"> 76-59</t>
  </si>
  <si>
    <t xml:space="preserve"> CH19D</t>
  </si>
  <si>
    <t xml:space="preserve"> CH22</t>
  </si>
  <si>
    <t xml:space="preserve"> CH19A1</t>
  </si>
  <si>
    <t xml:space="preserve"> HR11A</t>
  </si>
  <si>
    <t xml:space="preserve"> HR16</t>
  </si>
  <si>
    <t>High-calcium boninite</t>
  </si>
  <si>
    <t>Low-K SSZ lavas</t>
  </si>
  <si>
    <r>
      <t>SiO</t>
    </r>
    <r>
      <rPr>
        <b/>
        <vertAlign val="subscript"/>
        <sz val="11"/>
        <rFont val="Arial Narrow"/>
        <family val="2"/>
      </rPr>
      <t>2</t>
    </r>
  </si>
  <si>
    <r>
      <t>TiO</t>
    </r>
    <r>
      <rPr>
        <b/>
        <vertAlign val="subscript"/>
        <sz val="11"/>
        <rFont val="Arial Narrow"/>
        <family val="2"/>
      </rPr>
      <t>2</t>
    </r>
  </si>
  <si>
    <r>
      <t>Al</t>
    </r>
    <r>
      <rPr>
        <b/>
        <vertAlign val="subscript"/>
        <sz val="11"/>
        <rFont val="Arial Narrow"/>
        <family val="2"/>
      </rPr>
      <t>2</t>
    </r>
    <r>
      <rPr>
        <b/>
        <sz val="11"/>
        <rFont val="Arial Narrow"/>
        <family val="2"/>
      </rPr>
      <t>O</t>
    </r>
    <r>
      <rPr>
        <b/>
        <vertAlign val="subscript"/>
        <sz val="11"/>
        <rFont val="Arial Narrow"/>
        <family val="2"/>
      </rPr>
      <t>3</t>
    </r>
  </si>
  <si>
    <r>
      <t>Na</t>
    </r>
    <r>
      <rPr>
        <b/>
        <vertAlign val="subscript"/>
        <sz val="11"/>
        <rFont val="Arial Narrow"/>
        <family val="2"/>
      </rPr>
      <t>2</t>
    </r>
    <r>
      <rPr>
        <b/>
        <sz val="11"/>
        <rFont val="Arial Narrow"/>
        <family val="2"/>
      </rPr>
      <t>O</t>
    </r>
  </si>
  <si>
    <r>
      <t>K</t>
    </r>
    <r>
      <rPr>
        <b/>
        <vertAlign val="subscript"/>
        <sz val="11"/>
        <rFont val="Arial Narrow"/>
        <family val="2"/>
      </rPr>
      <t>2</t>
    </r>
    <r>
      <rPr>
        <b/>
        <sz val="11"/>
        <rFont val="Arial Narrow"/>
        <family val="2"/>
      </rPr>
      <t>O</t>
    </r>
  </si>
  <si>
    <r>
      <t>P</t>
    </r>
    <r>
      <rPr>
        <b/>
        <vertAlign val="subscript"/>
        <sz val="11"/>
        <rFont val="Arial Narrow"/>
        <family val="2"/>
      </rPr>
      <t>2</t>
    </r>
    <r>
      <rPr>
        <b/>
        <sz val="11"/>
        <rFont val="Arial Narrow"/>
        <family val="2"/>
      </rPr>
      <t>O</t>
    </r>
    <r>
      <rPr>
        <b/>
        <vertAlign val="subscript"/>
        <sz val="11"/>
        <rFont val="Arial Narrow"/>
        <family val="2"/>
      </rPr>
      <t>5</t>
    </r>
  </si>
  <si>
    <r>
      <rPr>
        <b/>
        <vertAlign val="superscript"/>
        <sz val="11"/>
        <rFont val="Arial Narrow"/>
        <family val="2"/>
      </rPr>
      <t>206</t>
    </r>
    <r>
      <rPr>
        <b/>
        <sz val="11"/>
        <rFont val="Arial Narrow"/>
        <family val="2"/>
      </rPr>
      <t>Pb/</t>
    </r>
    <r>
      <rPr>
        <b/>
        <vertAlign val="superscript"/>
        <sz val="11"/>
        <rFont val="Arial Narrow"/>
        <family val="2"/>
      </rPr>
      <t>204</t>
    </r>
    <r>
      <rPr>
        <b/>
        <sz val="11"/>
        <rFont val="Arial Narrow"/>
        <family val="2"/>
      </rPr>
      <t>Pb</t>
    </r>
  </si>
  <si>
    <r>
      <rPr>
        <b/>
        <vertAlign val="superscript"/>
        <sz val="11"/>
        <rFont val="Arial Narrow"/>
        <family val="2"/>
      </rPr>
      <t>207</t>
    </r>
    <r>
      <rPr>
        <b/>
        <sz val="11"/>
        <rFont val="Arial Narrow"/>
        <family val="2"/>
      </rPr>
      <t>Pb/</t>
    </r>
    <r>
      <rPr>
        <b/>
        <vertAlign val="superscript"/>
        <sz val="11"/>
        <rFont val="Arial Narrow"/>
        <family val="2"/>
      </rPr>
      <t>204</t>
    </r>
    <r>
      <rPr>
        <b/>
        <sz val="11"/>
        <rFont val="Arial Narrow"/>
        <family val="2"/>
      </rPr>
      <t>Pb</t>
    </r>
  </si>
  <si>
    <r>
      <rPr>
        <b/>
        <vertAlign val="superscript"/>
        <sz val="11"/>
        <rFont val="Arial Narrow"/>
        <family val="2"/>
      </rPr>
      <t>208</t>
    </r>
    <r>
      <rPr>
        <b/>
        <sz val="11"/>
        <rFont val="Arial Narrow"/>
        <family val="2"/>
      </rPr>
      <t>Pb/</t>
    </r>
    <r>
      <rPr>
        <b/>
        <vertAlign val="superscript"/>
        <sz val="11"/>
        <rFont val="Arial Narrow"/>
        <family val="2"/>
      </rPr>
      <t>204</t>
    </r>
    <r>
      <rPr>
        <b/>
        <sz val="11"/>
        <rFont val="Arial Narrow"/>
        <family val="2"/>
      </rPr>
      <t>Pb</t>
    </r>
  </si>
  <si>
    <t>TN273-36D-01-10</t>
  </si>
  <si>
    <t>TN273-40D-01-02</t>
  </si>
  <si>
    <t>average</t>
  </si>
  <si>
    <t>slab depth (km)</t>
  </si>
  <si>
    <t>SEMFR</t>
  </si>
  <si>
    <t>basaltic glass</t>
  </si>
  <si>
    <t>New Hebrdides back-arc basalts</t>
  </si>
  <si>
    <t>New Hebrides arc basalts</t>
  </si>
  <si>
    <t>proto-arc basalts</t>
  </si>
  <si>
    <t>End-member</t>
  </si>
  <si>
    <t>Pb (ppm)</t>
  </si>
  <si>
    <t>ODP Site 801, Pacific AOC</t>
  </si>
  <si>
    <t>Mantle source</t>
  </si>
  <si>
    <t>Serpentinized mantle</t>
  </si>
  <si>
    <r>
      <t xml:space="preserve">Table S-1a </t>
    </r>
    <r>
      <rPr>
        <sz val="11"/>
        <rFont val="Arial Narrow"/>
        <family val="2"/>
      </rPr>
      <t xml:space="preserve">Compiled major, trace element and water contents of  the glass shards and the olivine-hosted melt inclusions (OLMI) from the SEMFR. Composition of the melt inclusions are corrected for post-entrapment crystallization, as published in the literature. </t>
    </r>
  </si>
  <si>
    <t>Published by the European Association of Geochemistry under Creative Commons License CC-BY-NC-ND.</t>
  </si>
  <si>
    <r>
      <t>Table S-1b</t>
    </r>
    <r>
      <rPr>
        <sz val="11"/>
        <rFont val="Arial Narrow"/>
        <family val="2"/>
      </rPr>
      <t xml:space="preserve"> Compiled major and trace element contents of bulk rocks and glass shards from the Matthew-Hunter convergent margin.</t>
    </r>
  </si>
  <si>
    <t>© 2022 The Authors </t>
  </si>
  <si>
    <t>Sample type (literature)</t>
  </si>
  <si>
    <t>wt. %</t>
  </si>
  <si>
    <r>
      <t>H</t>
    </r>
    <r>
      <rPr>
        <b/>
        <vertAlign val="subscript"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O </t>
    </r>
  </si>
  <si>
    <r>
      <t>H</t>
    </r>
    <r>
      <rPr>
        <b/>
        <vertAlign val="subscript"/>
        <sz val="11"/>
        <rFont val="Arial Narrow"/>
        <family val="2"/>
      </rPr>
      <t>2</t>
    </r>
    <r>
      <rPr>
        <b/>
        <sz val="11"/>
        <rFont val="Arial Narrow"/>
        <family val="2"/>
      </rPr>
      <t>O/Ce</t>
    </r>
  </si>
  <si>
    <t>T °C</t>
  </si>
  <si>
    <r>
      <t>H</t>
    </r>
    <r>
      <rPr>
        <b/>
        <vertAlign val="subscript"/>
        <sz val="11"/>
        <rFont val="Arial Narrow"/>
        <family val="2"/>
      </rPr>
      <t>2</t>
    </r>
    <r>
      <rPr>
        <b/>
        <sz val="11"/>
        <rFont val="Arial Narrow"/>
        <family val="2"/>
      </rPr>
      <t>O</t>
    </r>
  </si>
  <si>
    <r>
      <t>CO</t>
    </r>
    <r>
      <rPr>
        <b/>
        <vertAlign val="subscript"/>
        <sz val="11"/>
        <rFont val="Arial Narrow"/>
        <family val="2"/>
      </rPr>
      <t>2</t>
    </r>
  </si>
  <si>
    <r>
      <t>Table S-1c</t>
    </r>
    <r>
      <rPr>
        <sz val="11"/>
        <color theme="1"/>
        <rFont val=" arial narrow"/>
      </rPr>
      <t xml:space="preserve"> Compiled volatile, major and trace element contents of glass shards, olivine-hosted melt inclusions and bulk rocks from the New Hebrides convergent margin.</t>
    </r>
  </si>
  <si>
    <r>
      <t>H</t>
    </r>
    <r>
      <rPr>
        <b/>
        <vertAlign val="subscript"/>
        <sz val="11"/>
        <color theme="1"/>
        <rFont val=" arial narrow"/>
      </rPr>
      <t>2</t>
    </r>
    <r>
      <rPr>
        <b/>
        <sz val="11"/>
        <color theme="1"/>
        <rFont val=" arial narrow"/>
      </rPr>
      <t>O/Ce</t>
    </r>
  </si>
  <si>
    <r>
      <rPr>
        <b/>
        <vertAlign val="superscript"/>
        <sz val="11"/>
        <color theme="1"/>
        <rFont val=" arial narrow"/>
      </rPr>
      <t>208</t>
    </r>
    <r>
      <rPr>
        <b/>
        <sz val="11"/>
        <color theme="1"/>
        <rFont val=" arial narrow"/>
      </rPr>
      <t>Pb/</t>
    </r>
    <r>
      <rPr>
        <b/>
        <vertAlign val="superscript"/>
        <sz val="11"/>
        <color theme="1"/>
        <rFont val=" arial narrow"/>
      </rPr>
      <t>204</t>
    </r>
    <r>
      <rPr>
        <b/>
        <sz val="11"/>
        <color theme="1"/>
        <rFont val=" arial narrow"/>
      </rPr>
      <t>Pb</t>
    </r>
  </si>
  <si>
    <r>
      <rPr>
        <b/>
        <vertAlign val="superscript"/>
        <sz val="11"/>
        <color theme="1"/>
        <rFont val=" arial narrow"/>
      </rPr>
      <t>207</t>
    </r>
    <r>
      <rPr>
        <b/>
        <sz val="11"/>
        <color theme="1"/>
        <rFont val=" arial narrow"/>
      </rPr>
      <t>Pb/</t>
    </r>
    <r>
      <rPr>
        <b/>
        <vertAlign val="superscript"/>
        <sz val="11"/>
        <color theme="1"/>
        <rFont val=" arial narrow"/>
      </rPr>
      <t>204</t>
    </r>
    <r>
      <rPr>
        <b/>
        <sz val="11"/>
        <color theme="1"/>
        <rFont val=" arial narrow"/>
      </rPr>
      <t>Pb</t>
    </r>
  </si>
  <si>
    <r>
      <rPr>
        <b/>
        <vertAlign val="superscript"/>
        <sz val="11"/>
        <color theme="1"/>
        <rFont val=" arial narrow"/>
      </rPr>
      <t>206</t>
    </r>
    <r>
      <rPr>
        <b/>
        <sz val="11"/>
        <color theme="1"/>
        <rFont val=" arial narrow"/>
      </rPr>
      <t>Pb/</t>
    </r>
    <r>
      <rPr>
        <b/>
        <vertAlign val="superscript"/>
        <sz val="11"/>
        <color theme="1"/>
        <rFont val=" arial narrow"/>
      </rPr>
      <t>204</t>
    </r>
    <r>
      <rPr>
        <b/>
        <sz val="11"/>
        <color theme="1"/>
        <rFont val=" arial narrow"/>
      </rPr>
      <t>Pb</t>
    </r>
  </si>
  <si>
    <r>
      <rPr>
        <b/>
        <vertAlign val="superscript"/>
        <sz val="11"/>
        <color theme="1"/>
        <rFont val=" arial narrow"/>
      </rPr>
      <t>143</t>
    </r>
    <r>
      <rPr>
        <b/>
        <sz val="11"/>
        <color theme="1"/>
        <rFont val=" arial narrow"/>
      </rPr>
      <t>Nd/</t>
    </r>
    <r>
      <rPr>
        <b/>
        <vertAlign val="superscript"/>
        <sz val="11"/>
        <color theme="1"/>
        <rFont val=" arial narrow"/>
      </rPr>
      <t>144</t>
    </r>
    <r>
      <rPr>
        <b/>
        <sz val="11"/>
        <color theme="1"/>
        <rFont val=" arial narrow"/>
      </rPr>
      <t>Nd</t>
    </r>
  </si>
  <si>
    <r>
      <rPr>
        <b/>
        <vertAlign val="superscript"/>
        <sz val="11"/>
        <color theme="1"/>
        <rFont val=" arial narrow"/>
      </rPr>
      <t>87</t>
    </r>
    <r>
      <rPr>
        <b/>
        <sz val="11"/>
        <color theme="1"/>
        <rFont val=" arial narrow"/>
      </rPr>
      <t>Sr/</t>
    </r>
    <r>
      <rPr>
        <b/>
        <vertAlign val="superscript"/>
        <sz val="11"/>
        <color theme="1"/>
        <rFont val=" arial narrow"/>
      </rPr>
      <t>86</t>
    </r>
    <r>
      <rPr>
        <b/>
        <sz val="11"/>
        <color theme="1"/>
        <rFont val=" arial narrow"/>
      </rPr>
      <t>Sr</t>
    </r>
  </si>
  <si>
    <r>
      <t>SiO</t>
    </r>
    <r>
      <rPr>
        <b/>
        <vertAlign val="subscript"/>
        <sz val="11"/>
        <color theme="1"/>
        <rFont val=" arial narrow"/>
      </rPr>
      <t>2</t>
    </r>
  </si>
  <si>
    <r>
      <t>TiO</t>
    </r>
    <r>
      <rPr>
        <b/>
        <vertAlign val="subscript"/>
        <sz val="11"/>
        <color theme="1"/>
        <rFont val=" arial narrow"/>
      </rPr>
      <t>2</t>
    </r>
  </si>
  <si>
    <r>
      <t>Al</t>
    </r>
    <r>
      <rPr>
        <b/>
        <vertAlign val="subscript"/>
        <sz val="11"/>
        <color theme="1"/>
        <rFont val=" arial narrow"/>
      </rPr>
      <t>2</t>
    </r>
    <r>
      <rPr>
        <b/>
        <sz val="11"/>
        <color theme="1"/>
        <rFont val=" arial narrow"/>
      </rPr>
      <t>O</t>
    </r>
    <r>
      <rPr>
        <b/>
        <vertAlign val="subscript"/>
        <sz val="11"/>
        <color theme="1"/>
        <rFont val=" arial narrow"/>
      </rPr>
      <t>3</t>
    </r>
  </si>
  <si>
    <r>
      <t>FeO</t>
    </r>
    <r>
      <rPr>
        <b/>
        <vertAlign val="subscript"/>
        <sz val="11"/>
        <color theme="1"/>
        <rFont val=" arial narrow"/>
      </rPr>
      <t>T</t>
    </r>
  </si>
  <si>
    <r>
      <t>Na</t>
    </r>
    <r>
      <rPr>
        <b/>
        <vertAlign val="subscript"/>
        <sz val="11"/>
        <color theme="1"/>
        <rFont val=" arial narrow"/>
      </rPr>
      <t>2</t>
    </r>
    <r>
      <rPr>
        <b/>
        <sz val="11"/>
        <color theme="1"/>
        <rFont val=" arial narrow"/>
      </rPr>
      <t>O</t>
    </r>
  </si>
  <si>
    <r>
      <t>K</t>
    </r>
    <r>
      <rPr>
        <b/>
        <vertAlign val="subscript"/>
        <sz val="11"/>
        <color theme="1"/>
        <rFont val=" arial narrow"/>
      </rPr>
      <t>2</t>
    </r>
    <r>
      <rPr>
        <b/>
        <sz val="11"/>
        <color theme="1"/>
        <rFont val=" arial narrow"/>
      </rPr>
      <t>O</t>
    </r>
  </si>
  <si>
    <r>
      <t>P</t>
    </r>
    <r>
      <rPr>
        <b/>
        <vertAlign val="subscript"/>
        <sz val="11"/>
        <color theme="1"/>
        <rFont val=" arial narrow"/>
      </rPr>
      <t>2</t>
    </r>
    <r>
      <rPr>
        <b/>
        <sz val="11"/>
        <color theme="1"/>
        <rFont val=" arial narrow"/>
      </rPr>
      <t>O</t>
    </r>
    <r>
      <rPr>
        <b/>
        <vertAlign val="subscript"/>
        <sz val="11"/>
        <color theme="1"/>
        <rFont val=" arial narrow"/>
      </rPr>
      <t>5</t>
    </r>
  </si>
  <si>
    <r>
      <t>CO</t>
    </r>
    <r>
      <rPr>
        <b/>
        <vertAlign val="subscript"/>
        <sz val="11"/>
        <color theme="1"/>
        <rFont val=" arial narrow"/>
      </rPr>
      <t>2</t>
    </r>
  </si>
  <si>
    <r>
      <t>SO</t>
    </r>
    <r>
      <rPr>
        <b/>
        <vertAlign val="subscript"/>
        <sz val="11"/>
        <color rgb="FF000000"/>
        <rFont val="Arial Narrow"/>
        <family val="2"/>
      </rPr>
      <t>3</t>
    </r>
  </si>
  <si>
    <r>
      <rPr>
        <b/>
        <vertAlign val="superscript"/>
        <sz val="12"/>
        <color theme="1"/>
        <rFont val=" arial narrow"/>
      </rPr>
      <t>206</t>
    </r>
    <r>
      <rPr>
        <b/>
        <sz val="12"/>
        <color theme="1"/>
        <rFont val=" arial narrow"/>
      </rPr>
      <t>Pb/</t>
    </r>
    <r>
      <rPr>
        <b/>
        <vertAlign val="superscript"/>
        <sz val="12"/>
        <color theme="1"/>
        <rFont val=" arial narrow"/>
      </rPr>
      <t>204</t>
    </r>
    <r>
      <rPr>
        <b/>
        <sz val="12"/>
        <color theme="1"/>
        <rFont val=" arial narrow"/>
      </rPr>
      <t>Pb</t>
    </r>
  </si>
  <si>
    <r>
      <rPr>
        <b/>
        <vertAlign val="superscript"/>
        <sz val="12"/>
        <color theme="1"/>
        <rFont val=" arial narrow"/>
      </rPr>
      <t>207</t>
    </r>
    <r>
      <rPr>
        <b/>
        <sz val="12"/>
        <color theme="1"/>
        <rFont val=" arial narrow"/>
      </rPr>
      <t>Pb/</t>
    </r>
    <r>
      <rPr>
        <b/>
        <vertAlign val="superscript"/>
        <sz val="12"/>
        <color theme="1"/>
        <rFont val=" arial narrow"/>
      </rPr>
      <t>204</t>
    </r>
    <r>
      <rPr>
        <b/>
        <sz val="12"/>
        <color theme="1"/>
        <rFont val=" arial narrow"/>
      </rPr>
      <t>Pb</t>
    </r>
  </si>
  <si>
    <r>
      <rPr>
        <b/>
        <vertAlign val="superscript"/>
        <sz val="12"/>
        <color theme="1"/>
        <rFont val=" arial narrow"/>
      </rPr>
      <t>208</t>
    </r>
    <r>
      <rPr>
        <b/>
        <sz val="12"/>
        <color theme="1"/>
        <rFont val=" arial narrow"/>
      </rPr>
      <t>Pb/</t>
    </r>
    <r>
      <rPr>
        <b/>
        <vertAlign val="superscript"/>
        <sz val="12"/>
        <color theme="1"/>
        <rFont val=" arial narrow"/>
      </rPr>
      <t>204</t>
    </r>
    <r>
      <rPr>
        <b/>
        <sz val="12"/>
        <color theme="1"/>
        <rFont val=" arial narrow"/>
      </rPr>
      <t>Pb</t>
    </r>
  </si>
  <si>
    <r>
      <t xml:space="preserve">Kelley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 xml:space="preserve">(2003); Hauff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(2003); Ishizuka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(2020)</t>
    </r>
  </si>
  <si>
    <r>
      <t xml:space="preserve">Ribeiro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>(2013b)</t>
    </r>
  </si>
  <si>
    <r>
      <t xml:space="preserve">Scambelluri </t>
    </r>
    <r>
      <rPr>
        <i/>
        <sz val="12"/>
        <color theme="1"/>
        <rFont val="Calibri"/>
        <family val="2"/>
        <scheme val="minor"/>
      </rPr>
      <t>et al.</t>
    </r>
    <r>
      <rPr>
        <sz val="12"/>
        <color theme="1"/>
        <rFont val="Calibri"/>
        <family val="2"/>
        <scheme val="minor"/>
      </rPr>
      <t xml:space="preserve"> (2001), Cannaò </t>
    </r>
    <r>
      <rPr>
        <i/>
        <sz val="12"/>
        <color theme="1"/>
        <rFont val="Calibri"/>
        <family val="2"/>
        <scheme val="minor"/>
      </rPr>
      <t xml:space="preserve">et al. </t>
    </r>
    <r>
      <rPr>
        <sz val="12"/>
        <color theme="1"/>
        <rFont val="Calibri"/>
        <family val="2"/>
        <scheme val="minor"/>
      </rPr>
      <t>(2015)</t>
    </r>
  </si>
  <si>
    <r>
      <t xml:space="preserve">Ribeiro </t>
    </r>
    <r>
      <rPr>
        <i/>
        <sz val="11"/>
        <rFont val="Arial Narrow"/>
        <family val="2"/>
      </rPr>
      <t>et al.</t>
    </r>
    <r>
      <rPr>
        <sz val="11"/>
        <rFont val="Arial Narrow"/>
        <family val="2"/>
      </rPr>
      <t xml:space="preserve"> (2015)</t>
    </r>
  </si>
  <si>
    <r>
      <t xml:space="preserve">Patriat </t>
    </r>
    <r>
      <rPr>
        <i/>
        <sz val="11"/>
        <rFont val="Arial Narrow"/>
        <family val="2"/>
      </rPr>
      <t>et al.</t>
    </r>
    <r>
      <rPr>
        <sz val="11"/>
        <rFont val="Arial Narrow"/>
        <family val="2"/>
      </rPr>
      <t xml:space="preserve"> (2019)</t>
    </r>
  </si>
  <si>
    <r>
      <t xml:space="preserve">Maillet </t>
    </r>
    <r>
      <rPr>
        <i/>
        <sz val="11"/>
        <rFont val="Arial Narrow"/>
        <family val="2"/>
      </rPr>
      <t>et al.</t>
    </r>
    <r>
      <rPr>
        <sz val="11"/>
        <rFont val="Arial Narrow"/>
        <family val="2"/>
      </rPr>
      <t xml:space="preserve"> (1986)</t>
    </r>
  </si>
  <si>
    <r>
      <t xml:space="preserve">Monzier </t>
    </r>
    <r>
      <rPr>
        <i/>
        <sz val="11"/>
        <rFont val="Arial Narrow"/>
        <family val="2"/>
      </rPr>
      <t xml:space="preserve">et al. </t>
    </r>
    <r>
      <rPr>
        <sz val="11"/>
        <rFont val="Arial Narrow"/>
        <family val="2"/>
      </rPr>
      <t>(1993)</t>
    </r>
  </si>
  <si>
    <r>
      <t xml:space="preserve">Sigurdsson </t>
    </r>
    <r>
      <rPr>
        <i/>
        <sz val="11"/>
        <rFont val="Arial Narrow"/>
        <family val="2"/>
      </rPr>
      <t>et al.</t>
    </r>
    <r>
      <rPr>
        <sz val="11"/>
        <rFont val="Arial Narrow"/>
        <family val="2"/>
      </rPr>
      <t xml:space="preserve"> (1993); Patriat </t>
    </r>
    <r>
      <rPr>
        <i/>
        <sz val="11"/>
        <rFont val="Arial Narrow"/>
        <family val="2"/>
      </rPr>
      <t>et al.</t>
    </r>
    <r>
      <rPr>
        <sz val="11"/>
        <rFont val="Arial Narrow"/>
        <family val="2"/>
      </rPr>
      <t xml:space="preserve"> (2019)</t>
    </r>
  </si>
  <si>
    <r>
      <t xml:space="preserve">Kendrick </t>
    </r>
    <r>
      <rPr>
        <i/>
        <sz val="11"/>
        <rFont val="Arial Narrow"/>
        <family val="2"/>
      </rPr>
      <t>et al.</t>
    </r>
    <r>
      <rPr>
        <sz val="11"/>
        <rFont val="Arial Narrow"/>
        <family val="2"/>
      </rPr>
      <t xml:space="preserve"> (2020)</t>
    </r>
  </si>
  <si>
    <r>
      <t xml:space="preserve">Danyushevsky </t>
    </r>
    <r>
      <rPr>
        <i/>
        <sz val="11"/>
        <rFont val="Arial Narrow"/>
        <family val="2"/>
      </rPr>
      <t>et al.</t>
    </r>
    <r>
      <rPr>
        <sz val="11"/>
        <rFont val="Arial Narrow"/>
        <family val="2"/>
      </rPr>
      <t xml:space="preserve"> (1993)</t>
    </r>
  </si>
  <si>
    <t>s.d.</t>
  </si>
  <si>
    <t>forearc</t>
  </si>
  <si>
    <t>SEMFR (forearc rift)</t>
  </si>
  <si>
    <r>
      <t xml:space="preserve">Moussallam </t>
    </r>
    <r>
      <rPr>
        <i/>
        <sz val="11"/>
        <color theme="1"/>
        <rFont val=" arial narrow"/>
      </rPr>
      <t>et al.</t>
    </r>
    <r>
      <rPr>
        <sz val="11"/>
        <color theme="1"/>
        <rFont val=" arial narrow"/>
      </rPr>
      <t xml:space="preserve"> (2019)</t>
    </r>
  </si>
  <si>
    <r>
      <t xml:space="preserve">Sorbadere </t>
    </r>
    <r>
      <rPr>
        <i/>
        <sz val="11"/>
        <color theme="1"/>
        <rFont val=" arial narrow"/>
      </rPr>
      <t>et al.</t>
    </r>
    <r>
      <rPr>
        <sz val="11"/>
        <color theme="1"/>
        <rFont val=" arial narrow"/>
      </rPr>
      <t xml:space="preserve"> (2011)</t>
    </r>
  </si>
  <si>
    <r>
      <t xml:space="preserve">Peate </t>
    </r>
    <r>
      <rPr>
        <i/>
        <sz val="11"/>
        <color theme="1"/>
        <rFont val=" arial narrow"/>
      </rPr>
      <t>et al.</t>
    </r>
    <r>
      <rPr>
        <sz val="11"/>
        <color theme="1"/>
        <rFont val=" arial narrow"/>
      </rPr>
      <t xml:space="preserve"> (1997)</t>
    </r>
  </si>
  <si>
    <r>
      <t xml:space="preserve">Lima </t>
    </r>
    <r>
      <rPr>
        <i/>
        <sz val="11"/>
        <color theme="1"/>
        <rFont val=" arial narrow"/>
      </rPr>
      <t>et al.</t>
    </r>
    <r>
      <rPr>
        <sz val="11"/>
        <color theme="1"/>
        <rFont val=" arial narrow"/>
      </rPr>
      <t xml:space="preserve"> (2017)</t>
    </r>
  </si>
  <si>
    <r>
      <t xml:space="preserve">Kendrick </t>
    </r>
    <r>
      <rPr>
        <i/>
        <sz val="11"/>
        <color theme="1"/>
        <rFont val=" arial narrow"/>
      </rPr>
      <t>et al.</t>
    </r>
    <r>
      <rPr>
        <sz val="11"/>
        <color theme="1"/>
        <rFont val=" arial narrow"/>
      </rPr>
      <t xml:space="preserve"> (2014)</t>
    </r>
  </si>
  <si>
    <r>
      <t xml:space="preserve">Ribeiro </t>
    </r>
    <r>
      <rPr>
        <i/>
        <sz val="11"/>
        <rFont val="Arial Narrow"/>
        <family val="2"/>
      </rPr>
      <t>et al.</t>
    </r>
    <r>
      <rPr>
        <sz val="11"/>
        <rFont val="Arial Narrow"/>
        <family val="2"/>
      </rPr>
      <t xml:space="preserve"> (2013b, 2015)</t>
    </r>
  </si>
  <si>
    <t>Métrich and Deloule (2014)</t>
  </si>
  <si>
    <t>Plank and Langmuir (1998)</t>
  </si>
  <si>
    <t>GLOSS; ODP Site 800 &amp; DSDP Leg 30 Site 286</t>
  </si>
  <si>
    <r>
      <t>Table S-1d</t>
    </r>
    <r>
      <rPr>
        <sz val="12"/>
        <color theme="1"/>
        <rFont val="Calibri"/>
        <family val="2"/>
        <scheme val="minor"/>
      </rPr>
      <t xml:space="preserve"> Compositions of the end-members used for the mixing calculations</t>
    </r>
    <r>
      <rPr>
        <b/>
        <sz val="12"/>
        <color theme="1"/>
        <rFont val="Calibri"/>
        <family val="2"/>
        <scheme val="minor"/>
      </rPr>
      <t>.</t>
    </r>
  </si>
  <si>
    <r>
      <t>Ribeiro</t>
    </r>
    <r>
      <rPr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(2022) </t>
    </r>
    <r>
      <rPr>
        <i/>
        <sz val="10"/>
        <color theme="1"/>
        <rFont val="Calibri"/>
        <family val="2"/>
        <scheme val="minor"/>
      </rPr>
      <t>Geochem. Persp. Let.</t>
    </r>
    <r>
      <rPr>
        <sz val="10"/>
        <color theme="1"/>
        <rFont val="Calibri"/>
        <family val="2"/>
        <scheme val="minor"/>
      </rPr>
      <t xml:space="preserve"> 20, 22–26| https://doi.org/10.7185/geochemlet.2203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</si>
</sst>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sz val="11"/>
      <name val="Arial Narrow"/>
      <family val="2"/>
    </font>
    <font>
      <sz val="8"/>
      <name val="Calibri"/>
      <family val="2"/>
      <scheme val="minor"/>
    </font>
    <font>
      <b/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theme="1"/>
      <name val=" arial narrow"/>
    </font>
    <font>
      <sz val="11"/>
      <color theme="1"/>
      <name val=" arial narrow"/>
    </font>
    <font>
      <b/>
      <vertAlign val="subscript"/>
      <sz val="11"/>
      <name val="Arial Narrow"/>
      <family val="2"/>
    </font>
    <font>
      <b/>
      <vertAlign val="superscript"/>
      <sz val="11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1"/>
      <color theme="1"/>
      <name val=" arial narrow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bscript"/>
      <sz val="11"/>
      <color theme="1"/>
      <name val=" arial narrow"/>
    </font>
    <font>
      <b/>
      <vertAlign val="superscript"/>
      <sz val="11"/>
      <color theme="1"/>
      <name val=" arial narrow"/>
    </font>
    <font>
      <b/>
      <sz val="11"/>
      <color rgb="FF000000"/>
      <name val="Arial Narrow"/>
      <family val="2"/>
    </font>
    <font>
      <b/>
      <vertAlign val="subscript"/>
      <sz val="11"/>
      <color rgb="FF000000"/>
      <name val="Arial Narrow"/>
      <family val="2"/>
    </font>
    <font>
      <b/>
      <sz val="12"/>
      <color theme="1"/>
      <name val=" arial narrow"/>
    </font>
    <font>
      <b/>
      <vertAlign val="superscript"/>
      <sz val="12"/>
      <color theme="1"/>
      <name val=" arial narrow"/>
    </font>
    <font>
      <i/>
      <sz val="12"/>
      <color theme="1"/>
      <name val="Calibri"/>
      <family val="2"/>
      <scheme val="minor"/>
    </font>
    <font>
      <sz val="11"/>
      <name val=" arial narro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7" fillId="0" borderId="0"/>
    <xf numFmtId="0" fontId="17" fillId="0" borderId="0"/>
    <xf numFmtId="0" fontId="17" fillId="0" borderId="0"/>
    <xf numFmtId="0" fontId="17" fillId="0" borderId="0"/>
  </cellStyleXfs>
  <cellXfs count="75">
    <xf numFmtId="0" fontId="0" fillId="0" borderId="0" xfId="0"/>
    <xf numFmtId="2" fontId="4" fillId="0" borderId="0" xfId="0" applyNumberFormat="1" applyFont="1" applyFill="1" applyAlignment="1">
      <alignment horizontal="center"/>
    </xf>
    <xf numFmtId="2" fontId="6" fillId="0" borderId="0" xfId="0" applyNumberFormat="1" applyFont="1" applyFill="1"/>
    <xf numFmtId="2" fontId="6" fillId="0" borderId="0" xfId="0" applyNumberFormat="1" applyFont="1" applyFill="1" applyBorder="1"/>
    <xf numFmtId="2" fontId="4" fillId="0" borderId="0" xfId="0" applyNumberFormat="1" applyFont="1" applyFill="1"/>
    <xf numFmtId="2" fontId="4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4" fillId="0" borderId="0" xfId="0" applyFont="1" applyFill="1"/>
    <xf numFmtId="0" fontId="8" fillId="0" borderId="0" xfId="0" applyFont="1"/>
    <xf numFmtId="2" fontId="8" fillId="0" borderId="0" xfId="0" applyNumberFormat="1" applyFont="1"/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/>
    <xf numFmtId="2" fontId="11" fillId="0" borderId="0" xfId="0" applyNumberFormat="1" applyFont="1" applyFill="1"/>
    <xf numFmtId="2" fontId="11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center"/>
    </xf>
    <xf numFmtId="2" fontId="11" fillId="0" borderId="0" xfId="0" applyNumberFormat="1" applyFont="1"/>
    <xf numFmtId="0" fontId="11" fillId="0" borderId="0" xfId="0" applyFont="1" applyFill="1"/>
    <xf numFmtId="0" fontId="10" fillId="0" borderId="0" xfId="0" applyFont="1" applyFill="1"/>
    <xf numFmtId="2" fontId="10" fillId="0" borderId="0" xfId="0" applyNumberFormat="1" applyFont="1"/>
    <xf numFmtId="0" fontId="11" fillId="0" borderId="0" xfId="0" applyFont="1"/>
    <xf numFmtId="11" fontId="11" fillId="0" borderId="0" xfId="0" applyNumberFormat="1" applyFont="1"/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Border="1"/>
    <xf numFmtId="2" fontId="11" fillId="0" borderId="0" xfId="0" applyNumberFormat="1" applyFont="1" applyFill="1" applyAlignment="1">
      <alignment horizontal="center"/>
    </xf>
    <xf numFmtId="2" fontId="14" fillId="0" borderId="0" xfId="0" applyNumberFormat="1" applyFont="1" applyAlignment="1">
      <alignment horizontal="center"/>
    </xf>
    <xf numFmtId="0" fontId="6" fillId="0" borderId="0" xfId="0" applyFont="1" applyFill="1"/>
    <xf numFmtId="2" fontId="15" fillId="0" borderId="0" xfId="0" applyNumberFormat="1" applyFont="1" applyFill="1"/>
    <xf numFmtId="0" fontId="15" fillId="0" borderId="0" xfId="0" applyFont="1" applyFill="1"/>
    <xf numFmtId="2" fontId="4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5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2" fontId="16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0" fontId="18" fillId="0" borderId="0" xfId="0" applyFont="1"/>
    <xf numFmtId="2" fontId="0" fillId="0" borderId="0" xfId="0" applyNumberFormat="1"/>
    <xf numFmtId="2" fontId="23" fillId="0" borderId="0" xfId="0" applyNumberFormat="1" applyFont="1"/>
    <xf numFmtId="0" fontId="11" fillId="0" borderId="0" xfId="0" applyFont="1" applyFill="1" applyBorder="1"/>
    <xf numFmtId="2" fontId="19" fillId="0" borderId="0" xfId="0" applyNumberFormat="1" applyFont="1" applyFill="1" applyBorder="1"/>
    <xf numFmtId="2" fontId="25" fillId="0" borderId="0" xfId="0" applyNumberFormat="1" applyFont="1" applyFill="1"/>
    <xf numFmtId="0" fontId="28" fillId="0" borderId="0" xfId="0" applyFont="1"/>
    <xf numFmtId="0" fontId="19" fillId="0" borderId="0" xfId="0" applyFont="1" applyFill="1" applyBorder="1"/>
    <xf numFmtId="0" fontId="0" fillId="0" borderId="0" xfId="0" applyFill="1"/>
    <xf numFmtId="2" fontId="0" fillId="0" borderId="0" xfId="0" applyNumberFormat="1" applyFill="1"/>
  </cellXfs>
  <cellStyles count="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3" xfId="14" xr:uid="{CE25251F-929C-7849-915F-69EDE6F13AB9}"/>
    <cellStyle name="Normal 4" xfId="13" xr:uid="{0E4A8192-405E-C548-81A8-EDADD302F6AA}"/>
    <cellStyle name="Normal 5" xfId="15" xr:uid="{8B9F44F6-A947-2F40-9178-03E5A467638C}"/>
    <cellStyle name="Normal 8" xfId="12" xr:uid="{E2F5CA66-66C3-8D41-8E75-2CE450892182}"/>
    <cellStyle name="Standard 2" xfId="11" xr:uid="{C033A8D5-5EC9-3A4B-8EF4-1E8F560BC36F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3AAFE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SEMFR_glass!#REF!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SEMFR_glass!#REF!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SEMFR_glass!#REF!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B1C-204D-A62C-4A7E9BF71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20830544"/>
        <c:axId val="-1320828064"/>
      </c:lineChart>
      <c:catAx>
        <c:axId val="-132083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320828064"/>
        <c:crossesAt val="0.1"/>
        <c:auto val="1"/>
        <c:lblAlgn val="ctr"/>
        <c:lblOffset val="100"/>
        <c:tickLblSkip val="1"/>
        <c:tickMarkSkip val="1"/>
        <c:noMultiLvlLbl val="0"/>
      </c:catAx>
      <c:valAx>
        <c:axId val="-1320828064"/>
        <c:scaling>
          <c:logBase val="10"/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320830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H2O MGR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20942694663167E-2"/>
                  <c:y val="8.164187809857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(SEMFR!#REF!,SEMFR!#REF!,SEMFR!#REF!,SEMFR!#REF!)</c:f>
            </c:numRef>
          </c:xVal>
          <c:yVal>
            <c:numRef>
              <c:f>(SEMFR!#REF!,SEMFR!#REF!,SEMFR!#REF!,SEMFR!#REF!,SEMFR!#REF!,SEMFR!#REF!)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34-0A46-B0E2-1DC57F5C4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20752976"/>
        <c:axId val="-1320750496"/>
      </c:scatterChart>
      <c:valAx>
        <c:axId val="-132075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20750496"/>
        <c:crosses val="autoZero"/>
        <c:crossBetween val="midCat"/>
      </c:valAx>
      <c:valAx>
        <c:axId val="-132075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20752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K2O MGR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80998468941382"/>
                  <c:y val="-1.0743292505103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(SEMFR!#REF!,SEMFR!#REF!,SEMFR!#REF!,SEMFR!#REF!,SEMFR!#REF!,SEMFR!#REF!)</c:f>
            </c:numRef>
          </c:xVal>
          <c:yVal>
            <c:numRef>
              <c:f>(SEMFR!#REF!,SEMFR!#REF!,SEMFR!#REF!,SEMFR!#REF!,SEMFR!#REF!,SEMFR!#REF!)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43-254E-9BAC-F241EEE07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7841024"/>
        <c:axId val="-1317838544"/>
      </c:scatterChart>
      <c:valAx>
        <c:axId val="-1317841024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17838544"/>
        <c:crosses val="autoZero"/>
        <c:crossBetween val="midCat"/>
      </c:valAx>
      <c:valAx>
        <c:axId val="-131783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317841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749300</xdr:colOff>
      <xdr:row>44</xdr:row>
      <xdr:rowOff>0</xdr:rowOff>
    </xdr:from>
    <xdr:to>
      <xdr:col>45</xdr:col>
      <xdr:colOff>0</xdr:colOff>
      <xdr:row>44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68034</xdr:colOff>
      <xdr:row>80</xdr:row>
      <xdr:rowOff>190500</xdr:rowOff>
    </xdr:from>
    <xdr:to>
      <xdr:col>8</xdr:col>
      <xdr:colOff>151190</xdr:colOff>
      <xdr:row>96</xdr:row>
      <xdr:rowOff>90714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419869</xdr:colOff>
      <xdr:row>80</xdr:row>
      <xdr:rowOff>194239</xdr:rowOff>
    </xdr:from>
    <xdr:to>
      <xdr:col>17</xdr:col>
      <xdr:colOff>584200</xdr:colOff>
      <xdr:row>97</xdr:row>
      <xdr:rowOff>16933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587708</xdr:colOff>
      <xdr:row>5</xdr:row>
      <xdr:rowOff>165664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79AFD3E3-D0BC-374A-A6AF-C012565AB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78246"/>
          <a:ext cx="2183675" cy="878646"/>
        </a:xfrm>
        <a:prstGeom prst="rect">
          <a:avLst/>
        </a:prstGeom>
      </xdr:spPr>
    </xdr:pic>
    <xdr:clientData/>
  </xdr:twoCellAnchor>
  <xdr:twoCellAnchor>
    <xdr:from>
      <xdr:col>8</xdr:col>
      <xdr:colOff>381490</xdr:colOff>
      <xdr:row>1</xdr:row>
      <xdr:rowOff>12700</xdr:rowOff>
    </xdr:from>
    <xdr:to>
      <xdr:col>16</xdr:col>
      <xdr:colOff>630146</xdr:colOff>
      <xdr:row>5</xdr:row>
      <xdr:rowOff>36216</xdr:rowOff>
    </xdr:to>
    <xdr:sp macro="" textlink="">
      <xdr:nvSpPr>
        <xdr:cNvPr id="6" name="ZoneTexte 3">
          <a:extLst>
            <a:ext uri="{FF2B5EF4-FFF2-40B4-BE49-F238E27FC236}">
              <a16:creationId xmlns:a16="http://schemas.microsoft.com/office/drawing/2014/main" id="{6B8F5C11-223D-D743-B3F4-807FDA8BF977}"/>
            </a:ext>
          </a:extLst>
        </xdr:cNvPr>
        <xdr:cNvSpPr txBox="1">
          <a:spLocks noChangeArrowheads="1"/>
        </xdr:cNvSpPr>
      </xdr:nvSpPr>
      <xdr:spPr bwMode="auto">
        <a:xfrm>
          <a:off x="7683990" y="190500"/>
          <a:ext cx="5328656" cy="734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Ribeiro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Slab dehydration beneath forearcs: Insights from the </a:t>
          </a:r>
          <a:r>
            <a:rPr lang="en-US" alt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southern Mariana 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and Matthew-Hunter rifts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2187485</xdr:colOff>
      <xdr:row>5</xdr:row>
      <xdr:rowOff>171256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9891A40-355C-4A4D-BFD6-7920C6BD5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"/>
          <a:ext cx="2183675" cy="878646"/>
        </a:xfrm>
        <a:prstGeom prst="rect">
          <a:avLst/>
        </a:prstGeom>
      </xdr:spPr>
    </xdr:pic>
    <xdr:clientData/>
  </xdr:twoCellAnchor>
  <xdr:twoCellAnchor>
    <xdr:from>
      <xdr:col>6</xdr:col>
      <xdr:colOff>33020</xdr:colOff>
      <xdr:row>1</xdr:row>
      <xdr:rowOff>38100</xdr:rowOff>
    </xdr:from>
    <xdr:to>
      <xdr:col>12</xdr:col>
      <xdr:colOff>40376</xdr:colOff>
      <xdr:row>5</xdr:row>
      <xdr:rowOff>63398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3E4584A9-2E86-984D-8B48-4AFE5013B328}"/>
            </a:ext>
          </a:extLst>
        </xdr:cNvPr>
        <xdr:cNvSpPr txBox="1">
          <a:spLocks noChangeArrowheads="1"/>
        </xdr:cNvSpPr>
      </xdr:nvSpPr>
      <xdr:spPr bwMode="auto">
        <a:xfrm>
          <a:off x="7919720" y="215900"/>
          <a:ext cx="5328656" cy="736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Ribeiro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Slab dehydration beneath forearcs: Insights from the southern Mariana and Matthew-Hunter rifts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619247</xdr:colOff>
      <xdr:row>5</xdr:row>
      <xdr:rowOff>169281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018635-BD67-364F-AD90-D4E88496C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6389"/>
          <a:ext cx="2183675" cy="878646"/>
        </a:xfrm>
        <a:prstGeom prst="rect">
          <a:avLst/>
        </a:prstGeom>
      </xdr:spPr>
    </xdr:pic>
    <xdr:clientData/>
  </xdr:twoCellAnchor>
  <xdr:twoCellAnchor>
    <xdr:from>
      <xdr:col>5</xdr:col>
      <xdr:colOff>152494</xdr:colOff>
      <xdr:row>1</xdr:row>
      <xdr:rowOff>38100</xdr:rowOff>
    </xdr:from>
    <xdr:to>
      <xdr:col>15</xdr:col>
      <xdr:colOff>1335</xdr:colOff>
      <xdr:row>5</xdr:row>
      <xdr:rowOff>38633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1B37C95B-B55A-7846-90B6-D9C56514224E}"/>
            </a:ext>
          </a:extLst>
        </xdr:cNvPr>
        <xdr:cNvSpPr txBox="1">
          <a:spLocks noChangeArrowheads="1"/>
        </xdr:cNvSpPr>
      </xdr:nvSpPr>
      <xdr:spPr bwMode="auto">
        <a:xfrm>
          <a:off x="7861394" y="215900"/>
          <a:ext cx="5347941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Ribeiro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Slab dehydration beneath forearcs: Insights from the southern Mariana and Matthew-Hunter rifts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2187485</xdr:colOff>
      <xdr:row>5</xdr:row>
      <xdr:rowOff>63941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41D809B-9A3F-BF4E-893F-824668FBA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3200"/>
          <a:ext cx="2183675" cy="878646"/>
        </a:xfrm>
        <a:prstGeom prst="rect">
          <a:avLst/>
        </a:prstGeom>
      </xdr:spPr>
    </xdr:pic>
    <xdr:clientData/>
  </xdr:twoCellAnchor>
  <xdr:twoCellAnchor>
    <xdr:from>
      <xdr:col>2</xdr:col>
      <xdr:colOff>693420</xdr:colOff>
      <xdr:row>1</xdr:row>
      <xdr:rowOff>38100</xdr:rowOff>
    </xdr:from>
    <xdr:to>
      <xdr:col>8</xdr:col>
      <xdr:colOff>853176</xdr:colOff>
      <xdr:row>4</xdr:row>
      <xdr:rowOff>164998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688E1821-3B3F-664C-8E93-7569D445B186}"/>
            </a:ext>
          </a:extLst>
        </xdr:cNvPr>
        <xdr:cNvSpPr txBox="1">
          <a:spLocks noChangeArrowheads="1"/>
        </xdr:cNvSpPr>
      </xdr:nvSpPr>
      <xdr:spPr bwMode="auto">
        <a:xfrm>
          <a:off x="7335520" y="241300"/>
          <a:ext cx="5328656" cy="736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Ribeiro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Slab dehydration beneath forearcs: Insights from the southern Mariana and Matthew-Hunter rifts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9:BL109"/>
  <sheetViews>
    <sheetView tabSelected="1" zoomScaleNormal="100" zoomScalePageLayoutView="75" workbookViewId="0">
      <pane xSplit="2" ySplit="11" topLeftCell="C12" activePane="bottomRight" state="frozenSplit"/>
      <selection pane="topRight" activeCell="O1" sqref="O1"/>
      <selection pane="bottomLeft" activeCell="A30" sqref="A30"/>
      <selection pane="bottomRight" activeCell="C4" sqref="C4"/>
    </sheetView>
  </sheetViews>
  <sheetFormatPr defaultColWidth="10.796875" defaultRowHeight="14.4"/>
  <cols>
    <col min="1" max="1" width="21" style="7" customWidth="1"/>
    <col min="2" max="2" width="14.796875" style="7" customWidth="1"/>
    <col min="3" max="3" width="17.296875" style="7" customWidth="1"/>
    <col min="4" max="4" width="10.796875" style="7"/>
    <col min="5" max="20" width="8.296875" style="7" customWidth="1"/>
    <col min="21" max="21" width="4.296875" style="7" customWidth="1"/>
    <col min="22" max="22" width="7.19921875" style="7" customWidth="1"/>
    <col min="23" max="23" width="6" style="7" customWidth="1"/>
    <col min="24" max="24" width="6.19921875" style="7" customWidth="1"/>
    <col min="25" max="60" width="8.296875" style="7" customWidth="1"/>
    <col min="61" max="61" width="10.796875" style="7"/>
    <col min="62" max="64" width="10.796875" style="8"/>
    <col min="65" max="16384" width="10.796875" style="7"/>
  </cols>
  <sheetData>
    <row r="9" spans="1:64" s="2" customFormat="1">
      <c r="A9" s="2" t="s">
        <v>716</v>
      </c>
      <c r="BJ9" s="8"/>
      <c r="BK9" s="8"/>
      <c r="BL9" s="12"/>
    </row>
    <row r="10" spans="1:64" s="2" customFormat="1">
      <c r="G10" s="2" t="s">
        <v>721</v>
      </c>
      <c r="S10" s="2" t="s">
        <v>221</v>
      </c>
      <c r="BJ10" s="8"/>
      <c r="BK10" s="8"/>
      <c r="BL10" s="9"/>
    </row>
    <row r="11" spans="1:64" s="2" customFormat="1" ht="12" customHeight="1">
      <c r="A11" s="2" t="s">
        <v>45</v>
      </c>
      <c r="B11" s="2" t="s">
        <v>49</v>
      </c>
      <c r="C11" s="2" t="s">
        <v>75</v>
      </c>
      <c r="D11" s="2" t="s">
        <v>46</v>
      </c>
      <c r="E11" s="2" t="s">
        <v>42</v>
      </c>
      <c r="F11" s="2" t="s">
        <v>43</v>
      </c>
      <c r="G11" s="3" t="s">
        <v>693</v>
      </c>
      <c r="H11" s="3" t="s">
        <v>694</v>
      </c>
      <c r="I11" s="3" t="s">
        <v>695</v>
      </c>
      <c r="J11" s="3" t="s">
        <v>0</v>
      </c>
      <c r="K11" s="3" t="s">
        <v>1</v>
      </c>
      <c r="L11" s="3" t="s">
        <v>2</v>
      </c>
      <c r="M11" s="3" t="s">
        <v>3</v>
      </c>
      <c r="N11" s="3" t="s">
        <v>696</v>
      </c>
      <c r="O11" s="3" t="s">
        <v>697</v>
      </c>
      <c r="P11" s="3" t="s">
        <v>698</v>
      </c>
      <c r="Q11" s="3" t="s">
        <v>4</v>
      </c>
      <c r="R11" s="2" t="s">
        <v>725</v>
      </c>
      <c r="S11" s="2" t="s">
        <v>726</v>
      </c>
      <c r="T11" s="2" t="s">
        <v>76</v>
      </c>
      <c r="V11" s="2" t="s">
        <v>5</v>
      </c>
      <c r="W11" s="2" t="s">
        <v>6</v>
      </c>
      <c r="X11" s="2" t="s">
        <v>7</v>
      </c>
      <c r="Y11" s="2" t="s">
        <v>8</v>
      </c>
      <c r="Z11" s="2" t="s">
        <v>9</v>
      </c>
      <c r="AA11" s="2" t="s">
        <v>10</v>
      </c>
      <c r="AB11" s="2" t="s">
        <v>11</v>
      </c>
      <c r="AC11" s="2" t="s">
        <v>12</v>
      </c>
      <c r="AD11" s="2" t="s">
        <v>13</v>
      </c>
      <c r="AE11" s="2" t="s">
        <v>14</v>
      </c>
      <c r="AF11" s="2" t="s">
        <v>15</v>
      </c>
      <c r="AG11" s="2" t="s">
        <v>16</v>
      </c>
      <c r="AH11" s="2" t="s">
        <v>17</v>
      </c>
      <c r="AI11" s="2" t="s">
        <v>18</v>
      </c>
      <c r="AJ11" s="2" t="s">
        <v>19</v>
      </c>
      <c r="AK11" s="2" t="s">
        <v>20</v>
      </c>
      <c r="AL11" s="2" t="s">
        <v>21</v>
      </c>
      <c r="AM11" s="2" t="s">
        <v>22</v>
      </c>
      <c r="AN11" s="2" t="s">
        <v>23</v>
      </c>
      <c r="AO11" s="2" t="s">
        <v>24</v>
      </c>
      <c r="AP11" s="2" t="s">
        <v>25</v>
      </c>
      <c r="AQ11" s="2" t="s">
        <v>26</v>
      </c>
      <c r="AR11" s="2" t="s">
        <v>27</v>
      </c>
      <c r="AS11" s="2" t="s">
        <v>28</v>
      </c>
      <c r="AT11" s="2" t="s">
        <v>29</v>
      </c>
      <c r="AU11" s="2" t="s">
        <v>30</v>
      </c>
      <c r="AV11" s="2" t="s">
        <v>31</v>
      </c>
      <c r="AW11" s="2" t="s">
        <v>32</v>
      </c>
      <c r="AX11" s="2" t="s">
        <v>33</v>
      </c>
      <c r="AY11" s="2" t="s">
        <v>34</v>
      </c>
      <c r="AZ11" s="2" t="s">
        <v>35</v>
      </c>
      <c r="BA11" s="2" t="s">
        <v>36</v>
      </c>
      <c r="BB11" s="2" t="s">
        <v>37</v>
      </c>
      <c r="BC11" s="2" t="s">
        <v>38</v>
      </c>
      <c r="BD11" s="2" t="s">
        <v>652</v>
      </c>
      <c r="BE11" s="2" t="s">
        <v>39</v>
      </c>
      <c r="BF11" s="2" t="s">
        <v>40</v>
      </c>
      <c r="BG11" s="2" t="s">
        <v>126</v>
      </c>
      <c r="BH11" s="2" t="s">
        <v>723</v>
      </c>
      <c r="BI11" s="2" t="s">
        <v>41</v>
      </c>
      <c r="BJ11" s="13" t="s">
        <v>724</v>
      </c>
      <c r="BK11" s="13" t="s">
        <v>220</v>
      </c>
      <c r="BL11" s="12" t="s">
        <v>705</v>
      </c>
    </row>
    <row r="12" spans="1:64" s="4" customFormat="1" ht="12" customHeight="1">
      <c r="A12" s="4" t="s">
        <v>764</v>
      </c>
      <c r="B12" s="4" t="s">
        <v>56</v>
      </c>
      <c r="C12" s="4" t="s">
        <v>758</v>
      </c>
      <c r="D12" s="4" t="s">
        <v>74</v>
      </c>
      <c r="E12" s="1">
        <v>12.1083725</v>
      </c>
      <c r="F12" s="1">
        <v>143.8588475</v>
      </c>
      <c r="G12" s="1">
        <v>53.043037711583686</v>
      </c>
      <c r="H12" s="1">
        <v>0.85919536496966686</v>
      </c>
      <c r="I12" s="1">
        <v>16.362904168669377</v>
      </c>
      <c r="J12" s="1">
        <v>8.2567973083568251</v>
      </c>
      <c r="K12" s="1">
        <v>0.1371802699437509</v>
      </c>
      <c r="L12" s="1">
        <v>6.6251834916016055</v>
      </c>
      <c r="M12" s="1">
        <v>11.556398498291742</v>
      </c>
      <c r="N12" s="1">
        <v>2.7643902882604343</v>
      </c>
      <c r="O12" s="1">
        <v>0.28485690902713728</v>
      </c>
      <c r="P12" s="1">
        <v>0.11005598929578198</v>
      </c>
      <c r="Q12" s="1">
        <f>SUM(G12:P12)</f>
        <v>100.00000000000001</v>
      </c>
      <c r="R12" s="1"/>
      <c r="S12" s="1">
        <v>43.0252854551821</v>
      </c>
      <c r="T12" s="1">
        <v>183.97729675452553</v>
      </c>
      <c r="U12" s="1"/>
      <c r="V12" s="1">
        <v>3.5933014206862932</v>
      </c>
      <c r="W12" s="1">
        <v>36.153198067504015</v>
      </c>
      <c r="X12" s="1">
        <v>207.51289273252326</v>
      </c>
      <c r="Y12" s="1">
        <v>11.733944108298816</v>
      </c>
      <c r="Z12" s="1">
        <v>30.882609661527002</v>
      </c>
      <c r="AA12" s="1">
        <v>24.37971283380308</v>
      </c>
      <c r="AB12" s="1">
        <v>88.962993361086134</v>
      </c>
      <c r="AC12" s="1">
        <v>57.86791149633823</v>
      </c>
      <c r="AD12" s="1">
        <v>4.0653902690958938</v>
      </c>
      <c r="AE12" s="1">
        <v>194.31354830803943</v>
      </c>
      <c r="AF12" s="1">
        <v>18.844125862372106</v>
      </c>
      <c r="AG12" s="1">
        <v>62.493102695119433</v>
      </c>
      <c r="AH12" s="1">
        <v>1.5306520418794369</v>
      </c>
      <c r="AI12" s="1">
        <v>0.11446716541542785</v>
      </c>
      <c r="AJ12" s="1">
        <v>59.921455562116421</v>
      </c>
      <c r="AK12" s="1">
        <v>2.9311695265977922</v>
      </c>
      <c r="AL12" s="1">
        <v>7.4992717486093525</v>
      </c>
      <c r="AM12" s="1">
        <v>1.1853972893604798</v>
      </c>
      <c r="AN12" s="1">
        <v>6.2080481455480081</v>
      </c>
      <c r="AO12" s="1">
        <v>2.0506585144324716</v>
      </c>
      <c r="AP12" s="1">
        <v>0.76364730781670209</v>
      </c>
      <c r="AQ12" s="1">
        <v>0.49432950337611437</v>
      </c>
      <c r="AR12" s="1">
        <v>2.9508890062808129</v>
      </c>
      <c r="AS12" s="1">
        <v>3.1803658604530995</v>
      </c>
      <c r="AT12" s="1">
        <v>0.68950515674040835</v>
      </c>
      <c r="AU12" s="1">
        <v>1.9685616586623633</v>
      </c>
      <c r="AV12" s="1">
        <v>0.30267781115759274</v>
      </c>
      <c r="AW12" s="1">
        <v>1.9042577257791378</v>
      </c>
      <c r="AX12" s="1">
        <v>0.28441312868403262</v>
      </c>
      <c r="AY12" s="1">
        <v>1.5165374982293505</v>
      </c>
      <c r="AZ12" s="1">
        <v>9.7889841667389413E-2</v>
      </c>
      <c r="BA12" s="1">
        <v>0.83368253284042193</v>
      </c>
      <c r="BB12" s="1">
        <v>0.23311595890273554</v>
      </c>
      <c r="BC12" s="1">
        <v>9.2853140377669729E-2</v>
      </c>
      <c r="BD12" s="1">
        <f>AI12/BB12</f>
        <v>0.49103101286680989</v>
      </c>
      <c r="BE12" s="4">
        <f>AJ12/BB12</f>
        <v>257.0457031091459</v>
      </c>
      <c r="BF12" s="4">
        <f>AD12/BB12</f>
        <v>17.439347731624512</v>
      </c>
      <c r="BG12" s="4">
        <f>AJ12/AH12</f>
        <v>39.147666434064824</v>
      </c>
      <c r="BI12" s="4">
        <f>BB12/AH12</f>
        <v>0.15229846661720725</v>
      </c>
      <c r="BJ12" s="9">
        <v>1288.6732055771397</v>
      </c>
      <c r="BK12" s="9">
        <v>0.74790859193032222</v>
      </c>
      <c r="BL12" s="9"/>
    </row>
    <row r="13" spans="1:64" s="4" customFormat="1" ht="12" customHeight="1">
      <c r="A13" s="4" t="s">
        <v>764</v>
      </c>
      <c r="B13" s="4" t="s">
        <v>57</v>
      </c>
      <c r="C13" s="4" t="s">
        <v>758</v>
      </c>
      <c r="D13" s="4" t="s">
        <v>74</v>
      </c>
      <c r="E13" s="1">
        <v>12.193835833333333</v>
      </c>
      <c r="F13" s="1">
        <v>143.90659583333334</v>
      </c>
      <c r="G13" s="1">
        <v>54.504102784225637</v>
      </c>
      <c r="H13" s="1">
        <v>1.0899257789872434</v>
      </c>
      <c r="I13" s="1">
        <v>16.075662925749814</v>
      </c>
      <c r="J13" s="1">
        <v>9.5120416404469097</v>
      </c>
      <c r="K13" s="1">
        <v>0.15825620210119226</v>
      </c>
      <c r="L13" s="1">
        <v>5.2404785817577162</v>
      </c>
      <c r="M13" s="1">
        <v>9.6891552306852429</v>
      </c>
      <c r="N13" s="1">
        <v>3.4016227772244423</v>
      </c>
      <c r="O13" s="1">
        <v>0.24571906033947463</v>
      </c>
      <c r="P13" s="1">
        <v>8.3035018482324044E-2</v>
      </c>
      <c r="Q13" s="1">
        <f t="shared" ref="Q13:Q44" si="0">SUM(G13:P13)</f>
        <v>99.999999999999986</v>
      </c>
      <c r="R13" s="1">
        <v>2.2383926260713389</v>
      </c>
      <c r="S13" s="1">
        <v>16.657554645982749</v>
      </c>
      <c r="T13" s="1">
        <v>442.62796471846093</v>
      </c>
      <c r="U13" s="1"/>
      <c r="V13" s="1">
        <v>4.8087105431574519</v>
      </c>
      <c r="W13" s="1">
        <v>31.211768550010873</v>
      </c>
      <c r="X13" s="1">
        <v>285.15234135110904</v>
      </c>
      <c r="Y13" s="1">
        <v>5.2604728014240427</v>
      </c>
      <c r="Z13" s="1">
        <v>32.760961572451464</v>
      </c>
      <c r="AA13" s="1">
        <v>14.536575402272144</v>
      </c>
      <c r="AB13" s="1">
        <v>109.66982631095549</v>
      </c>
      <c r="AC13" s="1">
        <v>76.101445149805912</v>
      </c>
      <c r="AD13" s="1">
        <v>4.3726284451056925</v>
      </c>
      <c r="AE13" s="1">
        <v>167.04940414269291</v>
      </c>
      <c r="AF13" s="1">
        <v>21.228715514490716</v>
      </c>
      <c r="AG13" s="1">
        <v>69.623521199861912</v>
      </c>
      <c r="AH13" s="1">
        <v>1.4587396395070664</v>
      </c>
      <c r="AI13" s="1">
        <v>0.11788560647297497</v>
      </c>
      <c r="AJ13" s="1">
        <v>49.828850329183474</v>
      </c>
      <c r="AK13" s="1">
        <v>2.8892569694554808</v>
      </c>
      <c r="AL13" s="1">
        <v>9.2416851658632577</v>
      </c>
      <c r="AM13" s="1">
        <v>1.4337748738676479</v>
      </c>
      <c r="AN13" s="1">
        <v>7.4932245449099346</v>
      </c>
      <c r="AO13" s="1">
        <v>2.4740023984575021</v>
      </c>
      <c r="AP13" s="1">
        <v>0.92976669156502167</v>
      </c>
      <c r="AQ13" s="1">
        <v>0.58558176485380597</v>
      </c>
      <c r="AR13" s="1">
        <v>3.2975556078403927</v>
      </c>
      <c r="AS13" s="1">
        <v>3.6085987415037351</v>
      </c>
      <c r="AT13" s="1">
        <v>0.79332899122608624</v>
      </c>
      <c r="AU13" s="1">
        <v>2.2053065461845085</v>
      </c>
      <c r="AV13" s="1">
        <v>0.33525011151693135</v>
      </c>
      <c r="AW13" s="1">
        <v>2.2285969915673358</v>
      </c>
      <c r="AX13" s="1">
        <v>0.32028755289614214</v>
      </c>
      <c r="AY13" s="1">
        <v>1.6949158832626445</v>
      </c>
      <c r="AZ13" s="1">
        <v>8.8874323198352354E-2</v>
      </c>
      <c r="BA13" s="1">
        <v>0.86951165137634501</v>
      </c>
      <c r="BB13" s="1">
        <v>0.18921713399556181</v>
      </c>
      <c r="BC13" s="1">
        <v>0.10148239264844626</v>
      </c>
      <c r="BD13" s="1">
        <f t="shared" ref="BD13:BD44" si="1">AI13/BB13</f>
        <v>0.62301760936586237</v>
      </c>
      <c r="BE13" s="4">
        <f t="shared" ref="BE13:BE26" si="2">AJ13/BB13</f>
        <v>263.34216821163898</v>
      </c>
      <c r="BF13" s="4">
        <f t="shared" ref="BF13:BF26" si="3">AD13/BB13</f>
        <v>23.109051240614683</v>
      </c>
      <c r="BG13" s="4">
        <f t="shared" ref="BG13:BG26" si="4">AJ13/AH13</f>
        <v>34.158837519505205</v>
      </c>
      <c r="BH13" s="4">
        <f t="shared" ref="BH13:BH26" si="5">R13*10^4/AL13</f>
        <v>2422.0611132041877</v>
      </c>
      <c r="BI13" s="4">
        <f t="shared" ref="BI13:BI44" si="6">BB13/AH13</f>
        <v>0.12971275261944729</v>
      </c>
      <c r="BJ13" s="9"/>
      <c r="BK13" s="9"/>
      <c r="BL13" s="9"/>
    </row>
    <row r="14" spans="1:64" s="4" customFormat="1" ht="12" customHeight="1">
      <c r="A14" s="4" t="s">
        <v>764</v>
      </c>
      <c r="B14" s="4" t="s">
        <v>260</v>
      </c>
      <c r="C14" s="4" t="s">
        <v>758</v>
      </c>
      <c r="D14" s="4" t="s">
        <v>74</v>
      </c>
      <c r="E14" s="1">
        <v>12.363918333333334</v>
      </c>
      <c r="F14" s="1">
        <v>143.68126666666666</v>
      </c>
      <c r="G14" s="1">
        <v>54.839393353820832</v>
      </c>
      <c r="H14" s="1">
        <v>0.68444051040062837</v>
      </c>
      <c r="I14" s="1">
        <v>15.588994927992452</v>
      </c>
      <c r="J14" s="1">
        <v>10.342448817605122</v>
      </c>
      <c r="K14" s="1">
        <v>0.17095428959687825</v>
      </c>
      <c r="L14" s="1">
        <v>5.6828925195680586</v>
      </c>
      <c r="M14" s="1">
        <v>10.316475817058651</v>
      </c>
      <c r="N14" s="1">
        <v>2.0258940426248104</v>
      </c>
      <c r="O14" s="1">
        <v>0.25437956735214606</v>
      </c>
      <c r="P14" s="1">
        <v>9.4126153980414282E-2</v>
      </c>
      <c r="Q14" s="1">
        <f t="shared" si="0"/>
        <v>99.999999999999986</v>
      </c>
      <c r="R14" s="1">
        <v>1.8414967930507764</v>
      </c>
      <c r="S14" s="1">
        <v>15.461634458024202</v>
      </c>
      <c r="T14" s="1">
        <v>393.26088382793375</v>
      </c>
      <c r="U14" s="1"/>
      <c r="V14" s="1">
        <v>3.1198415454589554</v>
      </c>
      <c r="W14" s="1">
        <v>39.475839027634407</v>
      </c>
      <c r="X14" s="1">
        <v>237.34842974146699</v>
      </c>
      <c r="Y14" s="1">
        <v>6.0185177778149122</v>
      </c>
      <c r="Z14" s="1">
        <v>29.55886668202637</v>
      </c>
      <c r="AA14" s="1">
        <v>10.463171186788768</v>
      </c>
      <c r="AB14" s="1">
        <v>60.618369405308641</v>
      </c>
      <c r="AC14" s="1">
        <v>66.194704345340142</v>
      </c>
      <c r="AD14" s="1">
        <v>3.888682486474659</v>
      </c>
      <c r="AE14" s="1">
        <v>129.61224288812662</v>
      </c>
      <c r="AF14" s="1">
        <v>17.073581726011177</v>
      </c>
      <c r="AG14" s="1">
        <v>36.136784753528119</v>
      </c>
      <c r="AH14" s="1">
        <v>0.55145331893124316</v>
      </c>
      <c r="AI14" s="1">
        <v>0.1099891936400003</v>
      </c>
      <c r="AJ14" s="1">
        <v>33.38376379534256</v>
      </c>
      <c r="AK14" s="1">
        <v>1.552831524366904</v>
      </c>
      <c r="AL14" s="1">
        <v>3.8076532316200371</v>
      </c>
      <c r="AM14" s="1">
        <v>0.67577842751782513</v>
      </c>
      <c r="AN14" s="1">
        <v>3.8962860753612429</v>
      </c>
      <c r="AO14" s="1">
        <v>1.4645792902304264</v>
      </c>
      <c r="AP14" s="1">
        <v>0.53476410804877883</v>
      </c>
      <c r="AQ14" s="1">
        <v>0.42334158449732684</v>
      </c>
      <c r="AR14" s="1">
        <v>2.3471703070852712</v>
      </c>
      <c r="AS14" s="1">
        <v>2.7386027614834232</v>
      </c>
      <c r="AT14" s="1">
        <v>0.60838489525632844</v>
      </c>
      <c r="AU14" s="1">
        <v>1.8335562653856101</v>
      </c>
      <c r="AV14" s="1">
        <v>0.27983976341598515</v>
      </c>
      <c r="AW14" s="1">
        <v>1.7623915804970498</v>
      </c>
      <c r="AX14" s="1">
        <v>0.27104888013013712</v>
      </c>
      <c r="AY14" s="1">
        <v>1.0875292266625247</v>
      </c>
      <c r="AZ14" s="1">
        <v>3.5716222526986037E-2</v>
      </c>
      <c r="BA14" s="1">
        <v>0.57497042983936086</v>
      </c>
      <c r="BB14" s="1">
        <v>0.13775963239666383</v>
      </c>
      <c r="BC14" s="1">
        <v>8.2449981125776631E-2</v>
      </c>
      <c r="BD14" s="1">
        <f t="shared" si="1"/>
        <v>0.79841381489243823</v>
      </c>
      <c r="BE14" s="4">
        <f t="shared" si="2"/>
        <v>242.33342681416028</v>
      </c>
      <c r="BF14" s="4">
        <f t="shared" si="3"/>
        <v>28.228026010389037</v>
      </c>
      <c r="BG14" s="4">
        <f t="shared" si="4"/>
        <v>60.537787423317596</v>
      </c>
      <c r="BH14" s="4">
        <f t="shared" si="5"/>
        <v>4836.3038360698538</v>
      </c>
      <c r="BI14" s="4">
        <f t="shared" si="6"/>
        <v>0.24981195627519673</v>
      </c>
      <c r="BJ14" s="9"/>
      <c r="BK14" s="9"/>
      <c r="BL14" s="9"/>
    </row>
    <row r="15" spans="1:64" s="4" customFormat="1" ht="12" customHeight="1">
      <c r="A15" s="4" t="s">
        <v>764</v>
      </c>
      <c r="B15" s="4" t="s">
        <v>261</v>
      </c>
      <c r="C15" s="4" t="s">
        <v>758</v>
      </c>
      <c r="D15" s="4" t="s">
        <v>74</v>
      </c>
      <c r="E15" s="1">
        <v>12.4406075</v>
      </c>
      <c r="F15" s="1">
        <v>143.65822249999999</v>
      </c>
      <c r="G15" s="1">
        <v>51.171691648556617</v>
      </c>
      <c r="H15" s="1">
        <v>0.5495567773672142</v>
      </c>
      <c r="I15" s="1">
        <v>16.216344752148913</v>
      </c>
      <c r="J15" s="1">
        <v>9.1291249066926934</v>
      </c>
      <c r="K15" s="1">
        <v>0.1852705756828234</v>
      </c>
      <c r="L15" s="1">
        <v>7.7075454336799591</v>
      </c>
      <c r="M15" s="1">
        <v>13.114716811030219</v>
      </c>
      <c r="N15" s="1">
        <v>1.6335240489891798</v>
      </c>
      <c r="O15" s="1">
        <v>0.2458040143336567</v>
      </c>
      <c r="P15" s="1">
        <v>4.6421031518743147E-2</v>
      </c>
      <c r="Q15" s="1">
        <f t="shared" si="0"/>
        <v>100.00000000000001</v>
      </c>
      <c r="R15" s="1">
        <v>1.9684618453753622</v>
      </c>
      <c r="S15" s="1">
        <v>21.129312562182843</v>
      </c>
      <c r="T15" s="1">
        <v>335.15265925679017</v>
      </c>
      <c r="U15" s="1"/>
      <c r="V15" s="1">
        <v>3.2618477023491343</v>
      </c>
      <c r="W15" s="1">
        <v>39.441972044106635</v>
      </c>
      <c r="X15" s="1">
        <v>225.65853460341293</v>
      </c>
      <c r="Y15" s="1">
        <v>34.084994058580747</v>
      </c>
      <c r="Z15" s="1">
        <v>40.308323121960242</v>
      </c>
      <c r="AA15" s="1">
        <v>24.91817562500615</v>
      </c>
      <c r="AB15" s="1">
        <v>116.8270333544171</v>
      </c>
      <c r="AC15" s="1">
        <v>69.78444592836459</v>
      </c>
      <c r="AD15" s="1">
        <v>3.854860844515394</v>
      </c>
      <c r="AE15" s="1">
        <v>142.43678439987215</v>
      </c>
      <c r="AF15" s="1">
        <v>10.777473163980304</v>
      </c>
      <c r="AG15" s="1">
        <v>25.809911804778878</v>
      </c>
      <c r="AH15" s="1">
        <v>0.71434965504253756</v>
      </c>
      <c r="AI15" s="1">
        <v>0.10966760702500228</v>
      </c>
      <c r="AJ15" s="1">
        <v>34.128454245704873</v>
      </c>
      <c r="AK15" s="1">
        <v>1.3433556384710208</v>
      </c>
      <c r="AL15" s="1">
        <v>3.4769429040634465</v>
      </c>
      <c r="AM15" s="1">
        <v>0.61399831777966185</v>
      </c>
      <c r="AN15" s="1">
        <v>3.3251994824305333</v>
      </c>
      <c r="AO15" s="1">
        <v>1.1738215985625609</v>
      </c>
      <c r="AP15" s="1">
        <v>0.48641620777828343</v>
      </c>
      <c r="AQ15" s="1">
        <v>0.30091865778022786</v>
      </c>
      <c r="AR15" s="1">
        <v>1.7287020844120748</v>
      </c>
      <c r="AS15" s="1">
        <v>2.0416556959020049</v>
      </c>
      <c r="AT15" s="1">
        <v>0.43434443382681875</v>
      </c>
      <c r="AU15" s="1">
        <v>1.2293773213978136</v>
      </c>
      <c r="AV15" s="1">
        <v>0.18417079593942565</v>
      </c>
      <c r="AW15" s="1">
        <v>1.2336762260516667</v>
      </c>
      <c r="AX15" s="1">
        <v>0.17696842002516497</v>
      </c>
      <c r="AY15" s="1">
        <v>0.75551736387074508</v>
      </c>
      <c r="AZ15" s="1">
        <v>4.3443639000362078E-2</v>
      </c>
      <c r="BA15" s="1">
        <v>0.68340705330552609</v>
      </c>
      <c r="BB15" s="1">
        <v>0.10739304011133755</v>
      </c>
      <c r="BC15" s="1">
        <v>6.2946763778603795E-2</v>
      </c>
      <c r="BD15" s="1">
        <f t="shared" si="1"/>
        <v>1.0211798354093209</v>
      </c>
      <c r="BE15" s="4">
        <f t="shared" si="2"/>
        <v>317.79018649926377</v>
      </c>
      <c r="BF15" s="4">
        <f t="shared" si="3"/>
        <v>35.894885185473335</v>
      </c>
      <c r="BG15" s="4">
        <f t="shared" si="4"/>
        <v>47.775559216407288</v>
      </c>
      <c r="BH15" s="4">
        <f t="shared" si="5"/>
        <v>5661.4730229675406</v>
      </c>
      <c r="BI15" s="4">
        <f t="shared" si="6"/>
        <v>0.15033679844773298</v>
      </c>
      <c r="BJ15" s="9">
        <v>1291.6912473535824</v>
      </c>
      <c r="BK15" s="9">
        <v>0.97940120508549089</v>
      </c>
      <c r="BL15" s="9"/>
    </row>
    <row r="16" spans="1:64" s="4" customFormat="1" ht="12" customHeight="1">
      <c r="A16" s="4" t="s">
        <v>764</v>
      </c>
      <c r="B16" s="4" t="s">
        <v>265</v>
      </c>
      <c r="C16" s="4" t="s">
        <v>758</v>
      </c>
      <c r="D16" s="4" t="s">
        <v>74</v>
      </c>
      <c r="E16" s="1">
        <v>12.4826225</v>
      </c>
      <c r="F16" s="1">
        <v>143.71834083333334</v>
      </c>
      <c r="G16" s="1">
        <v>54.028035383819727</v>
      </c>
      <c r="H16" s="1">
        <v>0.77415086932952248</v>
      </c>
      <c r="I16" s="1">
        <v>15.759258759240064</v>
      </c>
      <c r="J16" s="1">
        <v>9.4503627485393462</v>
      </c>
      <c r="K16" s="1">
        <v>0.1774279643503239</v>
      </c>
      <c r="L16" s="1">
        <v>6.2621634476584891</v>
      </c>
      <c r="M16" s="1">
        <v>10.945804765890628</v>
      </c>
      <c r="N16" s="1">
        <v>2.2068154769940782</v>
      </c>
      <c r="O16" s="1">
        <v>0.28023960304322448</v>
      </c>
      <c r="P16" s="1">
        <v>0.11574098113458352</v>
      </c>
      <c r="Q16" s="1">
        <f t="shared" si="0"/>
        <v>100</v>
      </c>
      <c r="R16" s="1">
        <v>1.7759335547887689</v>
      </c>
      <c r="S16" s="1">
        <v>17.892159827548312</v>
      </c>
      <c r="T16" s="1">
        <v>337.10582931495901</v>
      </c>
      <c r="U16" s="1"/>
      <c r="V16" s="1">
        <v>3.8535311186123353</v>
      </c>
      <c r="W16" s="1">
        <v>36.059135204563177</v>
      </c>
      <c r="X16" s="1">
        <v>263.07700803002911</v>
      </c>
      <c r="Y16" s="1">
        <v>10.720723134926311</v>
      </c>
      <c r="Z16" s="1">
        <v>36.266669589671466</v>
      </c>
      <c r="AA16" s="1">
        <v>17.907907750844526</v>
      </c>
      <c r="AB16" s="1">
        <v>71.944025503947273</v>
      </c>
      <c r="AC16" s="1">
        <v>100.14603334437135</v>
      </c>
      <c r="AD16" s="1">
        <v>4.2699057363031203</v>
      </c>
      <c r="AE16" s="1">
        <v>139.45317780942821</v>
      </c>
      <c r="AF16" s="1">
        <v>16.107762754984392</v>
      </c>
      <c r="AG16" s="1">
        <v>45.392043870772561</v>
      </c>
      <c r="AH16" s="1">
        <v>1.1353447670631232</v>
      </c>
      <c r="AI16" s="1">
        <v>0.11938176815684996</v>
      </c>
      <c r="AJ16" s="1">
        <v>47.795128007236343</v>
      </c>
      <c r="AK16" s="1">
        <v>2.3536750216035687</v>
      </c>
      <c r="AL16" s="1">
        <v>6.2402057321836484</v>
      </c>
      <c r="AM16" s="1">
        <v>1.0313788493048217</v>
      </c>
      <c r="AN16" s="1">
        <v>5.4441303502189502</v>
      </c>
      <c r="AO16" s="1">
        <v>1.7743018261039198</v>
      </c>
      <c r="AP16" s="1">
        <v>0.6718809940837307</v>
      </c>
      <c r="AQ16" s="1">
        <v>0.45004494085296098</v>
      </c>
      <c r="AR16" s="1">
        <v>2.5388011842420264</v>
      </c>
      <c r="AS16" s="1">
        <v>2.9875781907749159</v>
      </c>
      <c r="AT16" s="1">
        <v>0.63804955993221313</v>
      </c>
      <c r="AU16" s="1">
        <v>1.836261577000843</v>
      </c>
      <c r="AV16" s="1">
        <v>0.28358910124180248</v>
      </c>
      <c r="AW16" s="1">
        <v>1.9335999848997143</v>
      </c>
      <c r="AX16" s="1">
        <v>0.27091540759105048</v>
      </c>
      <c r="AY16" s="1">
        <v>1.2837789646425217</v>
      </c>
      <c r="AZ16" s="1">
        <v>6.3763684868526793E-2</v>
      </c>
      <c r="BA16" s="1">
        <v>0.97831773738904326</v>
      </c>
      <c r="BB16" s="1">
        <v>0.22635538716005441</v>
      </c>
      <c r="BC16" s="1">
        <v>0.13685490923462734</v>
      </c>
      <c r="BD16" s="1">
        <f t="shared" si="1"/>
        <v>0.527408557201406</v>
      </c>
      <c r="BE16" s="4">
        <f t="shared" si="2"/>
        <v>211.15083058942494</v>
      </c>
      <c r="BF16" s="4">
        <f t="shared" si="3"/>
        <v>18.863724826146498</v>
      </c>
      <c r="BG16" s="4">
        <f t="shared" si="4"/>
        <v>42.097457436538321</v>
      </c>
      <c r="BH16" s="4">
        <f t="shared" si="5"/>
        <v>2845.9535326366758</v>
      </c>
      <c r="BI16" s="4">
        <f t="shared" si="6"/>
        <v>0.19937149817987354</v>
      </c>
      <c r="BJ16" s="9">
        <v>1298.0868580458298</v>
      </c>
      <c r="BK16" s="9">
        <v>0.8693331163672835</v>
      </c>
      <c r="BL16" s="9"/>
    </row>
    <row r="17" spans="1:64" s="4" customFormat="1" ht="12" customHeight="1">
      <c r="A17" s="4" t="s">
        <v>764</v>
      </c>
      <c r="B17" s="4" t="s">
        <v>266</v>
      </c>
      <c r="C17" s="4" t="s">
        <v>758</v>
      </c>
      <c r="D17" s="4" t="s">
        <v>74</v>
      </c>
      <c r="E17" s="1">
        <v>12.462948333333333</v>
      </c>
      <c r="F17" s="1">
        <v>143.80469583333334</v>
      </c>
      <c r="G17" s="1">
        <v>54.521042698177794</v>
      </c>
      <c r="H17" s="1">
        <v>0.65755369187925294</v>
      </c>
      <c r="I17" s="1">
        <v>15.80955495458041</v>
      </c>
      <c r="J17" s="1">
        <v>9.6507919478042243</v>
      </c>
      <c r="K17" s="1">
        <v>0.19523381893339922</v>
      </c>
      <c r="L17" s="1">
        <v>6.1793953786581843</v>
      </c>
      <c r="M17" s="1">
        <v>10.74946575052058</v>
      </c>
      <c r="N17" s="1">
        <v>1.9549172358192417</v>
      </c>
      <c r="O17" s="1">
        <v>0.25052857557715191</v>
      </c>
      <c r="P17" s="1">
        <v>3.1515948049750837E-2</v>
      </c>
      <c r="Q17" s="1">
        <f t="shared" si="0"/>
        <v>99.999999999999986</v>
      </c>
      <c r="R17" s="1">
        <v>1.9738716968346199</v>
      </c>
      <c r="S17" s="1">
        <v>24.74338525879066</v>
      </c>
      <c r="T17" s="1">
        <v>328.03632661007089</v>
      </c>
      <c r="U17" s="1"/>
      <c r="V17" s="1">
        <v>3.8336429187236956</v>
      </c>
      <c r="W17" s="1">
        <v>39.502776675912585</v>
      </c>
      <c r="X17" s="1">
        <v>250.11105869440783</v>
      </c>
      <c r="Y17" s="1">
        <v>8.2969381514183755</v>
      </c>
      <c r="Z17" s="1">
        <v>33.99508024415659</v>
      </c>
      <c r="AA17" s="1">
        <v>17.351418492574002</v>
      </c>
      <c r="AB17" s="1">
        <v>96.717582461692515</v>
      </c>
      <c r="AC17" s="1">
        <v>79.545620639796638</v>
      </c>
      <c r="AD17" s="1">
        <v>4.3181144418462898</v>
      </c>
      <c r="AE17" s="1">
        <v>112.62764486075753</v>
      </c>
      <c r="AF17" s="1">
        <v>16.133674639386786</v>
      </c>
      <c r="AG17" s="1">
        <v>35.353204708570338</v>
      </c>
      <c r="AH17" s="1">
        <v>0.59309480319171815</v>
      </c>
      <c r="AI17" s="1">
        <v>0.13632145594142081</v>
      </c>
      <c r="AJ17" s="1">
        <v>36.689485149142115</v>
      </c>
      <c r="AK17" s="1">
        <v>1.2867169578860991</v>
      </c>
      <c r="AL17" s="1">
        <v>3.6499700866781004</v>
      </c>
      <c r="AM17" s="1">
        <v>0.64562502362716145</v>
      </c>
      <c r="AN17" s="1">
        <v>3.714961775842704</v>
      </c>
      <c r="AO17" s="1">
        <v>1.4026977327941268</v>
      </c>
      <c r="AP17" s="1">
        <v>0.53545464214280514</v>
      </c>
      <c r="AQ17" s="1">
        <v>0.40360251836089156</v>
      </c>
      <c r="AR17" s="1">
        <v>2.1883336480115374</v>
      </c>
      <c r="AS17" s="1">
        <v>2.6643670054226951</v>
      </c>
      <c r="AT17" s="1">
        <v>0.58380896262902204</v>
      </c>
      <c r="AU17" s="1">
        <v>1.7427775502199629</v>
      </c>
      <c r="AV17" s="1">
        <v>0.26787958936835871</v>
      </c>
      <c r="AW17" s="1">
        <v>1.6823022222205617</v>
      </c>
      <c r="AX17" s="1">
        <v>0.26610001593638771</v>
      </c>
      <c r="AY17" s="1">
        <v>1.0086859060924496</v>
      </c>
      <c r="AZ17" s="1">
        <v>3.6593786921390876E-2</v>
      </c>
      <c r="BA17" s="1">
        <v>0.6851432022291829</v>
      </c>
      <c r="BB17" s="1">
        <v>9.5676476264744348E-2</v>
      </c>
      <c r="BC17" s="1">
        <v>7.4196875587565395E-2</v>
      </c>
      <c r="BD17" s="1">
        <f t="shared" si="1"/>
        <v>1.4248168542935109</v>
      </c>
      <c r="BE17" s="4">
        <f t="shared" si="2"/>
        <v>383.47446082378093</v>
      </c>
      <c r="BF17" s="4">
        <f t="shared" si="3"/>
        <v>45.132456905057069</v>
      </c>
      <c r="BG17" s="4">
        <f t="shared" si="4"/>
        <v>61.861080137102846</v>
      </c>
      <c r="BH17" s="4">
        <f t="shared" si="5"/>
        <v>5407.9119827282584</v>
      </c>
      <c r="BI17" s="4">
        <f t="shared" si="6"/>
        <v>0.1613173404148289</v>
      </c>
      <c r="BJ17" s="9">
        <v>1299.1320177549155</v>
      </c>
      <c r="BK17" s="9">
        <v>0.83430033047366448</v>
      </c>
      <c r="BL17" s="9"/>
    </row>
    <row r="18" spans="1:64" s="4" customFormat="1" ht="12" customHeight="1">
      <c r="A18" s="4" t="s">
        <v>764</v>
      </c>
      <c r="B18" s="4" t="s">
        <v>702</v>
      </c>
      <c r="C18" s="4" t="s">
        <v>758</v>
      </c>
      <c r="D18" s="4" t="s">
        <v>74</v>
      </c>
      <c r="E18" s="1">
        <v>12.145673666666667</v>
      </c>
      <c r="F18" s="1">
        <v>143.92919666666666</v>
      </c>
      <c r="G18" s="1">
        <v>54.468485125153776</v>
      </c>
      <c r="H18" s="1">
        <v>1.4207248530401173</v>
      </c>
      <c r="I18" s="1">
        <v>16.133611048429952</v>
      </c>
      <c r="J18" s="1">
        <v>9.6760071418395537</v>
      </c>
      <c r="K18" s="1">
        <v>0.18962062356952636</v>
      </c>
      <c r="L18" s="1">
        <v>4.5234423500270884</v>
      </c>
      <c r="M18" s="1">
        <v>8.8597077752254698</v>
      </c>
      <c r="N18" s="1">
        <v>4.2010820905998711</v>
      </c>
      <c r="O18" s="1">
        <v>0.3612514649194048</v>
      </c>
      <c r="P18" s="1">
        <v>0.16606752719524737</v>
      </c>
      <c r="Q18" s="1">
        <f t="shared" si="0"/>
        <v>100</v>
      </c>
      <c r="R18" s="1">
        <v>2.2242645909142764</v>
      </c>
      <c r="S18" s="1">
        <v>21.396618045419</v>
      </c>
      <c r="T18" s="1">
        <v>579.21399609057767</v>
      </c>
      <c r="U18" s="1"/>
      <c r="V18" s="1">
        <v>6.0980605108730215</v>
      </c>
      <c r="W18" s="1">
        <v>30.66330377666884</v>
      </c>
      <c r="X18" s="1">
        <v>260.37695572656526</v>
      </c>
      <c r="Y18" s="1">
        <v>7.1764090691296829</v>
      </c>
      <c r="Z18" s="1">
        <v>29.255093386531332</v>
      </c>
      <c r="AA18" s="1">
        <v>8.3053905040862386</v>
      </c>
      <c r="AB18" s="1">
        <v>54.989190246078273</v>
      </c>
      <c r="AC18" s="1">
        <v>87.870934197173554</v>
      </c>
      <c r="AD18" s="1">
        <v>4.5225092491163927</v>
      </c>
      <c r="AE18" s="1">
        <v>200.95602793222955</v>
      </c>
      <c r="AF18" s="1">
        <v>26.658128336024081</v>
      </c>
      <c r="AG18" s="1">
        <v>109.74691050793022</v>
      </c>
      <c r="AH18" s="1">
        <v>2.8577540956177416</v>
      </c>
      <c r="AI18" s="1">
        <v>0.10447881414192818</v>
      </c>
      <c r="AJ18" s="1">
        <v>58.948626968474777</v>
      </c>
      <c r="AK18" s="1">
        <v>4.7138045697820763</v>
      </c>
      <c r="AL18" s="1">
        <v>12.36347036039313</v>
      </c>
      <c r="AM18" s="1">
        <v>2.0919730083399499</v>
      </c>
      <c r="AN18" s="1">
        <v>11.020753555933018</v>
      </c>
      <c r="AO18" s="1">
        <v>3.3337609456687578</v>
      </c>
      <c r="AP18" s="1">
        <v>1.1797973048399588</v>
      </c>
      <c r="AQ18" s="1">
        <v>0.76657366645017344</v>
      </c>
      <c r="AR18" s="1">
        <v>4.5317734791205035</v>
      </c>
      <c r="AS18" s="1">
        <v>5.0098976281363781</v>
      </c>
      <c r="AT18" s="1">
        <v>1.0452648784876459</v>
      </c>
      <c r="AU18" s="1">
        <v>2.9717353586265118</v>
      </c>
      <c r="AV18" s="1">
        <v>0.44966529394219928</v>
      </c>
      <c r="AW18" s="1">
        <v>2.9373272574177007</v>
      </c>
      <c r="AX18" s="1">
        <v>0.41859887716807737</v>
      </c>
      <c r="AY18" s="1">
        <v>2.6241888679175314</v>
      </c>
      <c r="AZ18" s="1">
        <v>0.18219738053745313</v>
      </c>
      <c r="BA18" s="1">
        <v>1.1672786952056764</v>
      </c>
      <c r="BB18" s="1">
        <v>0.34044426713786718</v>
      </c>
      <c r="BC18" s="1">
        <v>0.1372244618007287</v>
      </c>
      <c r="BD18" s="1">
        <f t="shared" si="1"/>
        <v>0.30688962695799538</v>
      </c>
      <c r="BE18" s="4">
        <f t="shared" si="2"/>
        <v>173.15206234506158</v>
      </c>
      <c r="BF18" s="4">
        <f t="shared" si="3"/>
        <v>13.284139830396809</v>
      </c>
      <c r="BG18" s="4">
        <f t="shared" si="4"/>
        <v>20.627606503607247</v>
      </c>
      <c r="BH18" s="4">
        <f t="shared" si="5"/>
        <v>1799.0616922897286</v>
      </c>
      <c r="BI18" s="4">
        <f t="shared" si="6"/>
        <v>0.11913000760279747</v>
      </c>
      <c r="BJ18" s="9"/>
      <c r="BK18" s="9"/>
      <c r="BL18" s="9"/>
    </row>
    <row r="19" spans="1:64" s="4" customFormat="1" ht="12" customHeight="1">
      <c r="A19" s="4" t="s">
        <v>764</v>
      </c>
      <c r="B19" s="4" t="s">
        <v>703</v>
      </c>
      <c r="C19" s="4" t="s">
        <v>758</v>
      </c>
      <c r="D19" s="4" t="s">
        <v>74</v>
      </c>
      <c r="E19" s="1">
        <v>12.615166666666667</v>
      </c>
      <c r="F19" s="1">
        <v>143.84464166666666</v>
      </c>
      <c r="G19" s="1">
        <v>56.749929453787153</v>
      </c>
      <c r="H19" s="1">
        <v>1.2243484320484797</v>
      </c>
      <c r="I19" s="1">
        <v>14.688217035097853</v>
      </c>
      <c r="J19" s="1">
        <v>11.459521600181102</v>
      </c>
      <c r="K19" s="1">
        <v>0.20029386866042523</v>
      </c>
      <c r="L19" s="1">
        <v>3.943285539252122</v>
      </c>
      <c r="M19" s="1">
        <v>8.1004265111885516</v>
      </c>
      <c r="N19" s="1">
        <v>3.1973995179385595</v>
      </c>
      <c r="O19" s="1">
        <v>0.32688585283720967</v>
      </c>
      <c r="P19" s="1">
        <v>0.10969218900856098</v>
      </c>
      <c r="Q19" s="1">
        <f t="shared" si="0"/>
        <v>100.00000000000001</v>
      </c>
      <c r="R19" s="1">
        <v>2.3640780404545998</v>
      </c>
      <c r="S19" s="1">
        <v>118.62150706429672</v>
      </c>
      <c r="T19" s="1">
        <v>478.03978707743431</v>
      </c>
      <c r="U19" s="1"/>
      <c r="V19" s="1">
        <v>3.8944044229901631</v>
      </c>
      <c r="W19" s="1">
        <v>33.399501966356972</v>
      </c>
      <c r="X19" s="1">
        <v>272.23041073969483</v>
      </c>
      <c r="Y19" s="1">
        <v>2.299580968137108</v>
      </c>
      <c r="Z19" s="1">
        <v>25.393029743123506</v>
      </c>
      <c r="AA19" s="1">
        <v>5.9719690224049273</v>
      </c>
      <c r="AB19" s="1">
        <v>62.384378326236821</v>
      </c>
      <c r="AC19" s="1">
        <v>78.562855193576127</v>
      </c>
      <c r="AD19" s="1">
        <v>4.1169655572890163</v>
      </c>
      <c r="AE19" s="1">
        <v>132.58234811860564</v>
      </c>
      <c r="AF19" s="1">
        <v>26.807097379388384</v>
      </c>
      <c r="AG19" s="1">
        <v>73.438051970244203</v>
      </c>
      <c r="AH19" s="1">
        <v>2.6886961128134512</v>
      </c>
      <c r="AI19" s="1">
        <v>0.14948667626526041</v>
      </c>
      <c r="AJ19" s="1">
        <v>45.718284014302888</v>
      </c>
      <c r="AK19" s="1">
        <v>3.0930604357572244</v>
      </c>
      <c r="AL19" s="1">
        <v>7.7211989796998406</v>
      </c>
      <c r="AM19" s="1">
        <v>1.2914964576345769</v>
      </c>
      <c r="AN19" s="1">
        <v>7.0379136522602446</v>
      </c>
      <c r="AO19" s="1">
        <v>2.5370165361193138</v>
      </c>
      <c r="AP19" s="1">
        <v>0.88753233379241037</v>
      </c>
      <c r="AQ19" s="1">
        <v>0.6848736900008261</v>
      </c>
      <c r="AR19" s="1">
        <v>3.8423931307830506</v>
      </c>
      <c r="AS19" s="1">
        <v>4.5025447495848603</v>
      </c>
      <c r="AT19" s="1">
        <v>0.95808372608491088</v>
      </c>
      <c r="AU19" s="1">
        <v>2.8317769198996916</v>
      </c>
      <c r="AV19" s="1">
        <v>0.4269453532811559</v>
      </c>
      <c r="AW19" s="1">
        <v>2.696798280474936</v>
      </c>
      <c r="AX19" s="1">
        <v>0.42167778731523131</v>
      </c>
      <c r="AY19" s="1">
        <v>1.9453939263279802</v>
      </c>
      <c r="AZ19" s="1">
        <v>0.1674641275212132</v>
      </c>
      <c r="BA19" s="1">
        <v>0.6911638155844736</v>
      </c>
      <c r="BB19" s="1">
        <v>0.23567088135255321</v>
      </c>
      <c r="BC19" s="1">
        <v>0.11598049504879575</v>
      </c>
      <c r="BD19" s="1">
        <f t="shared" si="1"/>
        <v>0.63430269962641228</v>
      </c>
      <c r="BE19" s="4">
        <f t="shared" si="2"/>
        <v>193.992078070563</v>
      </c>
      <c r="BF19" s="4">
        <f t="shared" si="3"/>
        <v>17.469131246342727</v>
      </c>
      <c r="BG19" s="4">
        <f t="shared" si="4"/>
        <v>17.003886678165085</v>
      </c>
      <c r="BH19" s="4">
        <f t="shared" si="5"/>
        <v>3061.8017314022159</v>
      </c>
      <c r="BI19" s="4">
        <f t="shared" si="6"/>
        <v>8.7652479664556526E-2</v>
      </c>
      <c r="BJ19" s="9"/>
      <c r="BK19" s="9"/>
      <c r="BL19" s="9"/>
    </row>
    <row r="20" spans="1:64" s="4" customFormat="1" ht="12" customHeight="1">
      <c r="A20" s="4" t="s">
        <v>764</v>
      </c>
      <c r="B20" s="4" t="s">
        <v>58</v>
      </c>
      <c r="C20" s="4" t="s">
        <v>758</v>
      </c>
      <c r="D20" s="4" t="s">
        <v>74</v>
      </c>
      <c r="E20" s="1">
        <v>12.385050833333333</v>
      </c>
      <c r="F20" s="1">
        <v>144.05695</v>
      </c>
      <c r="G20" s="1">
        <v>53.362637820496126</v>
      </c>
      <c r="H20" s="1">
        <v>1.1193341909409551</v>
      </c>
      <c r="I20" s="1">
        <v>16.358778586197374</v>
      </c>
      <c r="J20" s="1">
        <v>9.0048800304155581</v>
      </c>
      <c r="K20" s="1">
        <v>0.15535891920607062</v>
      </c>
      <c r="L20" s="1">
        <v>6.020613831787383</v>
      </c>
      <c r="M20" s="1">
        <v>10.442327623472062</v>
      </c>
      <c r="N20" s="1">
        <v>3.197800080205409</v>
      </c>
      <c r="O20" s="1">
        <v>0.23061659210341284</v>
      </c>
      <c r="P20" s="1">
        <v>0.10765232517564462</v>
      </c>
      <c r="Q20" s="1">
        <f t="shared" si="0"/>
        <v>100.00000000000001</v>
      </c>
      <c r="R20" s="1">
        <v>2.0133844196082005</v>
      </c>
      <c r="S20" s="1">
        <v>27.410670908060816</v>
      </c>
      <c r="T20" s="1">
        <v>1126.8375895012082</v>
      </c>
      <c r="U20" s="1"/>
      <c r="V20" s="1">
        <v>4.0637207308263301</v>
      </c>
      <c r="W20" s="1">
        <v>36.854981791020045</v>
      </c>
      <c r="X20" s="1">
        <v>215.47921039989274</v>
      </c>
      <c r="Y20" s="1">
        <v>34.236377369427238</v>
      </c>
      <c r="Z20" s="1">
        <v>29.842480612581795</v>
      </c>
      <c r="AA20" s="1">
        <v>20.348632591324243</v>
      </c>
      <c r="AB20" s="1">
        <v>72.652511176276406</v>
      </c>
      <c r="AC20" s="1">
        <v>67.283970214251539</v>
      </c>
      <c r="AD20" s="1">
        <v>2.7645211995465657</v>
      </c>
      <c r="AE20" s="1">
        <v>154.70120714349255</v>
      </c>
      <c r="AF20" s="1">
        <v>25.550693577875165</v>
      </c>
      <c r="AG20" s="1">
        <v>88.717845391769814</v>
      </c>
      <c r="AH20" s="1">
        <v>2.28715233766223</v>
      </c>
      <c r="AI20" s="1">
        <v>6.4544343915585792E-2</v>
      </c>
      <c r="AJ20" s="1">
        <v>32.487700046260294</v>
      </c>
      <c r="AK20" s="1">
        <v>3.7043326833925057</v>
      </c>
      <c r="AL20" s="1">
        <v>8.6758365057588396</v>
      </c>
      <c r="AM20" s="1">
        <v>1.5529272347129002</v>
      </c>
      <c r="AN20" s="1">
        <v>8.5839489371742861</v>
      </c>
      <c r="AO20" s="1">
        <v>2.8736885409918433</v>
      </c>
      <c r="AP20" s="1">
        <v>1.0072296534095868</v>
      </c>
      <c r="AQ20" s="1">
        <v>0.72070799054687418</v>
      </c>
      <c r="AR20" s="1">
        <v>4.2685945038961366</v>
      </c>
      <c r="AS20" s="1">
        <v>4.7526621603659196</v>
      </c>
      <c r="AT20" s="1">
        <v>1.0167860366502122</v>
      </c>
      <c r="AU20" s="1">
        <v>2.8339667765604211</v>
      </c>
      <c r="AV20" s="1">
        <v>0.42160863628645062</v>
      </c>
      <c r="AW20" s="1">
        <v>2.7357861008622257</v>
      </c>
      <c r="AX20" s="1">
        <v>0.40310848659613163</v>
      </c>
      <c r="AY20" s="1">
        <v>2.3508011674888696</v>
      </c>
      <c r="AZ20" s="1">
        <v>0.15896332668763344</v>
      </c>
      <c r="BA20" s="1">
        <v>0.64266360023393343</v>
      </c>
      <c r="BB20" s="1">
        <v>0.29079749313882042</v>
      </c>
      <c r="BC20" s="1">
        <v>9.8340468861983721E-2</v>
      </c>
      <c r="BD20" s="1">
        <f t="shared" si="1"/>
        <v>0.22195632850512134</v>
      </c>
      <c r="BE20" s="4">
        <f t="shared" si="2"/>
        <v>111.71932637930743</v>
      </c>
      <c r="BF20" s="4">
        <f t="shared" si="3"/>
        <v>9.5066885539719674</v>
      </c>
      <c r="BG20" s="4">
        <f t="shared" si="4"/>
        <v>14.20443208407665</v>
      </c>
      <c r="BH20" s="4">
        <f t="shared" si="5"/>
        <v>2320.6804534315024</v>
      </c>
      <c r="BI20" s="4">
        <f t="shared" si="6"/>
        <v>0.1271439109456319</v>
      </c>
      <c r="BJ20" s="9"/>
      <c r="BK20" s="9"/>
      <c r="BL20" s="9"/>
    </row>
    <row r="21" spans="1:64" s="4" customFormat="1" ht="12" customHeight="1">
      <c r="A21" s="4" t="s">
        <v>764</v>
      </c>
      <c r="B21" s="4" t="s">
        <v>59</v>
      </c>
      <c r="C21" s="4" t="s">
        <v>758</v>
      </c>
      <c r="D21" s="4" t="s">
        <v>74</v>
      </c>
      <c r="E21" s="1">
        <v>12.276166666666667</v>
      </c>
      <c r="F21" s="1">
        <v>144.00071083333333</v>
      </c>
      <c r="G21" s="1">
        <v>51.997736605824088</v>
      </c>
      <c r="H21" s="1">
        <v>0.95637765397529417</v>
      </c>
      <c r="I21" s="1">
        <v>16.855837601467876</v>
      </c>
      <c r="J21" s="1">
        <v>7.7700158520805349</v>
      </c>
      <c r="K21" s="1">
        <v>0.15404810544754047</v>
      </c>
      <c r="L21" s="1">
        <v>6.9378856403450024</v>
      </c>
      <c r="M21" s="1">
        <v>11.82144982046791</v>
      </c>
      <c r="N21" s="1">
        <v>3.1724964322417177</v>
      </c>
      <c r="O21" s="1">
        <v>0.22269884791572186</v>
      </c>
      <c r="P21" s="1">
        <v>0.11145344023432788</v>
      </c>
      <c r="Q21" s="1">
        <f>SUM(G21:P21)</f>
        <v>100</v>
      </c>
      <c r="R21" s="1">
        <v>2.0442413800469685</v>
      </c>
      <c r="S21" s="1">
        <v>51.017527097840187</v>
      </c>
      <c r="T21" s="1">
        <v>897.8071700715891</v>
      </c>
      <c r="U21" s="1"/>
      <c r="V21" s="1">
        <v>3.6708777202882303</v>
      </c>
      <c r="W21" s="1">
        <v>35.258680588966968</v>
      </c>
      <c r="X21" s="1">
        <v>192.29447893306579</v>
      </c>
      <c r="Y21" s="1">
        <v>65.44122757793842</v>
      </c>
      <c r="Z21" s="1">
        <v>31.089406169354902</v>
      </c>
      <c r="AA21" s="1">
        <v>32.506700785882408</v>
      </c>
      <c r="AB21" s="1">
        <v>86.822228980780551</v>
      </c>
      <c r="AC21" s="1">
        <v>58.88969053577906</v>
      </c>
      <c r="AD21" s="1">
        <v>2.6146079726360432</v>
      </c>
      <c r="AE21" s="1">
        <v>187.09111333316619</v>
      </c>
      <c r="AF21" s="1">
        <v>18.318564110678789</v>
      </c>
      <c r="AG21" s="1">
        <v>69.405174886123731</v>
      </c>
      <c r="AH21" s="1">
        <v>1.869176246609684</v>
      </c>
      <c r="AI21" s="1">
        <v>7.5042615240498559E-2</v>
      </c>
      <c r="AJ21" s="1">
        <v>34.355225780264838</v>
      </c>
      <c r="AK21" s="1">
        <v>2.943312440712432</v>
      </c>
      <c r="AL21" s="1">
        <v>8.6391698532526835</v>
      </c>
      <c r="AM21" s="1">
        <v>1.3524713362849745</v>
      </c>
      <c r="AN21" s="1">
        <v>6.9958065903710791</v>
      </c>
      <c r="AO21" s="1">
        <v>2.2758547953995705</v>
      </c>
      <c r="AP21" s="1">
        <v>0.87307024611358719</v>
      </c>
      <c r="AQ21" s="1">
        <v>0.52027171495561408</v>
      </c>
      <c r="AR21" s="1">
        <v>3.0007941993510641</v>
      </c>
      <c r="AS21" s="1">
        <v>3.1636112728503973</v>
      </c>
      <c r="AT21" s="1">
        <v>0.67171116036513567</v>
      </c>
      <c r="AU21" s="1">
        <v>1.90897314972643</v>
      </c>
      <c r="AV21" s="1">
        <v>0.2824210566632892</v>
      </c>
      <c r="AW21" s="1">
        <v>1.8045537717278357</v>
      </c>
      <c r="AX21" s="1">
        <v>0.26927682474357911</v>
      </c>
      <c r="AY21" s="1">
        <v>1.5614984845505717</v>
      </c>
      <c r="AZ21" s="1">
        <v>0.10900027386914635</v>
      </c>
      <c r="BA21" s="1">
        <v>0.65465938592968509</v>
      </c>
      <c r="BB21" s="1">
        <v>0.16817769761967952</v>
      </c>
      <c r="BC21" s="1">
        <v>7.3056173839942479E-2</v>
      </c>
      <c r="BD21" s="1">
        <f t="shared" si="1"/>
        <v>0.4462102662994083</v>
      </c>
      <c r="BE21" s="4">
        <f t="shared" si="2"/>
        <v>204.27932042426011</v>
      </c>
      <c r="BF21" s="4">
        <f t="shared" si="3"/>
        <v>15.546698579194318</v>
      </c>
      <c r="BG21" s="4">
        <f t="shared" si="4"/>
        <v>18.379875007816104</v>
      </c>
      <c r="BH21" s="4">
        <f t="shared" si="5"/>
        <v>2366.2474691098973</v>
      </c>
      <c r="BI21" s="4">
        <f t="shared" si="6"/>
        <v>8.9974232191705084E-2</v>
      </c>
      <c r="BJ21" s="9">
        <v>1240.8822333080795</v>
      </c>
      <c r="BK21" s="9">
        <v>0.90201786284511742</v>
      </c>
      <c r="BL21" s="9"/>
    </row>
    <row r="22" spans="1:64" s="4" customFormat="1" ht="12" customHeight="1">
      <c r="A22" s="4" t="s">
        <v>764</v>
      </c>
      <c r="B22" s="4" t="s">
        <v>60</v>
      </c>
      <c r="C22" s="4" t="s">
        <v>758</v>
      </c>
      <c r="D22" s="4" t="s">
        <v>74</v>
      </c>
      <c r="E22" s="1">
        <v>12.405446666666666</v>
      </c>
      <c r="F22" s="1">
        <v>143.76406249999999</v>
      </c>
      <c r="G22" s="1">
        <v>52.825216380312632</v>
      </c>
      <c r="H22" s="1">
        <v>0.52225810618783108</v>
      </c>
      <c r="I22" s="1">
        <v>16.158119106058653</v>
      </c>
      <c r="J22" s="1">
        <v>9.0117555871334485</v>
      </c>
      <c r="K22" s="1">
        <v>0.19149980622658572</v>
      </c>
      <c r="L22" s="1">
        <v>7.1670326831158784</v>
      </c>
      <c r="M22" s="1">
        <v>12.344658312879476</v>
      </c>
      <c r="N22" s="1">
        <v>1.5501873143004783</v>
      </c>
      <c r="O22" s="1">
        <v>0.15734401240149856</v>
      </c>
      <c r="P22" s="1">
        <v>7.1928691383542187E-2</v>
      </c>
      <c r="Q22" s="1">
        <f t="shared" si="0"/>
        <v>100.00000000000003</v>
      </c>
      <c r="R22" s="1"/>
      <c r="S22" s="1">
        <v>131.83224384256184</v>
      </c>
      <c r="T22" s="1">
        <v>267.79376838116031</v>
      </c>
      <c r="U22" s="1"/>
      <c r="V22" s="1">
        <v>2.739899005426758</v>
      </c>
      <c r="W22" s="1">
        <v>38.632020266728361</v>
      </c>
      <c r="X22" s="1">
        <v>195.97210094170259</v>
      </c>
      <c r="Y22" s="1">
        <v>10.309991315151072</v>
      </c>
      <c r="Z22" s="1">
        <v>29.428804989457191</v>
      </c>
      <c r="AA22" s="1">
        <v>16.285984145562743</v>
      </c>
      <c r="AB22" s="1">
        <v>80.1835337674122</v>
      </c>
      <c r="AC22" s="1">
        <v>54.154562746304194</v>
      </c>
      <c r="AD22" s="1">
        <v>2.3486524086007599</v>
      </c>
      <c r="AE22" s="1">
        <v>99.927456090307317</v>
      </c>
      <c r="AF22" s="1">
        <v>11.940315797844848</v>
      </c>
      <c r="AG22" s="1">
        <v>22.213360725972827</v>
      </c>
      <c r="AH22" s="1">
        <v>0.54687658868697064</v>
      </c>
      <c r="AI22" s="1">
        <v>0.12561744313474071</v>
      </c>
      <c r="AJ22" s="1">
        <v>19.590545484152457</v>
      </c>
      <c r="AK22" s="1">
        <v>0.8158055843726657</v>
      </c>
      <c r="AL22" s="1">
        <v>2.1146349706032712</v>
      </c>
      <c r="AM22" s="1">
        <v>0.43240867345898837</v>
      </c>
      <c r="AN22" s="1">
        <v>2.5409855517891389</v>
      </c>
      <c r="AO22" s="1">
        <v>1.0067909213611048</v>
      </c>
      <c r="AP22" s="1">
        <v>0.42473729793021053</v>
      </c>
      <c r="AQ22" s="1">
        <v>0.31152182916292515</v>
      </c>
      <c r="AR22" s="1">
        <v>1.6157763842634978</v>
      </c>
      <c r="AS22" s="1">
        <v>2.0588205393896919</v>
      </c>
      <c r="AT22" s="1">
        <v>0.4636789621271451</v>
      </c>
      <c r="AU22" s="1">
        <v>1.2926552216030727</v>
      </c>
      <c r="AV22" s="1">
        <v>0.20866717271144794</v>
      </c>
      <c r="AW22" s="1">
        <v>1.2620790867847025</v>
      </c>
      <c r="AX22" s="1">
        <v>0.22070225503818597</v>
      </c>
      <c r="AY22" s="1">
        <v>0.58837614950461781</v>
      </c>
      <c r="AZ22" s="1">
        <v>3.1649906077074567E-2</v>
      </c>
      <c r="BA22" s="1">
        <v>0.42586691040236457</v>
      </c>
      <c r="BB22" s="1">
        <v>4.6890688995838835E-2</v>
      </c>
      <c r="BC22" s="1">
        <v>2.8062144650241518E-2</v>
      </c>
      <c r="BD22" s="1">
        <f t="shared" si="1"/>
        <v>2.6789421487470197</v>
      </c>
      <c r="BE22" s="4">
        <f t="shared" si="2"/>
        <v>417.7918026730415</v>
      </c>
      <c r="BF22" s="4">
        <f t="shared" si="3"/>
        <v>50.087820394560282</v>
      </c>
      <c r="BG22" s="4">
        <f t="shared" si="4"/>
        <v>35.822607676786077</v>
      </c>
      <c r="BI22" s="4">
        <f t="shared" si="6"/>
        <v>8.5742725078836429E-2</v>
      </c>
      <c r="BJ22" s="9">
        <v>1318.3992100519913</v>
      </c>
      <c r="BK22" s="9">
        <v>0.69443619499887699</v>
      </c>
      <c r="BL22" s="9"/>
    </row>
    <row r="23" spans="1:64" s="4" customFormat="1" ht="12" customHeight="1">
      <c r="A23" s="4" t="s">
        <v>764</v>
      </c>
      <c r="B23" s="4" t="s">
        <v>267</v>
      </c>
      <c r="C23" s="4" t="s">
        <v>758</v>
      </c>
      <c r="D23" s="4" t="s">
        <v>74</v>
      </c>
      <c r="E23" s="1">
        <v>12.212410833333333</v>
      </c>
      <c r="F23" s="1">
        <v>143.91372000000001</v>
      </c>
      <c r="G23" s="1">
        <v>53.784079353016168</v>
      </c>
      <c r="H23" s="1">
        <v>0.98569608731442748</v>
      </c>
      <c r="I23" s="1">
        <v>16.334155480645347</v>
      </c>
      <c r="J23" s="1">
        <v>8.9985499745895865</v>
      </c>
      <c r="K23" s="1">
        <v>0.14940597654989277</v>
      </c>
      <c r="L23" s="1">
        <v>5.7141051364262028</v>
      </c>
      <c r="M23" s="1">
        <v>10.345483188978356</v>
      </c>
      <c r="N23" s="1">
        <v>3.3466109865197886</v>
      </c>
      <c r="O23" s="1">
        <v>0.2386662045649639</v>
      </c>
      <c r="P23" s="1">
        <v>0.10324761139526219</v>
      </c>
      <c r="Q23" s="1">
        <f>SUM(G23:P23)</f>
        <v>99.999999999999986</v>
      </c>
      <c r="R23" s="1">
        <v>2.0276164903702485</v>
      </c>
      <c r="S23" s="1">
        <v>17.999437117143152</v>
      </c>
      <c r="T23" s="1">
        <v>500.58616318368706</v>
      </c>
      <c r="U23" s="1"/>
      <c r="V23" s="1">
        <v>4.4421434054353952</v>
      </c>
      <c r="W23" s="1">
        <v>32.756995791744821</v>
      </c>
      <c r="X23" s="1">
        <v>256.86728816652271</v>
      </c>
      <c r="Y23" s="1">
        <v>10.424800020250929</v>
      </c>
      <c r="Z23" s="1">
        <v>32.855698995319699</v>
      </c>
      <c r="AA23" s="1">
        <v>18.258520052279685</v>
      </c>
      <c r="AB23" s="1">
        <v>96.288600422815833</v>
      </c>
      <c r="AC23" s="1">
        <v>68.331049272973374</v>
      </c>
      <c r="AD23" s="1">
        <v>3.9848568962554816</v>
      </c>
      <c r="AE23" s="1">
        <v>172.59204517319498</v>
      </c>
      <c r="AF23" s="1">
        <v>20.518955615147792</v>
      </c>
      <c r="AG23" s="1">
        <v>67.020042606412034</v>
      </c>
      <c r="AH23" s="1">
        <v>1.4844092250088654</v>
      </c>
      <c r="AI23" s="1">
        <v>0.10085098126789066</v>
      </c>
      <c r="AJ23" s="1">
        <v>46.165507671228745</v>
      </c>
      <c r="AK23" s="1">
        <v>2.8868888420104764</v>
      </c>
      <c r="AL23" s="1">
        <v>8.8039070764523206</v>
      </c>
      <c r="AM23" s="1">
        <v>1.3860070212910258</v>
      </c>
      <c r="AN23" s="1">
        <v>7.1875485822520391</v>
      </c>
      <c r="AO23" s="1">
        <v>2.3888787630512263</v>
      </c>
      <c r="AP23" s="1">
        <v>0.90057119042650713</v>
      </c>
      <c r="AQ23" s="1">
        <v>0.54697025586422532</v>
      </c>
      <c r="AR23" s="1">
        <v>3.221790163000716</v>
      </c>
      <c r="AS23" s="1">
        <v>3.5945769062926796</v>
      </c>
      <c r="AT23" s="1">
        <v>0.75073950694627023</v>
      </c>
      <c r="AU23" s="1">
        <v>2.1498975198461063</v>
      </c>
      <c r="AV23" s="1">
        <v>0.31628363005909216</v>
      </c>
      <c r="AW23" s="1">
        <v>2.1031071748729988</v>
      </c>
      <c r="AX23" s="1">
        <v>0.31092678084185188</v>
      </c>
      <c r="AY23" s="1">
        <v>1.6120676314049991</v>
      </c>
      <c r="AZ23" s="1">
        <v>8.1061121888281809E-2</v>
      </c>
      <c r="BA23" s="1">
        <v>0.78730060634954313</v>
      </c>
      <c r="BB23" s="1">
        <v>0.19134865054708847</v>
      </c>
      <c r="BC23" s="1">
        <v>9.5587129924534497E-2</v>
      </c>
      <c r="BD23" s="1">
        <f t="shared" si="1"/>
        <v>0.52705352757673363</v>
      </c>
      <c r="BE23" s="4">
        <f t="shared" si="2"/>
        <v>241.26382673322277</v>
      </c>
      <c r="BF23" s="4">
        <f t="shared" si="3"/>
        <v>20.825111046575472</v>
      </c>
      <c r="BG23" s="4">
        <f t="shared" si="4"/>
        <v>31.100256515148665</v>
      </c>
      <c r="BH23" s="4">
        <f t="shared" si="5"/>
        <v>2303.0871098054681</v>
      </c>
      <c r="BI23" s="4">
        <f t="shared" si="6"/>
        <v>0.12890559242243033</v>
      </c>
      <c r="BJ23" s="9"/>
      <c r="BK23" s="9"/>
      <c r="BL23" s="9"/>
    </row>
    <row r="24" spans="1:64" s="4" customFormat="1" ht="12" customHeight="1">
      <c r="A24" s="4" t="s">
        <v>764</v>
      </c>
      <c r="B24" s="4" t="s">
        <v>262</v>
      </c>
      <c r="C24" s="4" t="s">
        <v>758</v>
      </c>
      <c r="D24" s="4" t="s">
        <v>74</v>
      </c>
      <c r="E24" s="1">
        <v>12.341108333333333</v>
      </c>
      <c r="F24" s="1">
        <v>143.72092666666666</v>
      </c>
      <c r="G24" s="1">
        <v>56.006104649801891</v>
      </c>
      <c r="H24" s="1">
        <v>0.76869900112823653</v>
      </c>
      <c r="I24" s="1">
        <v>16.07308102237279</v>
      </c>
      <c r="J24" s="1">
        <v>9.5866305256417643</v>
      </c>
      <c r="K24" s="1">
        <v>0.20915811906459866</v>
      </c>
      <c r="L24" s="1">
        <v>4.9883769257137551</v>
      </c>
      <c r="M24" s="1">
        <v>9.4305811953274663</v>
      </c>
      <c r="N24" s="1">
        <v>2.5279991510916431</v>
      </c>
      <c r="O24" s="1">
        <v>0.3636989725191927</v>
      </c>
      <c r="P24" s="1">
        <v>4.5670437338651497E-2</v>
      </c>
      <c r="Q24" s="1">
        <f>SUM(G24:P24)</f>
        <v>99.999999999999986</v>
      </c>
      <c r="R24" s="1">
        <v>2.0687729757026037</v>
      </c>
      <c r="S24" s="1">
        <v>22.153022050739544</v>
      </c>
      <c r="T24" s="1">
        <v>137.72962659458096</v>
      </c>
      <c r="U24" s="1"/>
      <c r="V24" s="1">
        <v>5.0708316004884999</v>
      </c>
      <c r="W24" s="1">
        <v>38.829767348912632</v>
      </c>
      <c r="X24" s="1">
        <v>289.19277440757963</v>
      </c>
      <c r="Y24" s="1">
        <v>35.468083701308188</v>
      </c>
      <c r="Z24" s="1">
        <v>30.085153166093324</v>
      </c>
      <c r="AA24" s="1">
        <v>15.949776026211152</v>
      </c>
      <c r="AB24" s="1">
        <v>160.53858809773837</v>
      </c>
      <c r="AC24" s="1">
        <v>88.265439249070923</v>
      </c>
      <c r="AD24" s="1">
        <v>7.354735592604194</v>
      </c>
      <c r="AE24" s="1">
        <v>148.27923873715315</v>
      </c>
      <c r="AF24" s="1">
        <v>19.289797436469286</v>
      </c>
      <c r="AG24" s="1">
        <v>45.424019596349069</v>
      </c>
      <c r="AH24" s="1">
        <v>0.64105233059832989</v>
      </c>
      <c r="AI24" s="1">
        <v>0.18344987347771058</v>
      </c>
      <c r="AJ24" s="1">
        <v>61.853388513928486</v>
      </c>
      <c r="AK24" s="1">
        <v>1.8359823140813123</v>
      </c>
      <c r="AL24" s="1">
        <v>5.2627581428540617</v>
      </c>
      <c r="AM24" s="1">
        <v>0.89490625179188454</v>
      </c>
      <c r="AN24" s="1">
        <v>4.9364582983453484</v>
      </c>
      <c r="AO24" s="1">
        <v>1.8289392106866471</v>
      </c>
      <c r="AP24" s="1">
        <v>0.72230355906800792</v>
      </c>
      <c r="AQ24" s="1">
        <v>0.48223496205983163</v>
      </c>
      <c r="AR24" s="1">
        <v>2.8528974661457021</v>
      </c>
      <c r="AS24" s="1">
        <v>3.2211690026836384</v>
      </c>
      <c r="AT24" s="1">
        <v>0.70648985985301194</v>
      </c>
      <c r="AU24" s="1">
        <v>2.0935505272949197</v>
      </c>
      <c r="AV24" s="1">
        <v>0.31205524375349958</v>
      </c>
      <c r="AW24" s="1">
        <v>2.0380682805160988</v>
      </c>
      <c r="AX24" s="1">
        <v>0.31666701887413867</v>
      </c>
      <c r="AY24" s="1">
        <v>1.2855897836855046</v>
      </c>
      <c r="AZ24" s="1">
        <v>3.6400466462391208E-2</v>
      </c>
      <c r="BA24" s="1">
        <v>1.089724266579071</v>
      </c>
      <c r="BB24" s="1">
        <v>0.14298563528030497</v>
      </c>
      <c r="BC24" s="1">
        <v>0.10058254247045861</v>
      </c>
      <c r="BD24" s="1">
        <f t="shared" si="1"/>
        <v>1.2829951282734147</v>
      </c>
      <c r="BE24" s="4">
        <f t="shared" si="2"/>
        <v>432.58463266378374</v>
      </c>
      <c r="BF24" s="4">
        <f t="shared" si="3"/>
        <v>51.436884398815167</v>
      </c>
      <c r="BG24" s="4">
        <f t="shared" si="4"/>
        <v>96.487268763530224</v>
      </c>
      <c r="BH24" s="4">
        <f t="shared" si="5"/>
        <v>3930.9672220290963</v>
      </c>
      <c r="BI24" s="4">
        <f t="shared" si="6"/>
        <v>0.22304830425754557</v>
      </c>
      <c r="BJ24" s="9"/>
      <c r="BK24" s="9"/>
      <c r="BL24" s="9"/>
    </row>
    <row r="25" spans="1:64" s="4" customFormat="1" ht="12" customHeight="1">
      <c r="A25" s="4" t="s">
        <v>749</v>
      </c>
      <c r="B25" s="4" t="s">
        <v>61</v>
      </c>
      <c r="C25" s="4" t="s">
        <v>758</v>
      </c>
      <c r="D25" s="4" t="s">
        <v>44</v>
      </c>
      <c r="E25" s="1">
        <v>12.1083725</v>
      </c>
      <c r="F25" s="1">
        <v>143.8588475</v>
      </c>
      <c r="G25" s="1">
        <v>53.060558268907478</v>
      </c>
      <c r="H25" s="1">
        <v>0.3087824682720276</v>
      </c>
      <c r="I25" s="1">
        <v>9.3058360927194759</v>
      </c>
      <c r="J25" s="1">
        <v>6.5121716933741123</v>
      </c>
      <c r="K25" s="1">
        <v>0.11318033209255049</v>
      </c>
      <c r="L25" s="1">
        <v>14.036267259226198</v>
      </c>
      <c r="M25" s="1">
        <v>16.051531231677433</v>
      </c>
      <c r="N25" s="1">
        <v>0.55291677289151653</v>
      </c>
      <c r="O25" s="1">
        <v>3.651424058152665E-2</v>
      </c>
      <c r="P25" s="1">
        <v>2.2241640257694997E-2</v>
      </c>
      <c r="Q25" s="1">
        <f t="shared" si="0"/>
        <v>100</v>
      </c>
      <c r="R25" s="1">
        <v>1.7813390250241263</v>
      </c>
      <c r="S25" s="1">
        <v>27.218485795947728</v>
      </c>
      <c r="T25" s="1">
        <v>120.20852082308818</v>
      </c>
      <c r="U25" s="1"/>
      <c r="V25" s="1">
        <v>2.7311932574321318</v>
      </c>
      <c r="W25" s="1">
        <v>48.660894510922475</v>
      </c>
      <c r="X25" s="1">
        <v>191.97224764842608</v>
      </c>
      <c r="Y25" s="1">
        <v>926.6106285119364</v>
      </c>
      <c r="Z25" s="1">
        <v>27.69547840135403</v>
      </c>
      <c r="AA25" s="1">
        <v>68.364757384692737</v>
      </c>
      <c r="AB25" s="1">
        <v>65.183463581304736</v>
      </c>
      <c r="AC25" s="1">
        <v>47.603847533496555</v>
      </c>
      <c r="AD25" s="1">
        <v>0.64259751062545423</v>
      </c>
      <c r="AE25" s="1">
        <v>34.977926142332301</v>
      </c>
      <c r="AF25" s="1">
        <v>6.6745677224675584</v>
      </c>
      <c r="AG25" s="1">
        <v>7.1529836147434986</v>
      </c>
      <c r="AH25" s="1">
        <v>7.2868315149703336E-2</v>
      </c>
      <c r="AI25" s="1">
        <v>3.4123159608001948E-2</v>
      </c>
      <c r="AJ25" s="1">
        <v>9.7446085598678653</v>
      </c>
      <c r="AK25" s="1">
        <v>0.26702059517005339</v>
      </c>
      <c r="AL25" s="1">
        <v>0.99567903004754033</v>
      </c>
      <c r="AM25" s="1">
        <v>0.21746397973793538</v>
      </c>
      <c r="AN25" s="1">
        <v>1.3310074828388685</v>
      </c>
      <c r="AO25" s="1">
        <v>0.56991732724516297</v>
      </c>
      <c r="AP25" s="1">
        <v>0.23988023316984006</v>
      </c>
      <c r="AQ25" s="1">
        <v>0.18347082380650565</v>
      </c>
      <c r="AR25" s="1"/>
      <c r="AS25" s="1">
        <v>1.1294565676710981</v>
      </c>
      <c r="AT25" s="1">
        <v>0.25660532376205336</v>
      </c>
      <c r="AU25" s="1">
        <v>0.6810592344633225</v>
      </c>
      <c r="AV25" s="1">
        <v>0.11287728831713935</v>
      </c>
      <c r="AW25" s="1">
        <v>0</v>
      </c>
      <c r="AX25" s="1">
        <v>0</v>
      </c>
      <c r="AY25" s="1">
        <v>0.19824294633035192</v>
      </c>
      <c r="AZ25" s="1">
        <v>7.9682434786788325E-3</v>
      </c>
      <c r="BA25" s="1">
        <v>0.13349941393243897</v>
      </c>
      <c r="BB25" s="1">
        <v>1.9815621155826895E-2</v>
      </c>
      <c r="BC25" s="1">
        <v>1.3732101940694711E-2</v>
      </c>
      <c r="BD25" s="1">
        <f t="shared" si="1"/>
        <v>1.7220333059288349</v>
      </c>
      <c r="BE25" s="4">
        <f t="shared" si="2"/>
        <v>491.7639716281318</v>
      </c>
      <c r="BF25" s="4">
        <f t="shared" si="3"/>
        <v>32.428835087841534</v>
      </c>
      <c r="BG25" s="4">
        <f t="shared" si="4"/>
        <v>133.72902255044849</v>
      </c>
      <c r="BH25" s="4">
        <f t="shared" si="5"/>
        <v>17890.695407525793</v>
      </c>
      <c r="BI25" s="4">
        <f t="shared" si="6"/>
        <v>0.2719374136086028</v>
      </c>
      <c r="BJ25" s="9"/>
      <c r="BK25" s="9"/>
      <c r="BL25" s="9"/>
    </row>
    <row r="26" spans="1:64" s="4" customFormat="1" ht="12" customHeight="1">
      <c r="A26" s="4" t="s">
        <v>749</v>
      </c>
      <c r="B26" s="4" t="s">
        <v>62</v>
      </c>
      <c r="C26" s="4" t="s">
        <v>758</v>
      </c>
      <c r="D26" s="4" t="s">
        <v>44</v>
      </c>
      <c r="E26" s="1">
        <v>12.1083725</v>
      </c>
      <c r="F26" s="1">
        <v>143.8588475</v>
      </c>
      <c r="G26" s="1">
        <v>50.529784218963854</v>
      </c>
      <c r="H26" s="1">
        <v>0.44312193484028239</v>
      </c>
      <c r="I26" s="1">
        <v>13.541481536157512</v>
      </c>
      <c r="J26" s="1">
        <v>6.6319422146636109</v>
      </c>
      <c r="K26" s="1">
        <v>9.2193721888892466E-2</v>
      </c>
      <c r="L26" s="1">
        <v>12.274186121544954</v>
      </c>
      <c r="M26" s="1">
        <v>14.75099550222278</v>
      </c>
      <c r="N26" s="1">
        <v>1.5732139698471572</v>
      </c>
      <c r="O26" s="1">
        <v>5.1679233095516794E-2</v>
      </c>
      <c r="P26" s="1">
        <v>0.11140154677543657</v>
      </c>
      <c r="Q26" s="1">
        <f t="shared" si="0"/>
        <v>100</v>
      </c>
      <c r="R26" s="1">
        <v>1.9987722286895</v>
      </c>
      <c r="S26" s="1">
        <v>195.60380795703654</v>
      </c>
      <c r="T26" s="1">
        <v>634.16338923230637</v>
      </c>
      <c r="U26" s="1"/>
      <c r="V26" s="1">
        <v>2.6828394232805666</v>
      </c>
      <c r="W26" s="1">
        <v>53.847968011184896</v>
      </c>
      <c r="X26" s="1">
        <v>201.88578592736883</v>
      </c>
      <c r="Y26" s="1">
        <v>394.16658790689104</v>
      </c>
      <c r="Z26" s="1">
        <v>13.596233390575346</v>
      </c>
      <c r="AA26" s="1">
        <v>1.3065762110613925</v>
      </c>
      <c r="AB26" s="1">
        <v>47.685424606377197</v>
      </c>
      <c r="AC26" s="1">
        <v>38.215840027675299</v>
      </c>
      <c r="AD26" s="1">
        <v>1.2971108842168171</v>
      </c>
      <c r="AE26" s="1">
        <v>82.511768326413289</v>
      </c>
      <c r="AF26" s="1">
        <v>10.318712631400093</v>
      </c>
      <c r="AG26" s="1">
        <v>33.598081401683224</v>
      </c>
      <c r="AH26" s="1">
        <v>0.10937836031859129</v>
      </c>
      <c r="AI26" s="1">
        <v>8.7059765000225262E-2</v>
      </c>
      <c r="AJ26" s="1">
        <v>8.1472218976116242</v>
      </c>
      <c r="AK26" s="1">
        <v>0.79063477871533161</v>
      </c>
      <c r="AL26" s="1">
        <v>3.3424791053593661</v>
      </c>
      <c r="AM26" s="1">
        <v>0.67926913688862123</v>
      </c>
      <c r="AN26" s="1">
        <v>4.0290951336171048</v>
      </c>
      <c r="AO26" s="1">
        <v>1.3778914394288224</v>
      </c>
      <c r="AP26" s="1">
        <v>0.57114413059150582</v>
      </c>
      <c r="AQ26" s="1">
        <v>0.30169733146150923</v>
      </c>
      <c r="AR26" s="1"/>
      <c r="AS26" s="1">
        <v>1.8401654333054576</v>
      </c>
      <c r="AT26" s="1">
        <v>0.39865741792570647</v>
      </c>
      <c r="AU26" s="1">
        <v>1.0910366406849392</v>
      </c>
      <c r="AV26" s="1">
        <v>0.16222922602536155</v>
      </c>
      <c r="AW26" s="1">
        <v>1.1330884179117011</v>
      </c>
      <c r="AX26" s="1">
        <v>0</v>
      </c>
      <c r="AY26" s="1">
        <v>0.88616612092558589</v>
      </c>
      <c r="AZ26" s="1">
        <v>6.8897181878561104E-3</v>
      </c>
      <c r="BA26" s="1">
        <v>0.29009816777422581</v>
      </c>
      <c r="BB26" s="1">
        <v>1.2159271086221798E-2</v>
      </c>
      <c r="BC26" s="1">
        <v>1.1900779510296562E-2</v>
      </c>
      <c r="BD26" s="1">
        <f t="shared" si="1"/>
        <v>7.1599493409499262</v>
      </c>
      <c r="BE26" s="4">
        <f t="shared" si="2"/>
        <v>670.04196549607298</v>
      </c>
      <c r="BF26" s="4">
        <f t="shared" si="3"/>
        <v>106.67669756015475</v>
      </c>
      <c r="BG26" s="4">
        <f t="shared" si="4"/>
        <v>74.486597475778964</v>
      </c>
      <c r="BH26" s="4">
        <f t="shared" si="5"/>
        <v>5979.9094195821526</v>
      </c>
      <c r="BI26" s="4">
        <f t="shared" si="6"/>
        <v>0.11116706312660878</v>
      </c>
      <c r="BJ26" s="9"/>
      <c r="BK26" s="9"/>
      <c r="BL26" s="9"/>
    </row>
    <row r="27" spans="1:64" s="4" customFormat="1" ht="12" customHeight="1">
      <c r="A27" s="4" t="s">
        <v>749</v>
      </c>
      <c r="B27" s="4" t="s">
        <v>63</v>
      </c>
      <c r="C27" s="4" t="s">
        <v>758</v>
      </c>
      <c r="D27" s="4" t="s">
        <v>44</v>
      </c>
      <c r="E27" s="1">
        <v>12.1083725</v>
      </c>
      <c r="F27" s="1">
        <v>143.8588475</v>
      </c>
      <c r="G27" s="1">
        <v>50.964321830544471</v>
      </c>
      <c r="H27" s="1">
        <v>0.39091645502491246</v>
      </c>
      <c r="I27" s="1">
        <v>13.02776657331103</v>
      </c>
      <c r="J27" s="1">
        <v>5.9496020016371709</v>
      </c>
      <c r="K27" s="1">
        <v>0.11533871495397732</v>
      </c>
      <c r="L27" s="1">
        <v>13.016552196369052</v>
      </c>
      <c r="M27" s="1">
        <v>14.830455605876802</v>
      </c>
      <c r="N27" s="1">
        <v>1.4772035127969587</v>
      </c>
      <c r="O27" s="1">
        <v>0.18177114411704962</v>
      </c>
      <c r="P27" s="1">
        <v>4.6071965368562548E-2</v>
      </c>
      <c r="Q27" s="1">
        <f t="shared" si="0"/>
        <v>100</v>
      </c>
      <c r="R27" s="1">
        <v>1.7858135821691119</v>
      </c>
      <c r="S27" s="1"/>
      <c r="T27" s="1">
        <v>600.77747482714665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J27" s="9"/>
      <c r="BK27" s="9"/>
      <c r="BL27" s="9"/>
    </row>
    <row r="28" spans="1:64" s="4" customFormat="1" ht="12" customHeight="1">
      <c r="A28" s="4" t="s">
        <v>749</v>
      </c>
      <c r="B28" s="4" t="s">
        <v>64</v>
      </c>
      <c r="C28" s="4" t="s">
        <v>758</v>
      </c>
      <c r="D28" s="4" t="s">
        <v>44</v>
      </c>
      <c r="E28" s="1">
        <v>12.1083725</v>
      </c>
      <c r="F28" s="1">
        <v>143.8588475</v>
      </c>
      <c r="G28" s="1">
        <v>50.877541701112975</v>
      </c>
      <c r="H28" s="1">
        <v>0.44031065135410591</v>
      </c>
      <c r="I28" s="1">
        <v>12.85634962116435</v>
      </c>
      <c r="J28" s="1">
        <v>5.723814006731593</v>
      </c>
      <c r="K28" s="1">
        <v>0.1112155828951758</v>
      </c>
      <c r="L28" s="1">
        <v>12.463361278478905</v>
      </c>
      <c r="M28" s="1">
        <v>15.853588109999588</v>
      </c>
      <c r="N28" s="1">
        <v>1.4256205992740696</v>
      </c>
      <c r="O28" s="1">
        <v>0.20482561019690695</v>
      </c>
      <c r="P28" s="1">
        <v>4.3372838792316723E-2</v>
      </c>
      <c r="Q28" s="1">
        <f t="shared" si="0"/>
        <v>99.999999999999972</v>
      </c>
      <c r="R28" s="1">
        <v>1.7985565020223373</v>
      </c>
      <c r="S28" s="1">
        <v>59.234656327025228</v>
      </c>
      <c r="T28" s="1">
        <v>685.70719997664469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J28" s="9"/>
      <c r="BK28" s="9"/>
      <c r="BL28" s="9"/>
    </row>
    <row r="29" spans="1:64" s="4" customFormat="1" ht="12" customHeight="1">
      <c r="A29" s="4" t="s">
        <v>749</v>
      </c>
      <c r="B29" s="4" t="s">
        <v>268</v>
      </c>
      <c r="C29" s="4" t="s">
        <v>758</v>
      </c>
      <c r="D29" s="4" t="s">
        <v>44</v>
      </c>
      <c r="E29" s="1">
        <v>12.462948333333333</v>
      </c>
      <c r="F29" s="1">
        <v>143.80469583333334</v>
      </c>
      <c r="G29" s="1">
        <v>52.039785781447925</v>
      </c>
      <c r="H29" s="1">
        <v>0.41426998290958378</v>
      </c>
      <c r="I29" s="1">
        <v>13.97377760379015</v>
      </c>
      <c r="J29" s="1">
        <v>5.8814480744908799</v>
      </c>
      <c r="K29" s="1">
        <v>0.10019101440493887</v>
      </c>
      <c r="L29" s="1">
        <v>10.465628835285765</v>
      </c>
      <c r="M29" s="1">
        <v>15.783395044584195</v>
      </c>
      <c r="N29" s="1">
        <v>1.1393527955282343</v>
      </c>
      <c r="O29" s="1">
        <v>0.15447953762876024</v>
      </c>
      <c r="P29" s="1">
        <v>4.7671329929577316E-2</v>
      </c>
      <c r="Q29" s="1">
        <f t="shared" si="0"/>
        <v>100.00000000000001</v>
      </c>
      <c r="R29" s="1">
        <v>1.7351645913650029</v>
      </c>
      <c r="S29" s="1"/>
      <c r="T29" s="1">
        <v>743.98487230068906</v>
      </c>
      <c r="U29" s="1"/>
      <c r="V29" s="1">
        <v>2.5976920323358534</v>
      </c>
      <c r="W29" s="1">
        <v>62.021792257342234</v>
      </c>
      <c r="X29" s="1">
        <v>204.54925881857392</v>
      </c>
      <c r="Y29" s="1">
        <v>536.6252525524709</v>
      </c>
      <c r="Z29" s="1">
        <v>12.341920236859853</v>
      </c>
      <c r="AA29" s="1"/>
      <c r="AB29" s="1">
        <v>29.248682561743763</v>
      </c>
      <c r="AC29" s="1">
        <v>32.47602674204105</v>
      </c>
      <c r="AD29" s="1">
        <v>3.3586074988654651</v>
      </c>
      <c r="AE29" s="1">
        <v>116.3089672290693</v>
      </c>
      <c r="AF29" s="1">
        <v>11.907349009571028</v>
      </c>
      <c r="AG29" s="1">
        <v>22.93048325334119</v>
      </c>
      <c r="AH29" s="1">
        <v>0.17770598553497516</v>
      </c>
      <c r="AI29" s="1">
        <v>0.42252602375840964</v>
      </c>
      <c r="AJ29" s="1">
        <v>22.81153096010538</v>
      </c>
      <c r="AK29" s="1">
        <v>0.7509604730087609</v>
      </c>
      <c r="AL29" s="1">
        <v>2.3339341030214129</v>
      </c>
      <c r="AM29" s="1">
        <v>0.49639894309373506</v>
      </c>
      <c r="AN29" s="1">
        <v>2.5597155365780164</v>
      </c>
      <c r="AO29" s="1">
        <v>1.0553205961602454</v>
      </c>
      <c r="AP29" s="1">
        <v>0.38255552745733562</v>
      </c>
      <c r="AQ29" s="1">
        <v>0.26915987928694196</v>
      </c>
      <c r="AR29" s="1"/>
      <c r="AS29" s="1">
        <v>1.9326101550649251</v>
      </c>
      <c r="AT29" s="1">
        <v>0.43206419631684523</v>
      </c>
      <c r="AU29" s="1">
        <v>1.2043950234664818</v>
      </c>
      <c r="AV29" s="1">
        <v>0.16087544433469111</v>
      </c>
      <c r="AW29" s="1"/>
      <c r="AX29" s="1"/>
      <c r="AY29" s="1">
        <v>0.44729760289503995</v>
      </c>
      <c r="AZ29" s="1">
        <v>2.1778900747942816E-2</v>
      </c>
      <c r="BA29" s="1">
        <v>0.53640383485329479</v>
      </c>
      <c r="BB29" s="1">
        <v>0.13077730759654135</v>
      </c>
      <c r="BC29" s="1">
        <v>4.1194481006402703E-2</v>
      </c>
      <c r="BD29" s="1">
        <f t="shared" si="1"/>
        <v>3.2308818060541271</v>
      </c>
      <c r="BE29" s="4">
        <f t="shared" ref="BE29:BE44" si="7">AJ29/BB29</f>
        <v>174.43034559543625</v>
      </c>
      <c r="BF29" s="4">
        <f t="shared" ref="BF29:BF44" si="8">AD29/BB29</f>
        <v>25.681882893835397</v>
      </c>
      <c r="BG29" s="4">
        <f t="shared" ref="BG29:BG44" si="9">AJ29/AH29</f>
        <v>128.36670015043322</v>
      </c>
      <c r="BH29" s="4">
        <f>R29*10^4/AL29</f>
        <v>7434.5054949012138</v>
      </c>
      <c r="BI29" s="4">
        <f t="shared" si="6"/>
        <v>0.73591954262453618</v>
      </c>
      <c r="BJ29" s="9"/>
      <c r="BK29" s="9"/>
      <c r="BL29" s="9"/>
    </row>
    <row r="30" spans="1:64" s="4" customFormat="1" ht="12" customHeight="1">
      <c r="A30" s="4" t="s">
        <v>749</v>
      </c>
      <c r="B30" s="4" t="s">
        <v>269</v>
      </c>
      <c r="C30" s="4" t="s">
        <v>758</v>
      </c>
      <c r="D30" s="4" t="s">
        <v>44</v>
      </c>
      <c r="E30" s="1">
        <v>12.462948333333333</v>
      </c>
      <c r="F30" s="1">
        <v>143.80469583333334</v>
      </c>
      <c r="G30" s="1">
        <v>51.798475418028154</v>
      </c>
      <c r="H30" s="1">
        <v>0.33107954292893327</v>
      </c>
      <c r="I30" s="1">
        <v>15.231015858103591</v>
      </c>
      <c r="J30" s="1">
        <v>6.4811996173066735</v>
      </c>
      <c r="K30" s="1">
        <v>9.0826380757399572E-2</v>
      </c>
      <c r="L30" s="1">
        <v>10.537869601093638</v>
      </c>
      <c r="M30" s="1">
        <v>14.382963750191363</v>
      </c>
      <c r="N30" s="1">
        <v>0.99875096748822878</v>
      </c>
      <c r="O30" s="1">
        <v>9.9815733101268928E-2</v>
      </c>
      <c r="P30" s="1">
        <v>4.8003131000752049E-2</v>
      </c>
      <c r="Q30" s="1">
        <f t="shared" si="0"/>
        <v>100.00000000000001</v>
      </c>
      <c r="R30" s="1">
        <v>1.9788552532829788</v>
      </c>
      <c r="S30" s="1"/>
      <c r="T30" s="1">
        <v>666.29376170727517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J30" s="9"/>
      <c r="BK30" s="9"/>
      <c r="BL30" s="9"/>
    </row>
    <row r="31" spans="1:64" s="4" customFormat="1" ht="12" customHeight="1">
      <c r="A31" s="4" t="s">
        <v>749</v>
      </c>
      <c r="B31" s="4" t="s">
        <v>270</v>
      </c>
      <c r="C31" s="4" t="s">
        <v>758</v>
      </c>
      <c r="D31" s="4" t="s">
        <v>44</v>
      </c>
      <c r="E31" s="1">
        <v>12.462948333333333</v>
      </c>
      <c r="F31" s="1">
        <v>143.80469583333334</v>
      </c>
      <c r="G31" s="1">
        <v>50.431376804179138</v>
      </c>
      <c r="H31" s="1">
        <v>0.35746721361260914</v>
      </c>
      <c r="I31" s="1">
        <v>16.082319009109085</v>
      </c>
      <c r="J31" s="1">
        <v>6.449432431746092</v>
      </c>
      <c r="K31" s="1">
        <v>8.7369894872835349E-2</v>
      </c>
      <c r="L31" s="1">
        <v>11.27496243969744</v>
      </c>
      <c r="M31" s="1">
        <v>14.040119769857156</v>
      </c>
      <c r="N31" s="1">
        <v>1.119915711847842</v>
      </c>
      <c r="O31" s="1">
        <v>0.13595447354858745</v>
      </c>
      <c r="P31" s="1">
        <v>2.1082251529219616E-2</v>
      </c>
      <c r="Q31" s="1">
        <f t="shared" si="0"/>
        <v>100.00000000000001</v>
      </c>
      <c r="R31" s="1">
        <v>2.0778492407048721</v>
      </c>
      <c r="S31" s="1">
        <v>99.185733036482205</v>
      </c>
      <c r="T31" s="1">
        <v>794.75135710309962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J31" s="9"/>
      <c r="BK31" s="9"/>
      <c r="BL31" s="9"/>
    </row>
    <row r="32" spans="1:64" s="4" customFormat="1" ht="12" customHeight="1">
      <c r="A32" s="4" t="s">
        <v>749</v>
      </c>
      <c r="B32" s="4" t="s">
        <v>271</v>
      </c>
      <c r="C32" s="4" t="s">
        <v>758</v>
      </c>
      <c r="D32" s="4" t="s">
        <v>44</v>
      </c>
      <c r="E32" s="1">
        <v>12.462948333333333</v>
      </c>
      <c r="F32" s="1">
        <v>143.80469583333334</v>
      </c>
      <c r="G32" s="1">
        <v>53.106224535006184</v>
      </c>
      <c r="H32" s="1">
        <v>0.37783126720901333</v>
      </c>
      <c r="I32" s="1">
        <v>15.131086940156383</v>
      </c>
      <c r="J32" s="1">
        <v>5.580217308695703</v>
      </c>
      <c r="K32" s="1">
        <v>0.10067573235886633</v>
      </c>
      <c r="L32" s="1">
        <v>9.6125914338216703</v>
      </c>
      <c r="M32" s="1">
        <v>14.506818127301207</v>
      </c>
      <c r="N32" s="1">
        <v>1.3674459710160978</v>
      </c>
      <c r="O32" s="1">
        <v>0.1906497136402153</v>
      </c>
      <c r="P32" s="1">
        <v>2.6458970794656696E-2</v>
      </c>
      <c r="Q32" s="1">
        <f t="shared" si="0"/>
        <v>99.999999999999972</v>
      </c>
      <c r="R32" s="1">
        <v>2.3172835212928238</v>
      </c>
      <c r="S32" s="1">
        <v>53.642738199141064</v>
      </c>
      <c r="T32" s="1">
        <v>820.39962807847826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J32" s="9"/>
      <c r="BK32" s="9"/>
      <c r="BL32" s="9"/>
    </row>
    <row r="33" spans="1:64" s="4" customFormat="1" ht="12" customHeight="1">
      <c r="A33" s="4" t="s">
        <v>749</v>
      </c>
      <c r="B33" s="4" t="s">
        <v>272</v>
      </c>
      <c r="C33" s="4" t="s">
        <v>758</v>
      </c>
      <c r="D33" s="4" t="s">
        <v>44</v>
      </c>
      <c r="E33" s="1">
        <v>12.462948333333333</v>
      </c>
      <c r="F33" s="1">
        <v>143.80469583333334</v>
      </c>
      <c r="G33" s="1">
        <v>52.699405665502518</v>
      </c>
      <c r="H33" s="1">
        <v>0.35696137996446053</v>
      </c>
      <c r="I33" s="1">
        <v>15.048274390811619</v>
      </c>
      <c r="J33" s="1">
        <v>5.6055460135003248</v>
      </c>
      <c r="K33" s="1">
        <v>0.13387294996716753</v>
      </c>
      <c r="L33" s="1">
        <v>9.6522675119641352</v>
      </c>
      <c r="M33" s="1">
        <v>14.958760531249624</v>
      </c>
      <c r="N33" s="1">
        <v>1.3252029608934168</v>
      </c>
      <c r="O33" s="1">
        <v>0.19414561540558042</v>
      </c>
      <c r="P33" s="1">
        <v>2.5562980741159966E-2</v>
      </c>
      <c r="Q33" s="1">
        <f t="shared" si="0"/>
        <v>100.00000000000001</v>
      </c>
      <c r="R33" s="1">
        <v>2.2195312140674952</v>
      </c>
      <c r="S33" s="1"/>
      <c r="T33" s="1">
        <v>914.61948954109698</v>
      </c>
      <c r="U33" s="1"/>
      <c r="V33" s="1">
        <v>2.7305128865413559</v>
      </c>
      <c r="W33" s="1">
        <v>44.344980245294067</v>
      </c>
      <c r="X33" s="1">
        <v>196.78767679414429</v>
      </c>
      <c r="Y33" s="1">
        <v>293.98454305351305</v>
      </c>
      <c r="Z33" s="1">
        <v>25.955945302689791</v>
      </c>
      <c r="AA33" s="1">
        <v>49.737394194556295</v>
      </c>
      <c r="AB33" s="1">
        <v>110.97301901788667</v>
      </c>
      <c r="AC33" s="1">
        <v>42.956793593909651</v>
      </c>
      <c r="AD33" s="1">
        <v>2.9975932054169814</v>
      </c>
      <c r="AE33" s="1">
        <v>121.58975363009431</v>
      </c>
      <c r="AF33" s="1">
        <v>9.2204829104979584</v>
      </c>
      <c r="AG33" s="1">
        <v>21.325274189668491</v>
      </c>
      <c r="AH33" s="1">
        <v>0.31072506753486151</v>
      </c>
      <c r="AI33" s="1">
        <v>0.27771382045695575</v>
      </c>
      <c r="AJ33" s="1">
        <v>29.492941883993307</v>
      </c>
      <c r="AK33" s="1">
        <v>0.86277241413303796</v>
      </c>
      <c r="AL33" s="1">
        <v>2.5679415098391787</v>
      </c>
      <c r="AM33" s="1">
        <v>0.47527089103029524</v>
      </c>
      <c r="AN33" s="1">
        <v>2.8553356768269889</v>
      </c>
      <c r="AO33" s="1">
        <v>0.9464776738830315</v>
      </c>
      <c r="AP33" s="1">
        <v>0.37973446661300247</v>
      </c>
      <c r="AQ33" s="1"/>
      <c r="AR33" s="1">
        <v>1.3149490441653011</v>
      </c>
      <c r="AS33" s="1">
        <v>1.4893846666536417</v>
      </c>
      <c r="AT33" s="1">
        <v>0.35925010096159743</v>
      </c>
      <c r="AU33" s="1">
        <v>1.0232271374273691</v>
      </c>
      <c r="AV33" s="1">
        <v>0.17684139775022448</v>
      </c>
      <c r="AW33" s="1"/>
      <c r="AX33" s="1"/>
      <c r="AY33" s="1">
        <v>0.56607351702109454</v>
      </c>
      <c r="AZ33" s="1">
        <v>2.6572636103937342E-2</v>
      </c>
      <c r="BA33" s="1">
        <v>0.58787635691218476</v>
      </c>
      <c r="BB33" s="1">
        <v>7.9297771747373555E-2</v>
      </c>
      <c r="BC33" s="1">
        <v>5.4120242379744728E-2</v>
      </c>
      <c r="BD33" s="1">
        <f t="shared" si="1"/>
        <v>3.502164239137703</v>
      </c>
      <c r="BE33" s="4">
        <f t="shared" si="7"/>
        <v>371.92648966167388</v>
      </c>
      <c r="BF33" s="4">
        <f t="shared" si="8"/>
        <v>37.801733130241018</v>
      </c>
      <c r="BG33" s="4">
        <f t="shared" si="9"/>
        <v>94.916519346107705</v>
      </c>
      <c r="BH33" s="4">
        <f>R33*10^4/AL33</f>
        <v>8643.2311856141023</v>
      </c>
      <c r="BI33" s="4">
        <f t="shared" si="6"/>
        <v>0.25520236386617506</v>
      </c>
      <c r="BJ33" s="9"/>
      <c r="BK33" s="9"/>
      <c r="BL33" s="9"/>
    </row>
    <row r="34" spans="1:64" s="4" customFormat="1" ht="12" customHeight="1">
      <c r="A34" s="4" t="s">
        <v>749</v>
      </c>
      <c r="B34" s="4" t="s">
        <v>273</v>
      </c>
      <c r="C34" s="4" t="s">
        <v>758</v>
      </c>
      <c r="D34" s="4" t="s">
        <v>44</v>
      </c>
      <c r="E34" s="1">
        <v>12.462948333333333</v>
      </c>
      <c r="F34" s="1">
        <v>143.80469583333334</v>
      </c>
      <c r="G34" s="1">
        <v>52.669174773622174</v>
      </c>
      <c r="H34" s="1">
        <v>0.47677337776876777</v>
      </c>
      <c r="I34" s="1">
        <v>15.772468110856073</v>
      </c>
      <c r="J34" s="1">
        <v>6.3449514538466172</v>
      </c>
      <c r="K34" s="1">
        <v>9.2659789252776376E-2</v>
      </c>
      <c r="L34" s="1">
        <v>9.6113946907475967</v>
      </c>
      <c r="M34" s="1">
        <v>13.23447587534675</v>
      </c>
      <c r="N34" s="1">
        <v>1.5597115920039053</v>
      </c>
      <c r="O34" s="1">
        <v>0.18661164727999385</v>
      </c>
      <c r="P34" s="1">
        <v>5.177868927534985E-2</v>
      </c>
      <c r="Q34" s="1">
        <f t="shared" si="0"/>
        <v>100</v>
      </c>
      <c r="R34" s="1">
        <v>2.1996778520449425</v>
      </c>
      <c r="S34" s="1">
        <v>35.310842964420175</v>
      </c>
      <c r="T34" s="1">
        <v>254.13936099109358</v>
      </c>
      <c r="U34" s="1"/>
      <c r="V34" s="1">
        <v>2.7830278707737373</v>
      </c>
      <c r="W34" s="1">
        <v>41.660560369213449</v>
      </c>
      <c r="X34" s="1">
        <v>217.71980015573769</v>
      </c>
      <c r="Y34" s="1">
        <v>318.72793315489196</v>
      </c>
      <c r="Z34" s="1">
        <v>19.717494097113089</v>
      </c>
      <c r="AA34" s="1">
        <v>8.2552257991940916</v>
      </c>
      <c r="AB34" s="1">
        <v>88.034551568704458</v>
      </c>
      <c r="AC34" s="1">
        <v>50.830090878221881</v>
      </c>
      <c r="AD34" s="1">
        <v>4.2617909205157343</v>
      </c>
      <c r="AE34" s="1">
        <v>108.71185045655068</v>
      </c>
      <c r="AF34" s="1">
        <v>8.6980812989610552</v>
      </c>
      <c r="AG34" s="1">
        <v>26.931126961055341</v>
      </c>
      <c r="AH34" s="1">
        <v>0.43252268863120258</v>
      </c>
      <c r="AI34" s="1">
        <v>0.2406211474701074</v>
      </c>
      <c r="AJ34" s="1">
        <v>34.983313241361103</v>
      </c>
      <c r="AK34" s="1">
        <v>1.0343532433425735</v>
      </c>
      <c r="AL34" s="1">
        <v>3.560811136994503</v>
      </c>
      <c r="AM34" s="1">
        <v>0.62277359054094661</v>
      </c>
      <c r="AN34" s="1">
        <v>3.575487143412249</v>
      </c>
      <c r="AO34" s="1">
        <v>1.2293742878860914</v>
      </c>
      <c r="AP34" s="1">
        <v>0.47307677255048258</v>
      </c>
      <c r="AQ34" s="1"/>
      <c r="AR34" s="1">
        <v>1.6040340176746901</v>
      </c>
      <c r="AS34" s="1"/>
      <c r="AT34" s="1"/>
      <c r="AU34" s="1"/>
      <c r="AV34" s="1"/>
      <c r="AW34" s="1"/>
      <c r="AX34" s="1">
        <v>0.14866838762678444</v>
      </c>
      <c r="AY34" s="1">
        <v>0.83666922127205312</v>
      </c>
      <c r="AZ34" s="1">
        <v>4.2603544484053513E-2</v>
      </c>
      <c r="BA34" s="1">
        <v>0.7897563110022795</v>
      </c>
      <c r="BB34" s="1">
        <v>5.7593569056737987E-2</v>
      </c>
      <c r="BC34" s="1">
        <v>7.8970236728042084E-2</v>
      </c>
      <c r="BD34" s="1">
        <f t="shared" si="1"/>
        <v>4.1779169343205806</v>
      </c>
      <c r="BE34" s="4">
        <f t="shared" si="7"/>
        <v>607.41700530657306</v>
      </c>
      <c r="BF34" s="4">
        <f t="shared" si="8"/>
        <v>73.997687420921153</v>
      </c>
      <c r="BG34" s="4">
        <f t="shared" si="9"/>
        <v>80.882030378735081</v>
      </c>
      <c r="BH34" s="4">
        <f>R34*10^4/AL34</f>
        <v>6177.4628516287357</v>
      </c>
      <c r="BI34" s="4">
        <f t="shared" si="6"/>
        <v>0.13315733618276399</v>
      </c>
      <c r="BJ34" s="9"/>
      <c r="BK34" s="9"/>
      <c r="BL34" s="9"/>
    </row>
    <row r="35" spans="1:64" s="4" customFormat="1" ht="12" customHeight="1">
      <c r="A35" s="4" t="s">
        <v>749</v>
      </c>
      <c r="B35" s="4" t="s">
        <v>274</v>
      </c>
      <c r="C35" s="4" t="s">
        <v>758</v>
      </c>
      <c r="D35" s="4" t="s">
        <v>44</v>
      </c>
      <c r="E35" s="1">
        <v>12.462948333333333</v>
      </c>
      <c r="F35" s="1">
        <v>143.80469583333334</v>
      </c>
      <c r="G35" s="1">
        <v>51.060321048995185</v>
      </c>
      <c r="H35" s="1">
        <v>0.33962659067010537</v>
      </c>
      <c r="I35" s="1">
        <v>15.57704777746372</v>
      </c>
      <c r="J35" s="1">
        <v>7.0089436398713092</v>
      </c>
      <c r="K35" s="1">
        <v>9.5407321694045769E-2</v>
      </c>
      <c r="L35" s="1">
        <v>10.937438163896088</v>
      </c>
      <c r="M35" s="1">
        <v>13.841607040146723</v>
      </c>
      <c r="N35" s="1">
        <v>1.0363180171002624</v>
      </c>
      <c r="O35" s="1">
        <v>7.0172168943687468E-2</v>
      </c>
      <c r="P35" s="1">
        <v>3.3118231218861816E-2</v>
      </c>
      <c r="Q35" s="1">
        <f t="shared" si="0"/>
        <v>99.999999999999986</v>
      </c>
      <c r="R35" s="1">
        <v>1.8092264844335382</v>
      </c>
      <c r="S35" s="1">
        <v>140.05700002633307</v>
      </c>
      <c r="T35" s="1">
        <v>773.95927852929219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J35" s="9"/>
      <c r="BK35" s="9"/>
      <c r="BL35" s="9"/>
    </row>
    <row r="36" spans="1:64" s="4" customFormat="1" ht="12" customHeight="1">
      <c r="A36" s="4" t="s">
        <v>749</v>
      </c>
      <c r="B36" s="4" t="s">
        <v>65</v>
      </c>
      <c r="C36" s="4" t="s">
        <v>758</v>
      </c>
      <c r="D36" s="4" t="s">
        <v>44</v>
      </c>
      <c r="E36" s="1">
        <v>12.405446666666666</v>
      </c>
      <c r="F36" s="1">
        <v>143.76406249999999</v>
      </c>
      <c r="G36" s="1">
        <v>49.222259803595961</v>
      </c>
      <c r="H36" s="1">
        <v>0.43663961879883018</v>
      </c>
      <c r="I36" s="1">
        <v>16.702557224103195</v>
      </c>
      <c r="J36" s="1">
        <v>6.8978060863671367</v>
      </c>
      <c r="K36" s="1">
        <v>8.2482781358299409E-2</v>
      </c>
      <c r="L36" s="1">
        <v>10.958915450387668</v>
      </c>
      <c r="M36" s="1">
        <v>14.321186213858589</v>
      </c>
      <c r="N36" s="1">
        <v>1.2277656765620997</v>
      </c>
      <c r="O36" s="1">
        <v>5.8833872017808056E-2</v>
      </c>
      <c r="P36" s="1">
        <v>9.1553272950408771E-2</v>
      </c>
      <c r="Q36" s="1">
        <f t="shared" si="0"/>
        <v>99.999999999999986</v>
      </c>
      <c r="R36" s="1">
        <v>1.4491399957097633</v>
      </c>
      <c r="S36" s="1"/>
      <c r="T36" s="1">
        <v>182.66743153456312</v>
      </c>
      <c r="U36" s="1"/>
      <c r="V36" s="1">
        <v>4.759379616777669</v>
      </c>
      <c r="W36" s="1">
        <v>50.59023235300883</v>
      </c>
      <c r="X36" s="1">
        <v>274.30426638411762</v>
      </c>
      <c r="Y36" s="1">
        <v>240.78503459435461</v>
      </c>
      <c r="Z36" s="1">
        <v>8.8996921660017581</v>
      </c>
      <c r="AA36" s="1"/>
      <c r="AB36" s="1">
        <v>44.926906957322352</v>
      </c>
      <c r="AC36" s="1">
        <v>35.675341475856968</v>
      </c>
      <c r="AD36" s="1">
        <v>3.3916146330635901</v>
      </c>
      <c r="AE36" s="1">
        <v>212.05517104883216</v>
      </c>
      <c r="AF36" s="1">
        <v>10.104227432712618</v>
      </c>
      <c r="AG36" s="1">
        <v>12.167178597225883</v>
      </c>
      <c r="AH36" s="1">
        <v>0.23922843061537624</v>
      </c>
      <c r="AI36" s="1"/>
      <c r="AJ36" s="1">
        <v>14.610074731760998</v>
      </c>
      <c r="AK36" s="1">
        <v>0.55854287456160256</v>
      </c>
      <c r="AL36" s="1">
        <v>1.4155618035383224</v>
      </c>
      <c r="AM36" s="1">
        <v>0.25242567808345534</v>
      </c>
      <c r="AN36" s="1"/>
      <c r="AO36" s="1">
        <v>0.69387144867756601</v>
      </c>
      <c r="AP36" s="1">
        <v>0.29561638120162531</v>
      </c>
      <c r="AQ36" s="1"/>
      <c r="AR36" s="1">
        <v>1.0967031732144947</v>
      </c>
      <c r="AS36" s="1">
        <v>1.6435246016144576</v>
      </c>
      <c r="AT36" s="1">
        <v>0.38196671838367668</v>
      </c>
      <c r="AU36" s="1"/>
      <c r="AV36" s="1"/>
      <c r="AW36" s="1">
        <v>1.1150277564641184</v>
      </c>
      <c r="AX36" s="1"/>
      <c r="AY36" s="1">
        <v>0.44773313466693665</v>
      </c>
      <c r="AZ36" s="1"/>
      <c r="BA36" s="1">
        <v>0.17872151103623041</v>
      </c>
      <c r="BB36" s="1">
        <v>2.9089921041352239E-2</v>
      </c>
      <c r="BC36" s="1"/>
      <c r="BD36" s="1"/>
      <c r="BE36" s="4">
        <f t="shared" si="7"/>
        <v>502.23837703073571</v>
      </c>
      <c r="BF36" s="4">
        <f t="shared" si="8"/>
        <v>116.59071292226277</v>
      </c>
      <c r="BG36" s="4">
        <f t="shared" si="9"/>
        <v>61.071648943141732</v>
      </c>
      <c r="BH36" s="4">
        <f>R36*10^4/AL36</f>
        <v>10237.20753193191</v>
      </c>
      <c r="BI36" s="4">
        <f t="shared" si="6"/>
        <v>0.1215989293852873</v>
      </c>
      <c r="BJ36" s="9"/>
      <c r="BK36" s="9"/>
      <c r="BL36" s="9"/>
    </row>
    <row r="37" spans="1:64" s="4" customFormat="1" ht="12" customHeight="1">
      <c r="A37" s="4" t="s">
        <v>749</v>
      </c>
      <c r="B37" s="4" t="s">
        <v>66</v>
      </c>
      <c r="C37" s="4" t="s">
        <v>758</v>
      </c>
      <c r="D37" s="4" t="s">
        <v>44</v>
      </c>
      <c r="E37" s="1">
        <v>12.405446666666666</v>
      </c>
      <c r="F37" s="1">
        <v>143.76406249999999</v>
      </c>
      <c r="G37" s="1">
        <v>48.944656530608967</v>
      </c>
      <c r="H37" s="1">
        <v>0.3943309289568741</v>
      </c>
      <c r="I37" s="1">
        <v>14.958762216579135</v>
      </c>
      <c r="J37" s="1">
        <v>7.8205871178734832</v>
      </c>
      <c r="K37" s="1">
        <v>0.10902420479393163</v>
      </c>
      <c r="L37" s="1">
        <v>12.500505165386683</v>
      </c>
      <c r="M37" s="1">
        <v>14.084965281098372</v>
      </c>
      <c r="N37" s="1">
        <v>0.93055365385879119</v>
      </c>
      <c r="O37" s="1">
        <v>0.15447767841022497</v>
      </c>
      <c r="P37" s="1">
        <v>0.1021372224335427</v>
      </c>
      <c r="Q37" s="1">
        <f t="shared" si="0"/>
        <v>100.00000000000001</v>
      </c>
      <c r="R37" s="1">
        <v>0.37181176000010913</v>
      </c>
      <c r="S37" s="1">
        <v>110.79646139627434</v>
      </c>
      <c r="T37" s="1">
        <v>36.295512165377779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J37" s="9"/>
      <c r="BK37" s="9"/>
      <c r="BL37" s="9"/>
    </row>
    <row r="38" spans="1:64" s="4" customFormat="1" ht="12" customHeight="1">
      <c r="A38" s="4" t="s">
        <v>749</v>
      </c>
      <c r="B38" s="4" t="s">
        <v>67</v>
      </c>
      <c r="C38" s="4" t="s">
        <v>758</v>
      </c>
      <c r="D38" s="4" t="s">
        <v>44</v>
      </c>
      <c r="E38" s="1">
        <v>12.405446666666666</v>
      </c>
      <c r="F38" s="1">
        <v>143.76406249999999</v>
      </c>
      <c r="G38" s="1">
        <v>51.406109704798794</v>
      </c>
      <c r="H38" s="1">
        <v>0.41081192877276634</v>
      </c>
      <c r="I38" s="1">
        <v>15.258978622998672</v>
      </c>
      <c r="J38" s="1">
        <v>6.7136069753728824</v>
      </c>
      <c r="K38" s="1">
        <v>0.11560097271979503</v>
      </c>
      <c r="L38" s="1">
        <v>10.425885781505794</v>
      </c>
      <c r="M38" s="1">
        <v>14.533193393366082</v>
      </c>
      <c r="N38" s="1">
        <v>1.0446060666495247</v>
      </c>
      <c r="O38" s="1">
        <v>5.6313938299204315E-2</v>
      </c>
      <c r="P38" s="1">
        <v>3.4892615516477155E-2</v>
      </c>
      <c r="Q38" s="1">
        <f t="shared" si="0"/>
        <v>99.999999999999986</v>
      </c>
      <c r="R38" s="1">
        <v>1.5333476709279343</v>
      </c>
      <c r="S38" s="1">
        <v>114.88247067669063</v>
      </c>
      <c r="T38" s="1">
        <v>726.66640447032239</v>
      </c>
      <c r="U38" s="1"/>
      <c r="V38" s="1">
        <v>2.6458559744655026</v>
      </c>
      <c r="W38" s="1">
        <v>46.29657872287062</v>
      </c>
      <c r="X38" s="1">
        <v>197.48635667116773</v>
      </c>
      <c r="Y38" s="1">
        <v>247.42653984060678</v>
      </c>
      <c r="Z38" s="1">
        <v>15.357785530606353</v>
      </c>
      <c r="AA38" s="1">
        <v>6.6627245167708633</v>
      </c>
      <c r="AB38" s="1">
        <v>6.8399654264374323</v>
      </c>
      <c r="AC38" s="1">
        <v>47.81070345942986</v>
      </c>
      <c r="AD38" s="1">
        <v>1.2638473093840792</v>
      </c>
      <c r="AE38" s="1">
        <v>49.596658489511903</v>
      </c>
      <c r="AF38" s="1">
        <v>9.4877517734041827</v>
      </c>
      <c r="AG38" s="1">
        <v>11.597818927089289</v>
      </c>
      <c r="AH38" s="1">
        <v>0.11187986504527954</v>
      </c>
      <c r="AI38" s="1"/>
      <c r="AJ38" s="1">
        <v>7.2201773009370669</v>
      </c>
      <c r="AK38" s="1">
        <v>0.2531886758782208</v>
      </c>
      <c r="AL38" s="1">
        <v>1.0011979881214303</v>
      </c>
      <c r="AM38" s="1">
        <v>0.20409207966345458</v>
      </c>
      <c r="AN38" s="1">
        <v>1.2530194497320404</v>
      </c>
      <c r="AO38" s="1">
        <v>0.96919277801130155</v>
      </c>
      <c r="AP38" s="1"/>
      <c r="AQ38" s="1"/>
      <c r="AR38" s="1">
        <v>1.3920283306409666</v>
      </c>
      <c r="AS38" s="1">
        <v>1.8332928084866846</v>
      </c>
      <c r="AT38" s="1"/>
      <c r="AU38" s="1">
        <v>1.36518483218</v>
      </c>
      <c r="AV38" s="1">
        <v>0.15282418460900449</v>
      </c>
      <c r="AW38" s="1"/>
      <c r="AX38" s="1">
        <v>0.19316922415507606</v>
      </c>
      <c r="AY38" s="1">
        <v>0.51038268822138277</v>
      </c>
      <c r="AZ38" s="1"/>
      <c r="BA38" s="1">
        <v>0.2130949703434902</v>
      </c>
      <c r="BB38" s="1">
        <v>9.0437346007424067E-3</v>
      </c>
      <c r="BC38" s="1"/>
      <c r="BD38" s="1"/>
      <c r="BE38" s="4">
        <f t="shared" si="7"/>
        <v>798.3623602072928</v>
      </c>
      <c r="BF38" s="4">
        <f t="shared" si="8"/>
        <v>139.74838550440535</v>
      </c>
      <c r="BG38" s="4">
        <f t="shared" si="9"/>
        <v>64.535091260746043</v>
      </c>
      <c r="BH38" s="4">
        <f>R38*10^4/AL38</f>
        <v>15315.129366220441</v>
      </c>
      <c r="BI38" s="4">
        <f t="shared" si="6"/>
        <v>8.0834335982459982E-2</v>
      </c>
      <c r="BJ38" s="9"/>
      <c r="BK38" s="9"/>
      <c r="BL38" s="9"/>
    </row>
    <row r="39" spans="1:64" s="4" customFormat="1" ht="12" customHeight="1">
      <c r="A39" s="4" t="s">
        <v>749</v>
      </c>
      <c r="B39" s="4" t="s">
        <v>68</v>
      </c>
      <c r="C39" s="4" t="s">
        <v>758</v>
      </c>
      <c r="D39" s="4" t="s">
        <v>44</v>
      </c>
      <c r="E39" s="1">
        <v>12.405446666666666</v>
      </c>
      <c r="F39" s="1">
        <v>143.76406249999999</v>
      </c>
      <c r="G39" s="1">
        <v>51.934177814745283</v>
      </c>
      <c r="H39" s="1">
        <v>0.37142608745082301</v>
      </c>
      <c r="I39" s="1">
        <v>14.376263537119414</v>
      </c>
      <c r="J39" s="1">
        <v>6.1821240649868017</v>
      </c>
      <c r="K39" s="1">
        <v>0.13669234182834869</v>
      </c>
      <c r="L39" s="1">
        <v>10.587655774420195</v>
      </c>
      <c r="M39" s="1">
        <v>15.413239923403447</v>
      </c>
      <c r="N39" s="1">
        <v>0.9522271343504477</v>
      </c>
      <c r="O39" s="1">
        <v>3.5728550036513179E-2</v>
      </c>
      <c r="P39" s="1">
        <v>1.0464771658744989E-2</v>
      </c>
      <c r="Q39" s="1">
        <f t="shared" si="0"/>
        <v>100.00000000000001</v>
      </c>
      <c r="R39" s="1">
        <v>1.5252025248557213</v>
      </c>
      <c r="S39" s="1">
        <v>104.39105509568606</v>
      </c>
      <c r="T39" s="1">
        <v>704.77774502360649</v>
      </c>
      <c r="U39" s="1"/>
      <c r="V39" s="1">
        <v>2.2079726758997542</v>
      </c>
      <c r="W39" s="1">
        <v>52.643034605950582</v>
      </c>
      <c r="X39" s="1">
        <v>233.64224005803095</v>
      </c>
      <c r="Y39" s="1">
        <v>440.78499993838267</v>
      </c>
      <c r="Z39" s="1">
        <v>25.356271626077774</v>
      </c>
      <c r="AA39" s="1">
        <v>26.879875330594</v>
      </c>
      <c r="AB39" s="1">
        <v>56.596086799282631</v>
      </c>
      <c r="AC39" s="1">
        <v>50.973872055621868</v>
      </c>
      <c r="AD39" s="1">
        <v>1.2383966678852059</v>
      </c>
      <c r="AE39" s="1">
        <v>50.722859645248228</v>
      </c>
      <c r="AF39" s="1">
        <v>10.78431236823479</v>
      </c>
      <c r="AG39" s="1">
        <v>11.376353277055884</v>
      </c>
      <c r="AH39" s="1">
        <v>0.13837642406105349</v>
      </c>
      <c r="AI39" s="1">
        <v>0.12468839107479456</v>
      </c>
      <c r="AJ39" s="1">
        <v>7.7175969630507639</v>
      </c>
      <c r="AK39" s="1">
        <v>0.30645921673002252</v>
      </c>
      <c r="AL39" s="1">
        <v>1.1960822338129409</v>
      </c>
      <c r="AM39" s="1">
        <v>0.26087467036445811</v>
      </c>
      <c r="AN39" s="1">
        <v>1.9176125276905354</v>
      </c>
      <c r="AO39" s="1">
        <v>0.8845567996183612</v>
      </c>
      <c r="AP39" s="1">
        <v>0.41473000306667357</v>
      </c>
      <c r="AQ39" s="1">
        <v>0.28711486781052564</v>
      </c>
      <c r="AR39" s="1">
        <v>1.5010897854648078</v>
      </c>
      <c r="AS39" s="1">
        <v>1.921795357176068</v>
      </c>
      <c r="AT39" s="1">
        <v>0.41260650646854513</v>
      </c>
      <c r="AU39" s="1">
        <v>1.3151566092690923</v>
      </c>
      <c r="AV39" s="1">
        <v>0.1791555215290028</v>
      </c>
      <c r="AW39" s="1">
        <v>1.1951997384742854</v>
      </c>
      <c r="AX39" s="1"/>
      <c r="AY39" s="1">
        <v>0.30472326016952428</v>
      </c>
      <c r="AZ39" s="1">
        <v>1.1988776355302889E-2</v>
      </c>
      <c r="BA39" s="1">
        <v>0.16742878710335582</v>
      </c>
      <c r="BB39" s="1"/>
      <c r="BC39" s="1">
        <v>3.7565276828829257E-2</v>
      </c>
      <c r="BD39" s="1"/>
      <c r="BG39" s="4">
        <f t="shared" si="9"/>
        <v>55.772484477888078</v>
      </c>
      <c r="BH39" s="4">
        <f>R39*10^4/AL39</f>
        <v>12751.6527019517</v>
      </c>
      <c r="BI39" s="4">
        <f t="shared" si="6"/>
        <v>0</v>
      </c>
      <c r="BJ39" s="9"/>
      <c r="BK39" s="9"/>
      <c r="BL39" s="9"/>
    </row>
    <row r="40" spans="1:64" s="4" customFormat="1" ht="12" customHeight="1">
      <c r="A40" s="4" t="s">
        <v>749</v>
      </c>
      <c r="B40" s="4" t="s">
        <v>69</v>
      </c>
      <c r="C40" s="4" t="s">
        <v>758</v>
      </c>
      <c r="D40" s="4" t="s">
        <v>44</v>
      </c>
      <c r="E40" s="1">
        <v>12.405446666666666</v>
      </c>
      <c r="F40" s="1">
        <v>143.76406249999999</v>
      </c>
      <c r="G40" s="1">
        <v>52.128594433897192</v>
      </c>
      <c r="H40" s="1">
        <v>0.33855231150726967</v>
      </c>
      <c r="I40" s="1">
        <v>15.665143084710568</v>
      </c>
      <c r="J40" s="1">
        <v>6.6291249565406245</v>
      </c>
      <c r="K40" s="1">
        <v>8.9115705222558725E-2</v>
      </c>
      <c r="L40" s="1">
        <v>10.097739527693154</v>
      </c>
      <c r="M40" s="1">
        <v>14.057565657166377</v>
      </c>
      <c r="N40" s="1">
        <v>0.95965382957312184</v>
      </c>
      <c r="O40" s="1">
        <v>3.4510493689128133E-2</v>
      </c>
      <c r="P40" s="1">
        <v>0</v>
      </c>
      <c r="Q40" s="1">
        <f t="shared" si="0"/>
        <v>99.999999999999986</v>
      </c>
      <c r="R40" s="1">
        <v>1.7998412684290284</v>
      </c>
      <c r="S40" s="1"/>
      <c r="T40" s="1">
        <v>608.8579200735345</v>
      </c>
      <c r="U40" s="1"/>
      <c r="V40" s="1">
        <v>1.9037151637292851</v>
      </c>
      <c r="W40" s="1">
        <v>48.347315106817391</v>
      </c>
      <c r="X40" s="1">
        <v>187.46357442888501</v>
      </c>
      <c r="Y40" s="1">
        <v>227.05261141991159</v>
      </c>
      <c r="Z40" s="1">
        <v>14.035751002443691</v>
      </c>
      <c r="AA40" s="1"/>
      <c r="AB40" s="1">
        <v>9.9783887787880658</v>
      </c>
      <c r="AC40" s="1">
        <v>46.848164168755837</v>
      </c>
      <c r="AD40" s="1">
        <v>0.79190573822934263</v>
      </c>
      <c r="AE40" s="1">
        <v>33.974525038681726</v>
      </c>
      <c r="AF40" s="1">
        <v>11.028820522397213</v>
      </c>
      <c r="AG40" s="1">
        <v>11.353471793699857</v>
      </c>
      <c r="AH40" s="1">
        <v>7.2736676840646539E-2</v>
      </c>
      <c r="AI40" s="1">
        <v>0.17156970218655845</v>
      </c>
      <c r="AJ40" s="1">
        <v>4.7571119179618</v>
      </c>
      <c r="AK40" s="1">
        <v>0.17823246336759224</v>
      </c>
      <c r="AL40" s="1">
        <v>0.95050882211223797</v>
      </c>
      <c r="AM40" s="1">
        <v>0.26663601126879288</v>
      </c>
      <c r="AN40" s="1">
        <v>1.9431379747196764</v>
      </c>
      <c r="AO40" s="1"/>
      <c r="AP40" s="1">
        <v>0</v>
      </c>
      <c r="AQ40" s="1">
        <v>0</v>
      </c>
      <c r="AR40" s="1">
        <v>1.4643153993865978</v>
      </c>
      <c r="AS40" s="1"/>
      <c r="AT40" s="1">
        <v>0.40918798145173962</v>
      </c>
      <c r="AU40" s="1">
        <v>1.2801012360555188</v>
      </c>
      <c r="AV40" s="1">
        <v>0</v>
      </c>
      <c r="AW40" s="1">
        <v>1.178649333276597</v>
      </c>
      <c r="AX40" s="1">
        <v>0.18299642325718116</v>
      </c>
      <c r="AY40" s="1">
        <v>0.54337806804983646</v>
      </c>
      <c r="AZ40" s="1">
        <v>3.2837625087856183E-2</v>
      </c>
      <c r="BA40" s="1">
        <v>0.1183004908163006</v>
      </c>
      <c r="BB40" s="1"/>
      <c r="BC40" s="1"/>
      <c r="BD40" s="1"/>
      <c r="BG40" s="4">
        <f t="shared" si="9"/>
        <v>65.401831986135534</v>
      </c>
      <c r="BH40" s="4">
        <f>R40*10^4/AL40</f>
        <v>18935.555636710331</v>
      </c>
      <c r="BI40" s="4">
        <f t="shared" si="6"/>
        <v>0</v>
      </c>
      <c r="BJ40" s="9"/>
      <c r="BK40" s="9"/>
      <c r="BL40" s="9"/>
    </row>
    <row r="41" spans="1:64" s="4" customFormat="1" ht="12" customHeight="1">
      <c r="A41" s="4" t="s">
        <v>749</v>
      </c>
      <c r="B41" s="4" t="s">
        <v>70</v>
      </c>
      <c r="C41" s="4" t="s">
        <v>758</v>
      </c>
      <c r="D41" s="4" t="s">
        <v>44</v>
      </c>
      <c r="E41" s="1">
        <v>12.405446666666666</v>
      </c>
      <c r="F41" s="1">
        <v>143.76406249999999</v>
      </c>
      <c r="G41" s="1">
        <v>51.368732699330323</v>
      </c>
      <c r="H41" s="1">
        <v>0.38024311492501522</v>
      </c>
      <c r="I41" s="1">
        <v>15.842748325434297</v>
      </c>
      <c r="J41" s="1">
        <v>6.4933924262128668</v>
      </c>
      <c r="K41" s="1">
        <v>9.6926397443101164E-2</v>
      </c>
      <c r="L41" s="1">
        <v>10.252347738264449</v>
      </c>
      <c r="M41" s="1">
        <v>14.453184043506676</v>
      </c>
      <c r="N41" s="1">
        <v>1.0316228159718395</v>
      </c>
      <c r="O41" s="1">
        <v>5.4553264401603879E-2</v>
      </c>
      <c r="P41" s="1">
        <v>2.624917450983745E-2</v>
      </c>
      <c r="Q41" s="1">
        <f t="shared" si="0"/>
        <v>100.00000000000001</v>
      </c>
      <c r="R41" s="1">
        <v>1.5835631658343563</v>
      </c>
      <c r="S41" s="1">
        <v>539.21272917524334</v>
      </c>
      <c r="T41" s="1">
        <v>809.91597276212042</v>
      </c>
      <c r="U41" s="1"/>
      <c r="V41" s="1">
        <v>2.0909867992940008</v>
      </c>
      <c r="W41" s="1">
        <v>49.700299800428638</v>
      </c>
      <c r="X41" s="1">
        <v>190.96367807686545</v>
      </c>
      <c r="Y41" s="1">
        <v>218.44190241766356</v>
      </c>
      <c r="Z41" s="1">
        <v>10.9038782380426</v>
      </c>
      <c r="AA41" s="1">
        <v>6.360416397532485</v>
      </c>
      <c r="AB41" s="1">
        <v>10.562114680486202</v>
      </c>
      <c r="AC41" s="1">
        <v>38.283282001392628</v>
      </c>
      <c r="AD41" s="1">
        <v>1.8576392962047203</v>
      </c>
      <c r="AE41" s="1">
        <v>30.938332688509586</v>
      </c>
      <c r="AF41" s="1">
        <v>10.629749417966426</v>
      </c>
      <c r="AG41" s="1">
        <v>13.842448189961097</v>
      </c>
      <c r="AH41" s="1">
        <v>0.12015416506411995</v>
      </c>
      <c r="AI41" s="1">
        <v>0.14521570932008931</v>
      </c>
      <c r="AJ41" s="1">
        <v>5.4481166541863972</v>
      </c>
      <c r="AK41" s="1">
        <v>0.27872733445484843</v>
      </c>
      <c r="AL41" s="1">
        <v>1.0821743038436231</v>
      </c>
      <c r="AM41" s="1">
        <v>0.27274783517240636</v>
      </c>
      <c r="AN41" s="1"/>
      <c r="AO41" s="1"/>
      <c r="AP41" s="1">
        <v>0.31069287448339089</v>
      </c>
      <c r="AQ41" s="1">
        <v>0.25043564611412461</v>
      </c>
      <c r="AR41" s="1">
        <v>1.5417587046508952</v>
      </c>
      <c r="AS41" s="1"/>
      <c r="AT41" s="1">
        <v>0.41876770122635343</v>
      </c>
      <c r="AU41" s="1">
        <v>1.2973154490900873</v>
      </c>
      <c r="AV41" s="1">
        <v>0.20226355690141071</v>
      </c>
      <c r="AW41" s="1">
        <v>1.1939881127049852</v>
      </c>
      <c r="AX41" s="1"/>
      <c r="AY41" s="1">
        <v>0.33531267498513967</v>
      </c>
      <c r="AZ41" s="1"/>
      <c r="BA41" s="1">
        <v>0.13284859491701204</v>
      </c>
      <c r="BB41" s="1">
        <v>1.9083940103935947E-2</v>
      </c>
      <c r="BC41" s="1">
        <v>8.0151826805127616E-3</v>
      </c>
      <c r="BD41" s="1">
        <f t="shared" si="1"/>
        <v>7.6093148757126654</v>
      </c>
      <c r="BE41" s="4">
        <f t="shared" si="7"/>
        <v>285.48175190838901</v>
      </c>
      <c r="BF41" s="4">
        <f t="shared" si="8"/>
        <v>97.340448884640622</v>
      </c>
      <c r="BG41" s="4">
        <f t="shared" si="9"/>
        <v>45.3427199238497</v>
      </c>
      <c r="BH41" s="4">
        <f>R41*10^4/AL41</f>
        <v>14633.16177634158</v>
      </c>
      <c r="BI41" s="4">
        <f t="shared" si="6"/>
        <v>0.1588287854503575</v>
      </c>
      <c r="BJ41" s="9"/>
      <c r="BK41" s="9"/>
      <c r="BL41" s="9"/>
    </row>
    <row r="42" spans="1:64" s="4" customFormat="1" ht="12" customHeight="1">
      <c r="A42" s="4" t="s">
        <v>749</v>
      </c>
      <c r="B42" s="4" t="s">
        <v>71</v>
      </c>
      <c r="C42" s="4" t="s">
        <v>758</v>
      </c>
      <c r="D42" s="4" t="s">
        <v>44</v>
      </c>
      <c r="E42" s="1">
        <v>12.405446666666666</v>
      </c>
      <c r="F42" s="1">
        <v>143.76406249999999</v>
      </c>
      <c r="G42" s="1">
        <v>50.731489238335634</v>
      </c>
      <c r="H42" s="1">
        <v>0.30432881493038133</v>
      </c>
      <c r="I42" s="1">
        <v>16.035982530201665</v>
      </c>
      <c r="J42" s="1">
        <v>7.5980296370719085</v>
      </c>
      <c r="K42" s="1">
        <v>9.5303415669481001E-2</v>
      </c>
      <c r="L42" s="1">
        <v>10.317683369423323</v>
      </c>
      <c r="M42" s="1">
        <v>13.653397138464642</v>
      </c>
      <c r="N42" s="1">
        <v>1.1307141949509423</v>
      </c>
      <c r="O42" s="1">
        <v>0.10848367528334532</v>
      </c>
      <c r="P42" s="1">
        <v>2.4587985668679199E-2</v>
      </c>
      <c r="Q42" s="1">
        <f t="shared" si="0"/>
        <v>99.999999999999972</v>
      </c>
      <c r="R42" s="1">
        <v>1.3328076365231989</v>
      </c>
      <c r="S42" s="1">
        <v>231.05634031619576</v>
      </c>
      <c r="T42" s="1">
        <v>674.54710204252842</v>
      </c>
      <c r="U42" s="1"/>
      <c r="V42" s="1">
        <v>2.6825953355403542</v>
      </c>
      <c r="W42" s="1">
        <v>38.742191325717506</v>
      </c>
      <c r="X42" s="1">
        <v>189.30285696925418</v>
      </c>
      <c r="Y42" s="1">
        <v>113.45954822494799</v>
      </c>
      <c r="Z42" s="1">
        <v>8.8545473949938049</v>
      </c>
      <c r="AA42" s="1"/>
      <c r="AB42" s="1">
        <v>10.936685561465408</v>
      </c>
      <c r="AC42" s="1">
        <v>38.479034918661057</v>
      </c>
      <c r="AD42" s="1">
        <v>2.1565466664940094</v>
      </c>
      <c r="AE42" s="1">
        <v>69.194821295190948</v>
      </c>
      <c r="AF42" s="1">
        <v>8.5977889889592269</v>
      </c>
      <c r="AG42" s="1">
        <v>12.766760813332361</v>
      </c>
      <c r="AH42" s="1">
        <v>0.13475267161470103</v>
      </c>
      <c r="AI42" s="1">
        <v>0.12021331756877254</v>
      </c>
      <c r="AJ42" s="1">
        <v>14.501235733354735</v>
      </c>
      <c r="AK42" s="1">
        <v>0.45980087010709636</v>
      </c>
      <c r="AL42" s="1">
        <v>1.2542138500279536</v>
      </c>
      <c r="AM42" s="1"/>
      <c r="AN42" s="1">
        <v>1.5804314968217936</v>
      </c>
      <c r="AO42" s="1">
        <v>0.6704310913956204</v>
      </c>
      <c r="AP42" s="1">
        <v>0.31413638154653378</v>
      </c>
      <c r="AQ42" s="1">
        <v>0.23945042136960354</v>
      </c>
      <c r="AR42" s="1">
        <v>1.20012782735219</v>
      </c>
      <c r="AS42" s="1"/>
      <c r="AT42" s="1">
        <v>0.33884731315443001</v>
      </c>
      <c r="AU42" s="1">
        <v>0.86866605263197239</v>
      </c>
      <c r="AV42" s="1">
        <v>0.11804272353020648</v>
      </c>
      <c r="AW42" s="1"/>
      <c r="AX42" s="1">
        <v>0.12481620751871164</v>
      </c>
      <c r="AY42" s="1">
        <v>0.35880662535172669</v>
      </c>
      <c r="AZ42" s="1"/>
      <c r="BA42" s="1">
        <v>0.39272968970273781</v>
      </c>
      <c r="BB42" s="1">
        <v>2.5872529053797447E-2</v>
      </c>
      <c r="BC42" s="1">
        <v>2.835441982408082E-2</v>
      </c>
      <c r="BD42" s="1">
        <f t="shared" si="1"/>
        <v>4.6463690240258213</v>
      </c>
      <c r="BE42" s="4">
        <f t="shared" si="7"/>
        <v>560.48775530223293</v>
      </c>
      <c r="BF42" s="4">
        <f t="shared" si="8"/>
        <v>83.352758518884784</v>
      </c>
      <c r="BG42" s="4">
        <f t="shared" si="9"/>
        <v>107.61371599977022</v>
      </c>
      <c r="BH42" s="4">
        <f>R42*10^4/AL42</f>
        <v>10626.637845639272</v>
      </c>
      <c r="BI42" s="4">
        <f t="shared" si="6"/>
        <v>0.19200011950616383</v>
      </c>
      <c r="BJ42" s="9"/>
      <c r="BK42" s="9"/>
      <c r="BL42" s="9"/>
    </row>
    <row r="43" spans="1:64" s="4" customFormat="1" ht="12" customHeight="1">
      <c r="A43" s="4" t="s">
        <v>749</v>
      </c>
      <c r="B43" s="4" t="s">
        <v>72</v>
      </c>
      <c r="C43" s="4" t="s">
        <v>758</v>
      </c>
      <c r="D43" s="4" t="s">
        <v>44</v>
      </c>
      <c r="E43" s="1">
        <v>12.405446666666666</v>
      </c>
      <c r="F43" s="1">
        <v>143.76406249999999</v>
      </c>
      <c r="G43" s="1">
        <v>52.81110255592111</v>
      </c>
      <c r="H43" s="1">
        <v>0.561946129343042</v>
      </c>
      <c r="I43" s="1">
        <v>16.495712193761754</v>
      </c>
      <c r="J43" s="1">
        <v>6.6442814947786371</v>
      </c>
      <c r="K43" s="1">
        <v>0.12586267400795759</v>
      </c>
      <c r="L43" s="1">
        <v>8.9545433333458586</v>
      </c>
      <c r="M43" s="1">
        <v>12.254793278698898</v>
      </c>
      <c r="N43" s="1">
        <v>1.8913523437291833</v>
      </c>
      <c r="O43" s="1">
        <v>0.20609891003316982</v>
      </c>
      <c r="P43" s="1">
        <v>5.4307086380386956E-2</v>
      </c>
      <c r="Q43" s="1">
        <f t="shared" si="0"/>
        <v>100</v>
      </c>
      <c r="R43" s="1">
        <v>1.9221846069723778</v>
      </c>
      <c r="S43" s="1">
        <v>55.641503071141614</v>
      </c>
      <c r="T43" s="1">
        <v>963.37419606063997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J43" s="9"/>
      <c r="BK43" s="9"/>
      <c r="BL43" s="9"/>
    </row>
    <row r="44" spans="1:64" s="4" customFormat="1" ht="12" customHeight="1">
      <c r="A44" s="4" t="s">
        <v>749</v>
      </c>
      <c r="B44" s="4" t="s">
        <v>73</v>
      </c>
      <c r="C44" s="4" t="s">
        <v>758</v>
      </c>
      <c r="D44" s="4" t="s">
        <v>44</v>
      </c>
      <c r="E44" s="1">
        <v>12.405446666666666</v>
      </c>
      <c r="F44" s="1">
        <v>143.76406249999999</v>
      </c>
      <c r="G44" s="1">
        <v>51.325070660789876</v>
      </c>
      <c r="H44" s="1">
        <v>0.41030171186271752</v>
      </c>
      <c r="I44" s="1">
        <v>16.778461215080664</v>
      </c>
      <c r="J44" s="1">
        <v>6.523304205301959</v>
      </c>
      <c r="K44" s="1">
        <v>0.13366549980124912</v>
      </c>
      <c r="L44" s="1">
        <v>9.7467052477545071</v>
      </c>
      <c r="M44" s="1">
        <v>13.686416658402017</v>
      </c>
      <c r="N44" s="1">
        <v>1.2069635993655949</v>
      </c>
      <c r="O44" s="1">
        <v>0.15867325828473167</v>
      </c>
      <c r="P44" s="1">
        <v>3.0437943356711603E-2</v>
      </c>
      <c r="Q44" s="1">
        <f t="shared" si="0"/>
        <v>100.00000000000003</v>
      </c>
      <c r="R44" s="1">
        <v>2.0150645813074179</v>
      </c>
      <c r="S44" s="1">
        <v>80.033072531841057</v>
      </c>
      <c r="T44" s="1">
        <v>848.00322573898973</v>
      </c>
      <c r="U44" s="1"/>
      <c r="V44" s="1">
        <v>3.6632840550271544</v>
      </c>
      <c r="W44" s="1">
        <v>45.396592129373374</v>
      </c>
      <c r="X44" s="1">
        <v>207.59981045771073</v>
      </c>
      <c r="Y44" s="1">
        <v>186.04998208299355</v>
      </c>
      <c r="Z44" s="1">
        <v>27.976422982883591</v>
      </c>
      <c r="AA44" s="1">
        <v>29.710279312726399</v>
      </c>
      <c r="AB44" s="1">
        <v>84.432717676825433</v>
      </c>
      <c r="AC44" s="1">
        <v>51.356705568279935</v>
      </c>
      <c r="AD44" s="1">
        <v>2.7489954602246804</v>
      </c>
      <c r="AE44" s="1">
        <v>100.94765920700365</v>
      </c>
      <c r="AF44" s="1">
        <v>8.9338600026965072</v>
      </c>
      <c r="AG44" s="1">
        <v>24.211175772398263</v>
      </c>
      <c r="AH44" s="1">
        <v>0.73356801142175521</v>
      </c>
      <c r="AI44" s="1">
        <v>0.60720597436878598</v>
      </c>
      <c r="AJ44" s="1">
        <v>26.349668920429796</v>
      </c>
      <c r="AK44" s="1">
        <v>1.1252180824015352</v>
      </c>
      <c r="AL44" s="5">
        <v>2.7565059110273387</v>
      </c>
      <c r="AM44" s="5">
        <v>0.50563365037698327</v>
      </c>
      <c r="AN44" s="5">
        <v>2.8996561799874936</v>
      </c>
      <c r="AO44" s="5">
        <v>1.1231980900520535</v>
      </c>
      <c r="AP44" s="5">
        <v>0.457040567233578</v>
      </c>
      <c r="AQ44" s="5">
        <v>0.27288221378484062</v>
      </c>
      <c r="AR44" s="1">
        <v>1.4907060891023431</v>
      </c>
      <c r="AS44" s="1">
        <v>1.8247877858000772</v>
      </c>
      <c r="AT44" s="1"/>
      <c r="AU44" s="1">
        <v>1.2895772559488061</v>
      </c>
      <c r="AV44" s="1">
        <v>0.17129658196755942</v>
      </c>
      <c r="AW44" s="1">
        <v>1.1011007629066747</v>
      </c>
      <c r="AX44" s="1"/>
      <c r="AY44" s="1">
        <v>0.70029000335542124</v>
      </c>
      <c r="AZ44" s="1">
        <v>6.2412965799994058E-2</v>
      </c>
      <c r="BA44" s="1">
        <v>0.48502910242702646</v>
      </c>
      <c r="BB44" s="1">
        <v>3.4124201139192997E-2</v>
      </c>
      <c r="BC44" s="1">
        <v>2.1498053307466219E-2</v>
      </c>
      <c r="BD44" s="1">
        <f t="shared" si="1"/>
        <v>17.793998221144754</v>
      </c>
      <c r="BE44" s="4">
        <f t="shared" si="7"/>
        <v>772.16954656166752</v>
      </c>
      <c r="BF44" s="4">
        <f t="shared" si="8"/>
        <v>80.558529385391239</v>
      </c>
      <c r="BG44" s="4">
        <f t="shared" si="9"/>
        <v>35.919871791247452</v>
      </c>
      <c r="BH44" s="4">
        <f>R44*10^4/AL44</f>
        <v>7310.2131696732395</v>
      </c>
      <c r="BI44" s="4">
        <f t="shared" si="6"/>
        <v>4.6518115032109467E-2</v>
      </c>
      <c r="BJ44" s="9"/>
      <c r="BK44" s="9"/>
      <c r="BL44" s="10"/>
    </row>
    <row r="45" spans="1:64" s="4" customFormat="1" ht="12" customHeight="1">
      <c r="F45" s="3"/>
      <c r="G45" s="3"/>
      <c r="H45" s="3"/>
      <c r="I45" s="3"/>
      <c r="J45" s="3"/>
      <c r="K45" s="3"/>
      <c r="L45" s="3"/>
      <c r="M45" s="3"/>
      <c r="N45" s="3"/>
      <c r="O45" s="3"/>
      <c r="Q45" s="7"/>
      <c r="BJ45" s="10"/>
      <c r="BK45" s="10"/>
      <c r="BL45" s="10"/>
    </row>
    <row r="46" spans="1:64" s="51" customFormat="1">
      <c r="B46" s="51" t="s">
        <v>704</v>
      </c>
      <c r="C46" s="51" t="s">
        <v>706</v>
      </c>
      <c r="D46" s="51" t="s">
        <v>707</v>
      </c>
      <c r="E46" s="2"/>
      <c r="F46" s="2"/>
      <c r="G46" s="2">
        <f>AVERAGE(G12:G24)</f>
        <v>53.946268689890466</v>
      </c>
      <c r="H46" s="2">
        <f t="shared" ref="H46:BK46" si="10">AVERAGE(H12:H24)</f>
        <v>0.89325087058222075</v>
      </c>
      <c r="I46" s="2">
        <f t="shared" si="10"/>
        <v>16.031886182203912</v>
      </c>
      <c r="J46" s="2">
        <f t="shared" si="10"/>
        <v>9.37299446779436</v>
      </c>
      <c r="K46" s="2">
        <f t="shared" si="10"/>
        <v>0.17490065687176987</v>
      </c>
      <c r="L46" s="2">
        <f t="shared" si="10"/>
        <v>5.9224923815070332</v>
      </c>
      <c r="M46" s="2">
        <f t="shared" si="10"/>
        <v>10.593588561616643</v>
      </c>
      <c r="N46" s="2">
        <f t="shared" si="10"/>
        <v>2.706210726369974</v>
      </c>
      <c r="O46" s="2">
        <f t="shared" si="10"/>
        <v>0.26636074437955348</v>
      </c>
      <c r="P46" s="2">
        <f t="shared" si="10"/>
        <v>9.2046718784064202E-2</v>
      </c>
      <c r="Q46" s="2">
        <f t="shared" si="10"/>
        <v>100</v>
      </c>
      <c r="R46" s="2">
        <f t="shared" si="10"/>
        <v>2.0491376739288878</v>
      </c>
      <c r="S46" s="2">
        <f t="shared" si="10"/>
        <v>40.71848910259785</v>
      </c>
      <c r="T46" s="2">
        <f t="shared" si="10"/>
        <v>462.1668508756137</v>
      </c>
      <c r="U46" s="2"/>
      <c r="V46" s="2">
        <f t="shared" si="10"/>
        <v>4.0346778957935587</v>
      </c>
      <c r="W46" s="2">
        <f t="shared" si="10"/>
        <v>36.018457007702338</v>
      </c>
      <c r="X46" s="2">
        <f t="shared" si="10"/>
        <v>242.40565265138255</v>
      </c>
      <c r="Y46" s="2">
        <f t="shared" si="10"/>
        <v>18.574773850292758</v>
      </c>
      <c r="Z46" s="2">
        <f t="shared" si="10"/>
        <v>31.670936764173454</v>
      </c>
      <c r="AA46" s="2">
        <f t="shared" si="10"/>
        <v>17.475687263003081</v>
      </c>
      <c r="AB46" s="2">
        <f t="shared" si="10"/>
        <v>89.122989339595819</v>
      </c>
      <c r="AC46" s="2">
        <f t="shared" si="10"/>
        <v>73.307589408703521</v>
      </c>
      <c r="AD46" s="2">
        <f t="shared" si="10"/>
        <v>4.0366485461068837</v>
      </c>
      <c r="AE46" s="2">
        <f t="shared" si="10"/>
        <v>152.43247991823588</v>
      </c>
      <c r="AF46" s="2">
        <f t="shared" si="10"/>
        <v>19.172991224204143</v>
      </c>
      <c r="AG46" s="2">
        <f t="shared" si="10"/>
        <v>57.751844209033329</v>
      </c>
      <c r="AH46" s="2">
        <f t="shared" si="10"/>
        <v>1.4122116278932613</v>
      </c>
      <c r="AI46" s="2">
        <f t="shared" si="10"/>
        <v>0.11624488800733007</v>
      </c>
      <c r="AJ46" s="2">
        <f t="shared" si="10"/>
        <v>43.143570428256794</v>
      </c>
      <c r="AK46" s="2">
        <f t="shared" si="10"/>
        <v>2.4884763468068889</v>
      </c>
      <c r="AL46" s="2">
        <f t="shared" si="10"/>
        <v>6.7305157506178466</v>
      </c>
      <c r="AM46" s="2">
        <f t="shared" si="10"/>
        <v>1.1221648280747614</v>
      </c>
      <c r="AN46" s="2">
        <f t="shared" si="10"/>
        <v>6.0296358109566546</v>
      </c>
      <c r="AO46" s="2">
        <f t="shared" si="10"/>
        <v>2.0449993133738058</v>
      </c>
      <c r="AP46" s="2">
        <f t="shared" si="10"/>
        <v>0.76285934900119934</v>
      </c>
      <c r="AQ46" s="2">
        <f t="shared" si="10"/>
        <v>0.51469023682783055</v>
      </c>
      <c r="AR46" s="2">
        <f t="shared" si="10"/>
        <v>2.9527285511102144</v>
      </c>
      <c r="AS46" s="2">
        <f t="shared" si="10"/>
        <v>3.3480346549879565</v>
      </c>
      <c r="AT46" s="2">
        <f t="shared" si="10"/>
        <v>0.72001354847116994</v>
      </c>
      <c r="AU46" s="2">
        <f t="shared" si="10"/>
        <v>2.0691074148006345</v>
      </c>
      <c r="AV46" s="2">
        <f t="shared" si="10"/>
        <v>0.31315796610286395</v>
      </c>
      <c r="AW46" s="2">
        <f t="shared" si="10"/>
        <v>2.0248111295132278</v>
      </c>
      <c r="AX46" s="2">
        <f t="shared" si="10"/>
        <v>0.30389934121847012</v>
      </c>
      <c r="AY46" s="2">
        <f t="shared" si="10"/>
        <v>1.4857600656646395</v>
      </c>
      <c r="AZ46" s="2">
        <f t="shared" si="10"/>
        <v>8.7155238555861617E-2</v>
      </c>
      <c r="BA46" s="2">
        <f t="shared" si="10"/>
        <v>0.77566845286650987</v>
      </c>
      <c r="BB46" s="2">
        <f t="shared" si="10"/>
        <v>0.18506407253101925</v>
      </c>
      <c r="BC46" s="2">
        <f t="shared" si="10"/>
        <v>9.2278267642259562E-2</v>
      </c>
      <c r="BD46" s="2">
        <f t="shared" si="10"/>
        <v>0.84493980077041952</v>
      </c>
      <c r="BE46" s="2">
        <f t="shared" si="10"/>
        <v>265.37844810281962</v>
      </c>
      <c r="BF46" s="2">
        <f t="shared" si="10"/>
        <v>26.678766611473989</v>
      </c>
      <c r="BG46" s="2">
        <f t="shared" si="10"/>
        <v>39.938793953543545</v>
      </c>
      <c r="BH46" s="2">
        <f t="shared" si="10"/>
        <v>3359.5953786976747</v>
      </c>
      <c r="BI46" s="2">
        <f t="shared" si="10"/>
        <v>0.14649585113213767</v>
      </c>
      <c r="BJ46" s="2">
        <f t="shared" si="10"/>
        <v>1289.4774620152564</v>
      </c>
      <c r="BK46" s="2">
        <f t="shared" si="10"/>
        <v>0.8378995502834593</v>
      </c>
      <c r="BL46" s="11">
        <v>45</v>
      </c>
    </row>
    <row r="47" spans="1:64" s="52" customFormat="1">
      <c r="B47" s="52" t="s">
        <v>756</v>
      </c>
      <c r="G47" s="52">
        <f>STDEV(G12:G24)</f>
        <v>1.5208719882466788</v>
      </c>
      <c r="H47" s="52">
        <f t="shared" ref="H47:BK47" si="11">STDEV(H12:H24)</f>
        <v>0.2701780488638702</v>
      </c>
      <c r="I47" s="52">
        <f t="shared" si="11"/>
        <v>0.51445534543353544</v>
      </c>
      <c r="J47" s="52">
        <f t="shared" si="11"/>
        <v>0.904364648698603</v>
      </c>
      <c r="K47" s="52">
        <f t="shared" si="11"/>
        <v>2.2398073753253214E-2</v>
      </c>
      <c r="L47" s="52">
        <f t="shared" si="11"/>
        <v>1.0709903979649538</v>
      </c>
      <c r="M47" s="52">
        <f t="shared" si="11"/>
        <v>1.4011705260629763</v>
      </c>
      <c r="N47" s="52">
        <f t="shared" si="11"/>
        <v>0.7972640230202126</v>
      </c>
      <c r="O47" s="52">
        <f t="shared" si="11"/>
        <v>5.7558307056004586E-2</v>
      </c>
      <c r="P47" s="52">
        <f t="shared" si="11"/>
        <v>3.6295680663535529E-2</v>
      </c>
      <c r="Q47" s="52">
        <f t="shared" si="11"/>
        <v>1.4791126541994491E-14</v>
      </c>
      <c r="R47" s="52">
        <f t="shared" si="11"/>
        <v>0.17255551758321869</v>
      </c>
      <c r="S47" s="52">
        <f t="shared" si="11"/>
        <v>39.019301827859252</v>
      </c>
      <c r="T47" s="52">
        <f t="shared" si="11"/>
        <v>277.23654219997189</v>
      </c>
      <c r="V47" s="52">
        <f t="shared" si="11"/>
        <v>0.89572477814681739</v>
      </c>
      <c r="W47" s="52">
        <f t="shared" si="11"/>
        <v>3.1770456211634075</v>
      </c>
      <c r="X47" s="52">
        <f t="shared" si="11"/>
        <v>32.71136284849635</v>
      </c>
      <c r="Y47" s="52">
        <f t="shared" si="11"/>
        <v>18.3627377113649</v>
      </c>
      <c r="Z47" s="52">
        <f t="shared" si="11"/>
        <v>3.7111618972213596</v>
      </c>
      <c r="AA47" s="52">
        <f t="shared" si="11"/>
        <v>7.164983739244378</v>
      </c>
      <c r="AB47" s="52">
        <f t="shared" si="11"/>
        <v>28.494308593289372</v>
      </c>
      <c r="AC47" s="52">
        <f t="shared" si="11"/>
        <v>13.440053150572767</v>
      </c>
      <c r="AD47" s="52">
        <f t="shared" si="11"/>
        <v>1.2263433136941608</v>
      </c>
      <c r="AE47" s="52">
        <f t="shared" si="11"/>
        <v>30.925458950968629</v>
      </c>
      <c r="AF47" s="52">
        <f t="shared" si="11"/>
        <v>5.0638285452435747</v>
      </c>
      <c r="AG47" s="52">
        <f t="shared" si="11"/>
        <v>25.577453859838883</v>
      </c>
      <c r="AH47" s="52">
        <f t="shared" si="11"/>
        <v>0.81821779281668716</v>
      </c>
      <c r="AI47" s="52">
        <f t="shared" si="11"/>
        <v>3.0216597173075219E-2</v>
      </c>
      <c r="AJ47" s="52">
        <f t="shared" si="11"/>
        <v>12.672656476224052</v>
      </c>
      <c r="AK47" s="52">
        <f t="shared" si="11"/>
        <v>1.0950962909783248</v>
      </c>
      <c r="AL47" s="52">
        <f t="shared" si="11"/>
        <v>2.9390257494571639</v>
      </c>
      <c r="AM47" s="52">
        <f t="shared" si="11"/>
        <v>0.46536245971752077</v>
      </c>
      <c r="AN47" s="52">
        <f t="shared" si="11"/>
        <v>2.3775332838212102</v>
      </c>
      <c r="AO47" s="52">
        <f t="shared" si="11"/>
        <v>0.68626777018166252</v>
      </c>
      <c r="AP47" s="52">
        <f t="shared" si="11"/>
        <v>0.22591971977176145</v>
      </c>
      <c r="AQ47" s="52">
        <f t="shared" si="11"/>
        <v>0.14556138795184287</v>
      </c>
      <c r="AR47" s="52">
        <f t="shared" si="11"/>
        <v>0.89573001178666489</v>
      </c>
      <c r="AS47" s="52">
        <f t="shared" si="11"/>
        <v>0.94038970322249371</v>
      </c>
      <c r="AT47" s="52">
        <f t="shared" si="11"/>
        <v>0.19264621339641086</v>
      </c>
      <c r="AU47" s="52">
        <f t="shared" si="11"/>
        <v>0.54521068643009529</v>
      </c>
      <c r="AV47" s="52">
        <f t="shared" si="11"/>
        <v>7.9837113120919678E-2</v>
      </c>
      <c r="AW47" s="52">
        <f t="shared" si="11"/>
        <v>0.52462442124864861</v>
      </c>
      <c r="AX47" s="52">
        <f t="shared" si="11"/>
        <v>7.3913631531367166E-2</v>
      </c>
      <c r="AY47" s="52">
        <f t="shared" si="11"/>
        <v>0.58648438495048372</v>
      </c>
      <c r="AZ47" s="52">
        <f t="shared" si="11"/>
        <v>5.3687870299117042E-2</v>
      </c>
      <c r="BA47" s="52">
        <f t="shared" si="11"/>
        <v>0.20900282616941443</v>
      </c>
      <c r="BB47" s="52">
        <f t="shared" si="11"/>
        <v>8.1323725860049267E-2</v>
      </c>
      <c r="BC47" s="52">
        <f t="shared" si="11"/>
        <v>2.9647663727689576E-2</v>
      </c>
      <c r="BD47" s="52">
        <f t="shared" si="11"/>
        <v>0.65715789487289389</v>
      </c>
      <c r="BE47" s="52">
        <f t="shared" si="11"/>
        <v>97.019821876533143</v>
      </c>
      <c r="BF47" s="52">
        <f t="shared" si="11"/>
        <v>14.333266757774647</v>
      </c>
      <c r="BG47" s="52">
        <f t="shared" si="11"/>
        <v>22.956086151381228</v>
      </c>
      <c r="BH47" s="52">
        <f t="shared" si="11"/>
        <v>1372.9681042328323</v>
      </c>
      <c r="BI47" s="52">
        <f t="shared" si="11"/>
        <v>5.136558847796751E-2</v>
      </c>
      <c r="BJ47" s="52">
        <f t="shared" si="11"/>
        <v>25.964759128815661</v>
      </c>
      <c r="BK47" s="52">
        <f t="shared" si="11"/>
        <v>0.10374488582313723</v>
      </c>
      <c r="BL47" s="50">
        <v>20</v>
      </c>
    </row>
    <row r="48" spans="1:64">
      <c r="BJ48" s="7"/>
      <c r="BK48" s="7"/>
      <c r="BL48" s="10"/>
    </row>
    <row r="49" spans="1:64" s="51" customFormat="1">
      <c r="B49" s="51" t="s">
        <v>704</v>
      </c>
      <c r="C49" s="51" t="s">
        <v>706</v>
      </c>
      <c r="D49" s="51" t="s">
        <v>44</v>
      </c>
      <c r="G49" s="2">
        <f>AVERAGE(G25:G44)</f>
        <v>51.455458174416663</v>
      </c>
      <c r="H49" s="2">
        <f t="shared" ref="H49:BI49" si="12">AVERAGE(H25:H44)</f>
        <v>0.39228607555512612</v>
      </c>
      <c r="I49" s="2">
        <f t="shared" si="12"/>
        <v>14.883101623181616</v>
      </c>
      <c r="J49" s="2">
        <f t="shared" si="12"/>
        <v>6.483576271018519</v>
      </c>
      <c r="K49" s="2">
        <f t="shared" si="12"/>
        <v>0.10588027139916741</v>
      </c>
      <c r="L49" s="2">
        <f t="shared" si="12"/>
        <v>10.886225046015355</v>
      </c>
      <c r="M49" s="2">
        <f t="shared" si="12"/>
        <v>14.434632608820939</v>
      </c>
      <c r="N49" s="2">
        <f t="shared" si="12"/>
        <v>1.197555609284962</v>
      </c>
      <c r="O49" s="2">
        <f t="shared" si="12"/>
        <v>0.11871463789974115</v>
      </c>
      <c r="P49" s="2">
        <f t="shared" si="12"/>
        <v>4.2569682407918849E-2</v>
      </c>
      <c r="Q49" s="2">
        <f t="shared" si="12"/>
        <v>100</v>
      </c>
      <c r="R49" s="2">
        <f t="shared" si="12"/>
        <v>1.7617516352828322</v>
      </c>
      <c r="S49" s="2">
        <f t="shared" si="12"/>
        <v>131.87620689781849</v>
      </c>
      <c r="T49" s="2">
        <f t="shared" si="12"/>
        <v>628.20549214909488</v>
      </c>
      <c r="U49" s="2"/>
      <c r="V49" s="2">
        <f t="shared" si="12"/>
        <v>2.7899212575914465</v>
      </c>
      <c r="W49" s="2">
        <f t="shared" si="12"/>
        <v>48.52103661984367</v>
      </c>
      <c r="X49" s="2">
        <f t="shared" si="12"/>
        <v>207.80646269919021</v>
      </c>
      <c r="Y49" s="2">
        <f t="shared" si="12"/>
        <v>345.34296364154699</v>
      </c>
      <c r="Z49" s="2">
        <f t="shared" si="12"/>
        <v>17.557618364136804</v>
      </c>
      <c r="AA49" s="2">
        <f t="shared" si="12"/>
        <v>24.659656143391032</v>
      </c>
      <c r="AB49" s="2">
        <f t="shared" si="12"/>
        <v>47.116500601385361</v>
      </c>
      <c r="AC49" s="2">
        <f t="shared" si="12"/>
        <v>43.459141868611887</v>
      </c>
      <c r="AD49" s="2">
        <f t="shared" si="12"/>
        <v>2.1672204825938395</v>
      </c>
      <c r="AE49" s="2">
        <f t="shared" si="12"/>
        <v>84.294191099786516</v>
      </c>
      <c r="AF49" s="2">
        <f t="shared" si="12"/>
        <v>9.6988086732723868</v>
      </c>
      <c r="AG49" s="2">
        <f t="shared" si="12"/>
        <v>17.437763065937865</v>
      </c>
      <c r="AH49" s="2">
        <f t="shared" si="12"/>
        <v>0.22115805515268883</v>
      </c>
      <c r="AI49" s="2">
        <f t="shared" si="12"/>
        <v>0.22309370108127008</v>
      </c>
      <c r="AJ49" s="2">
        <f t="shared" si="12"/>
        <v>15.481966563718403</v>
      </c>
      <c r="AK49" s="2">
        <f t="shared" si="12"/>
        <v>0.57215925182255623</v>
      </c>
      <c r="AL49" s="2">
        <f t="shared" si="12"/>
        <v>1.871424149812154</v>
      </c>
      <c r="AM49" s="2">
        <f t="shared" si="12"/>
        <v>0.38668967874737131</v>
      </c>
      <c r="AN49" s="2">
        <f t="shared" si="12"/>
        <v>2.3944498602224771</v>
      </c>
      <c r="AO49" s="2">
        <f t="shared" si="12"/>
        <v>0.95202315323582565</v>
      </c>
      <c r="AP49" s="2">
        <f t="shared" si="12"/>
        <v>0.34896430344672441</v>
      </c>
      <c r="AQ49" s="2">
        <f t="shared" si="12"/>
        <v>0.22552639795425639</v>
      </c>
      <c r="AR49" s="2">
        <f t="shared" si="12"/>
        <v>1.4006347079613652</v>
      </c>
      <c r="AS49" s="2">
        <f t="shared" si="12"/>
        <v>1.7018771719715513</v>
      </c>
      <c r="AT49" s="2">
        <f t="shared" si="12"/>
        <v>0.37866147329454969</v>
      </c>
      <c r="AU49" s="2">
        <f t="shared" si="12"/>
        <v>1.1415719471217591</v>
      </c>
      <c r="AV49" s="2">
        <f t="shared" si="12"/>
        <v>0.14364059249646002</v>
      </c>
      <c r="AW49" s="2">
        <f t="shared" si="12"/>
        <v>0.98815058881976603</v>
      </c>
      <c r="AX49" s="2">
        <f t="shared" si="12"/>
        <v>0.10827504042629221</v>
      </c>
      <c r="AY49" s="2">
        <f t="shared" si="12"/>
        <v>0.51125632193700776</v>
      </c>
      <c r="AZ49" s="2">
        <f t="shared" si="12"/>
        <v>2.6631551280702718E-2</v>
      </c>
      <c r="BA49" s="2">
        <f t="shared" si="12"/>
        <v>0.33548226923504815</v>
      </c>
      <c r="BB49" s="2">
        <f t="shared" si="12"/>
        <v>4.1685786658172262E-2</v>
      </c>
      <c r="BC49" s="2">
        <f t="shared" si="12"/>
        <v>3.2816752689563321E-2</v>
      </c>
      <c r="BD49" s="2">
        <f t="shared" si="12"/>
        <v>6.2303284684093017</v>
      </c>
      <c r="BE49" s="2">
        <f t="shared" si="12"/>
        <v>523.43195686982062</v>
      </c>
      <c r="BF49" s="2">
        <f t="shared" si="12"/>
        <v>79.417767130857868</v>
      </c>
      <c r="BG49" s="2">
        <f t="shared" si="12"/>
        <v>79.003186190356857</v>
      </c>
      <c r="BH49" s="2">
        <f t="shared" si="12"/>
        <v>11327.946865643373</v>
      </c>
      <c r="BI49" s="2">
        <f t="shared" si="12"/>
        <v>0.17559700039708873</v>
      </c>
      <c r="BJ49" s="2"/>
      <c r="BK49" s="2"/>
      <c r="BL49" s="11">
        <v>45</v>
      </c>
    </row>
    <row r="50" spans="1:64" s="53" customFormat="1">
      <c r="B50" s="53" t="s">
        <v>756</v>
      </c>
      <c r="G50" s="52">
        <f>STDEV(G25:G44)</f>
        <v>1.1648443405294897</v>
      </c>
      <c r="H50" s="52">
        <f t="shared" ref="H50:BI50" si="13">STDEV(H25:H44)</f>
        <v>6.1259951060909063E-2</v>
      </c>
      <c r="I50" s="52">
        <f t="shared" si="13"/>
        <v>1.7316258577906454</v>
      </c>
      <c r="J50" s="52">
        <f t="shared" si="13"/>
        <v>0.58601297394458907</v>
      </c>
      <c r="K50" s="52">
        <f t="shared" si="13"/>
        <v>1.6703155958439554E-2</v>
      </c>
      <c r="L50" s="52">
        <f t="shared" si="13"/>
        <v>1.3255728046076218</v>
      </c>
      <c r="M50" s="52">
        <f t="shared" si="13"/>
        <v>0.92055208372331021</v>
      </c>
      <c r="N50" s="52">
        <f t="shared" si="13"/>
        <v>0.29593459322823684</v>
      </c>
      <c r="O50" s="52">
        <f t="shared" si="13"/>
        <v>6.4316601188805833E-2</v>
      </c>
      <c r="P50" s="52">
        <f t="shared" si="13"/>
        <v>2.913517862620708E-2</v>
      </c>
      <c r="Q50" s="52">
        <f t="shared" si="13"/>
        <v>1.694046320265186E-14</v>
      </c>
      <c r="R50" s="52">
        <f t="shared" si="13"/>
        <v>0.42073553647306033</v>
      </c>
      <c r="S50" s="52">
        <f t="shared" si="13"/>
        <v>130.86103503957321</v>
      </c>
      <c r="T50" s="52">
        <f t="shared" si="13"/>
        <v>266.11222342408291</v>
      </c>
      <c r="U50" s="52"/>
      <c r="V50" s="52">
        <f t="shared" si="13"/>
        <v>0.75929283361700561</v>
      </c>
      <c r="W50" s="52">
        <f t="shared" si="13"/>
        <v>6.0917321247644765</v>
      </c>
      <c r="X50" s="52">
        <f t="shared" si="13"/>
        <v>24.775285635328284</v>
      </c>
      <c r="Y50" s="52">
        <f t="shared" si="13"/>
        <v>217.22644944661701</v>
      </c>
      <c r="Z50" s="52">
        <f t="shared" si="13"/>
        <v>7.4006014936803295</v>
      </c>
      <c r="AA50" s="52">
        <f t="shared" si="13"/>
        <v>24.031795570529898</v>
      </c>
      <c r="AB50" s="52">
        <f t="shared" si="13"/>
        <v>35.073607404525085</v>
      </c>
      <c r="AC50" s="52">
        <f t="shared" si="13"/>
        <v>6.6148980750361241</v>
      </c>
      <c r="AD50" s="52">
        <f t="shared" si="13"/>
        <v>1.1709187588127958</v>
      </c>
      <c r="AE50" s="52">
        <f t="shared" si="13"/>
        <v>52.210643667595868</v>
      </c>
      <c r="AF50" s="52">
        <f t="shared" si="13"/>
        <v>1.396697928426692</v>
      </c>
      <c r="AG50" s="52">
        <f t="shared" si="13"/>
        <v>8.0825638416953094</v>
      </c>
      <c r="AH50" s="52">
        <f t="shared" si="13"/>
        <v>0.19316773027223186</v>
      </c>
      <c r="AI50" s="52">
        <f t="shared" si="13"/>
        <v>0.17442248783356068</v>
      </c>
      <c r="AJ50" s="52">
        <f t="shared" si="13"/>
        <v>10.362170943254052</v>
      </c>
      <c r="AK50" s="52">
        <f t="shared" si="13"/>
        <v>0.33072833561282677</v>
      </c>
      <c r="AL50" s="52">
        <f t="shared" si="13"/>
        <v>0.9788918536342025</v>
      </c>
      <c r="AM50" s="52">
        <f t="shared" si="13"/>
        <v>0.17280042256064562</v>
      </c>
      <c r="AN50" s="52">
        <f t="shared" si="13"/>
        <v>0.94805832960659919</v>
      </c>
      <c r="AO50" s="52">
        <f t="shared" si="13"/>
        <v>0.2571374861659923</v>
      </c>
      <c r="AP50" s="52">
        <f t="shared" si="13"/>
        <v>0.14901263925735747</v>
      </c>
      <c r="AQ50" s="52">
        <f t="shared" si="13"/>
        <v>9.7969952594713333E-2</v>
      </c>
      <c r="AR50" s="52">
        <f t="shared" si="13"/>
        <v>0.16716012461361285</v>
      </c>
      <c r="AS50" s="52">
        <f t="shared" si="13"/>
        <v>0.27498724253972384</v>
      </c>
      <c r="AT50" s="52">
        <f t="shared" si="13"/>
        <v>5.4560663636417941E-2</v>
      </c>
      <c r="AU50" s="52">
        <f t="shared" si="13"/>
        <v>0.22423746512785481</v>
      </c>
      <c r="AV50" s="52">
        <f t="shared" si="13"/>
        <v>5.7277372625340377E-2</v>
      </c>
      <c r="AW50" s="52">
        <f t="shared" si="13"/>
        <v>0.43738471361680653</v>
      </c>
      <c r="AX50" s="52">
        <f t="shared" si="13"/>
        <v>8.7341294870875441E-2</v>
      </c>
      <c r="AY50" s="52">
        <f t="shared" si="13"/>
        <v>0.21088092475781375</v>
      </c>
      <c r="AZ50" s="52">
        <f t="shared" si="13"/>
        <v>1.9086087385000176E-2</v>
      </c>
      <c r="BA50" s="52">
        <f t="shared" si="13"/>
        <v>0.2205279530746688</v>
      </c>
      <c r="BB50" s="52">
        <f t="shared" si="13"/>
        <v>3.8002012928651026E-2</v>
      </c>
      <c r="BC50" s="52">
        <f t="shared" si="13"/>
        <v>2.3025970795447274E-2</v>
      </c>
      <c r="BD50" s="52">
        <f t="shared" si="13"/>
        <v>5.0705010018659742</v>
      </c>
      <c r="BE50" s="52">
        <f t="shared" si="13"/>
        <v>202.81534864548803</v>
      </c>
      <c r="BF50" s="52">
        <f t="shared" si="13"/>
        <v>37.946519759272384</v>
      </c>
      <c r="BG50" s="52">
        <f t="shared" si="13"/>
        <v>31.293518061143605</v>
      </c>
      <c r="BH50" s="52">
        <f t="shared" si="13"/>
        <v>4523.8126782335839</v>
      </c>
      <c r="BI50" s="52">
        <f t="shared" si="13"/>
        <v>0.1968636223118754</v>
      </c>
      <c r="BJ50" s="52"/>
      <c r="BK50" s="52"/>
      <c r="BL50" s="50">
        <v>20</v>
      </c>
    </row>
    <row r="51" spans="1:64">
      <c r="BJ51" s="10"/>
      <c r="BK51" s="10"/>
      <c r="BL51" s="10"/>
    </row>
    <row r="52" spans="1:64">
      <c r="BJ52" s="10"/>
      <c r="BK52" s="10"/>
      <c r="BL52" s="10"/>
    </row>
    <row r="53" spans="1:64">
      <c r="A53" s="72" t="s">
        <v>769</v>
      </c>
      <c r="BJ53" s="10"/>
      <c r="BK53" s="10"/>
      <c r="BL53" s="10"/>
    </row>
    <row r="54" spans="1:64">
      <c r="A54" s="69" t="s">
        <v>719</v>
      </c>
      <c r="BJ54" s="10"/>
      <c r="BK54" s="10"/>
      <c r="BL54" s="10"/>
    </row>
    <row r="55" spans="1:64">
      <c r="A55" s="69" t="s">
        <v>717</v>
      </c>
      <c r="BJ55" s="10"/>
      <c r="BK55" s="10"/>
      <c r="BL55" s="9"/>
    </row>
    <row r="56" spans="1:64">
      <c r="BJ56" s="9"/>
      <c r="BK56" s="9"/>
      <c r="BL56" s="9"/>
    </row>
    <row r="57" spans="1:64">
      <c r="BJ57" s="9"/>
      <c r="BK57" s="9"/>
      <c r="BL57" s="9"/>
    </row>
    <row r="58" spans="1:64">
      <c r="BJ58" s="9"/>
      <c r="BK58" s="9"/>
      <c r="BL58" s="9"/>
    </row>
    <row r="59" spans="1:64">
      <c r="BJ59" s="9"/>
      <c r="BK59" s="9"/>
      <c r="BL59" s="9"/>
    </row>
    <row r="60" spans="1:64">
      <c r="BJ60" s="9"/>
      <c r="BK60" s="9"/>
      <c r="BL60" s="9"/>
    </row>
    <row r="61" spans="1:64">
      <c r="BJ61" s="9"/>
      <c r="BK61" s="9"/>
      <c r="BL61" s="9"/>
    </row>
    <row r="62" spans="1:64">
      <c r="BJ62" s="9"/>
      <c r="BK62" s="9"/>
      <c r="BL62" s="9"/>
    </row>
    <row r="63" spans="1:64">
      <c r="BJ63" s="9"/>
      <c r="BK63" s="9"/>
      <c r="BL63" s="9"/>
    </row>
    <row r="64" spans="1:64">
      <c r="BJ64" s="9"/>
      <c r="BK64" s="9"/>
      <c r="BL64" s="9"/>
    </row>
    <row r="65" spans="62:64">
      <c r="BJ65" s="9"/>
      <c r="BK65" s="9"/>
      <c r="BL65" s="9"/>
    </row>
    <row r="66" spans="62:64">
      <c r="BJ66" s="9"/>
      <c r="BK66" s="9"/>
      <c r="BL66" s="9"/>
    </row>
    <row r="67" spans="62:64">
      <c r="BJ67" s="9"/>
      <c r="BK67" s="9"/>
      <c r="BL67" s="9"/>
    </row>
    <row r="68" spans="62:64">
      <c r="BJ68" s="9"/>
      <c r="BK68" s="9"/>
      <c r="BL68" s="9"/>
    </row>
    <row r="69" spans="62:64">
      <c r="BJ69" s="9"/>
      <c r="BK69" s="9"/>
      <c r="BL69" s="9"/>
    </row>
    <row r="70" spans="62:64">
      <c r="BJ70" s="9"/>
      <c r="BK70" s="9"/>
      <c r="BL70" s="9"/>
    </row>
    <row r="71" spans="62:64">
      <c r="BJ71" s="9"/>
      <c r="BK71" s="9"/>
      <c r="BL71" s="9"/>
    </row>
    <row r="72" spans="62:64">
      <c r="BJ72" s="9"/>
      <c r="BK72" s="9"/>
      <c r="BL72" s="9"/>
    </row>
    <row r="73" spans="62:64">
      <c r="BJ73" s="9"/>
      <c r="BK73" s="9"/>
    </row>
    <row r="81" spans="16:61">
      <c r="BH81" s="1"/>
      <c r="BI81" s="1"/>
    </row>
    <row r="82" spans="16:61">
      <c r="P82" s="4"/>
    </row>
    <row r="108" spans="62:64">
      <c r="BL108" s="10"/>
    </row>
    <row r="109" spans="62:64">
      <c r="BJ109" s="10"/>
    </row>
  </sheetData>
  <pageMargins left="0.70866141732283472" right="0.70866141732283472" top="0.74803149606299213" bottom="0.74803149606299213" header="0.31496062992125984" footer="0.31496062992125984"/>
  <pageSetup paperSize="9" scale="22" orientation="landscape" horizontalDpi="0" verticalDpi="0"/>
  <ignoredErrors>
    <ignoredError sqref="Q12:Q22 Q43:Q44 Q23:Q4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8DDD4-8D8A-494A-9265-53267D20F968}">
  <sheetPr>
    <pageSetUpPr fitToPage="1"/>
  </sheetPr>
  <dimension ref="A8:BV169"/>
  <sheetViews>
    <sheetView workbookViewId="0">
      <pane xSplit="2" ySplit="10" topLeftCell="C146" activePane="bottomRight" state="frozenSplit"/>
      <selection pane="topRight" activeCell="O1" sqref="O1"/>
      <selection pane="bottomLeft" activeCell="C21" sqref="C21"/>
      <selection pane="bottomRight" activeCell="A167" sqref="A167:A169"/>
    </sheetView>
  </sheetViews>
  <sheetFormatPr defaultColWidth="10.796875" defaultRowHeight="13.8"/>
  <cols>
    <col min="1" max="1" width="34.19921875" style="45" customWidth="1"/>
    <col min="2" max="2" width="14.796875" style="45" customWidth="1"/>
    <col min="3" max="3" width="12.19921875" style="30" customWidth="1"/>
    <col min="4" max="4" width="11" style="30" customWidth="1"/>
    <col min="5" max="5" width="18.796875" style="30" customWidth="1"/>
    <col min="6" max="6" width="12.5" style="30" customWidth="1"/>
    <col min="7" max="7" width="18.19921875" style="45" customWidth="1"/>
    <col min="8" max="8" width="19.69921875" style="45" customWidth="1"/>
    <col min="9" max="22" width="8" style="5" customWidth="1"/>
    <col min="23" max="23" width="8.5" style="5" customWidth="1"/>
    <col min="24" max="28" width="7.796875" style="5" customWidth="1"/>
    <col min="29" max="29" width="3" style="5" customWidth="1"/>
    <col min="30" max="30" width="7.796875" style="5" customWidth="1"/>
    <col min="31" max="42" width="6.69921875" style="5" customWidth="1"/>
    <col min="43" max="62" width="6.296875" style="5" customWidth="1"/>
    <col min="63" max="63" width="10.796875" style="46"/>
    <col min="64" max="65" width="10.796875" style="30"/>
    <col min="66" max="66" width="6.296875" style="30" customWidth="1"/>
    <col min="67" max="70" width="6.296875" style="5" customWidth="1"/>
    <col min="71" max="71" width="8.69921875" style="5" customWidth="1"/>
    <col min="72" max="73" width="8.69921875" style="1" customWidth="1"/>
    <col min="74" max="16384" width="10.796875" style="30"/>
  </cols>
  <sheetData>
    <row r="8" spans="1:74" s="2" customFormat="1">
      <c r="A8" s="33" t="s">
        <v>718</v>
      </c>
      <c r="B8" s="33"/>
      <c r="E8" s="4"/>
      <c r="F8" s="4"/>
      <c r="G8" s="34"/>
      <c r="H8" s="3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O8" s="6"/>
      <c r="BP8" s="6"/>
      <c r="BQ8" s="6"/>
      <c r="BR8" s="6"/>
      <c r="BS8" s="6"/>
      <c r="BT8" s="1"/>
      <c r="BU8" s="1"/>
    </row>
    <row r="9" spans="1:74" s="37" customFormat="1">
      <c r="A9" s="35"/>
      <c r="B9" s="36"/>
      <c r="C9" s="33"/>
      <c r="G9" s="35"/>
      <c r="H9" s="35"/>
      <c r="I9" s="38"/>
      <c r="J9" s="38"/>
      <c r="K9" s="38"/>
      <c r="L9" s="38" t="s">
        <v>721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 t="s">
        <v>721</v>
      </c>
      <c r="Y9" s="38" t="s">
        <v>221</v>
      </c>
      <c r="Z9" s="38" t="s">
        <v>221</v>
      </c>
      <c r="AA9" s="38" t="s">
        <v>224</v>
      </c>
      <c r="AB9" s="38" t="s">
        <v>224</v>
      </c>
      <c r="AC9" s="38"/>
      <c r="AD9" s="38" t="s">
        <v>221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9"/>
      <c r="BO9" s="38"/>
      <c r="BP9" s="38"/>
      <c r="BQ9" s="38"/>
      <c r="BR9" s="38"/>
      <c r="BS9" s="38"/>
      <c r="BT9" s="1"/>
      <c r="BU9" s="1"/>
    </row>
    <row r="10" spans="1:74" s="7" customFormat="1" ht="17.399999999999999">
      <c r="A10" s="36" t="s">
        <v>53</v>
      </c>
      <c r="B10" s="40" t="s">
        <v>80</v>
      </c>
      <c r="C10" s="37" t="s">
        <v>81</v>
      </c>
      <c r="D10" s="37" t="s">
        <v>50</v>
      </c>
      <c r="E10" s="37" t="s">
        <v>75</v>
      </c>
      <c r="F10" s="37" t="s">
        <v>55</v>
      </c>
      <c r="G10" s="36" t="s">
        <v>720</v>
      </c>
      <c r="H10" s="36" t="s">
        <v>231</v>
      </c>
      <c r="I10" s="38" t="s">
        <v>82</v>
      </c>
      <c r="J10" s="38" t="s">
        <v>83</v>
      </c>
      <c r="K10" s="38" t="s">
        <v>255</v>
      </c>
      <c r="L10" s="38" t="s">
        <v>693</v>
      </c>
      <c r="M10" s="38" t="s">
        <v>694</v>
      </c>
      <c r="N10" s="38" t="s">
        <v>695</v>
      </c>
      <c r="O10" s="38" t="s">
        <v>0</v>
      </c>
      <c r="P10" s="38" t="s">
        <v>1</v>
      </c>
      <c r="Q10" s="38" t="s">
        <v>2</v>
      </c>
      <c r="R10" s="38" t="s">
        <v>3</v>
      </c>
      <c r="S10" s="38" t="s">
        <v>696</v>
      </c>
      <c r="T10" s="38" t="s">
        <v>697</v>
      </c>
      <c r="U10" s="38" t="s">
        <v>698</v>
      </c>
      <c r="V10" s="38" t="s">
        <v>4</v>
      </c>
      <c r="W10" s="6" t="s">
        <v>127</v>
      </c>
      <c r="X10" s="38" t="s">
        <v>722</v>
      </c>
      <c r="Y10" s="38" t="s">
        <v>78</v>
      </c>
      <c r="Z10" s="38" t="s">
        <v>77</v>
      </c>
      <c r="AA10" s="38" t="s">
        <v>225</v>
      </c>
      <c r="AB10" s="38" t="s">
        <v>226</v>
      </c>
      <c r="AC10" s="38"/>
      <c r="AD10" s="38" t="s">
        <v>5</v>
      </c>
      <c r="AE10" s="38" t="s">
        <v>79</v>
      </c>
      <c r="AF10" s="38" t="s">
        <v>6</v>
      </c>
      <c r="AG10" s="38" t="s">
        <v>7</v>
      </c>
      <c r="AH10" s="38" t="s">
        <v>10</v>
      </c>
      <c r="AI10" s="38" t="s">
        <v>11</v>
      </c>
      <c r="AJ10" s="38" t="s">
        <v>12</v>
      </c>
      <c r="AK10" s="38" t="s">
        <v>13</v>
      </c>
      <c r="AL10" s="38" t="s">
        <v>14</v>
      </c>
      <c r="AM10" s="38" t="s">
        <v>15</v>
      </c>
      <c r="AN10" s="38" t="s">
        <v>16</v>
      </c>
      <c r="AO10" s="38" t="s">
        <v>17</v>
      </c>
      <c r="AP10" s="38" t="s">
        <v>18</v>
      </c>
      <c r="AQ10" s="38" t="s">
        <v>19</v>
      </c>
      <c r="AR10" s="38" t="s">
        <v>20</v>
      </c>
      <c r="AS10" s="38" t="s">
        <v>21</v>
      </c>
      <c r="AT10" s="6" t="s">
        <v>22</v>
      </c>
      <c r="AU10" s="38" t="s">
        <v>23</v>
      </c>
      <c r="AV10" s="38" t="s">
        <v>24</v>
      </c>
      <c r="AW10" s="38" t="s">
        <v>25</v>
      </c>
      <c r="AX10" s="38" t="s">
        <v>27</v>
      </c>
      <c r="AY10" s="6" t="s">
        <v>26</v>
      </c>
      <c r="AZ10" s="38" t="s">
        <v>28</v>
      </c>
      <c r="BA10" s="6" t="s">
        <v>29</v>
      </c>
      <c r="BB10" s="38" t="s">
        <v>30</v>
      </c>
      <c r="BC10" s="6" t="s">
        <v>31</v>
      </c>
      <c r="BD10" s="38" t="s">
        <v>32</v>
      </c>
      <c r="BE10" s="6" t="s">
        <v>33</v>
      </c>
      <c r="BF10" s="38" t="s">
        <v>34</v>
      </c>
      <c r="BG10" s="38" t="s">
        <v>35</v>
      </c>
      <c r="BH10" s="38" t="s">
        <v>36</v>
      </c>
      <c r="BI10" s="38" t="s">
        <v>37</v>
      </c>
      <c r="BJ10" s="38" t="s">
        <v>38</v>
      </c>
      <c r="BK10" s="41" t="s">
        <v>699</v>
      </c>
      <c r="BL10" s="41" t="s">
        <v>700</v>
      </c>
      <c r="BM10" s="41" t="s">
        <v>701</v>
      </c>
      <c r="BN10" s="37" t="s">
        <v>652</v>
      </c>
      <c r="BO10" s="38" t="s">
        <v>39</v>
      </c>
      <c r="BP10" s="38" t="s">
        <v>40</v>
      </c>
      <c r="BQ10" s="38" t="s">
        <v>126</v>
      </c>
      <c r="BR10" s="38" t="s">
        <v>41</v>
      </c>
      <c r="BS10" s="38" t="s">
        <v>723</v>
      </c>
      <c r="BT10" s="6" t="s">
        <v>724</v>
      </c>
      <c r="BU10" s="6" t="s">
        <v>220</v>
      </c>
      <c r="BV10" s="51" t="s">
        <v>705</v>
      </c>
    </row>
    <row r="11" spans="1:74" s="42" customFormat="1">
      <c r="A11" s="28" t="s">
        <v>750</v>
      </c>
      <c r="B11" s="29" t="s">
        <v>128</v>
      </c>
      <c r="C11" s="29" t="s">
        <v>159</v>
      </c>
      <c r="D11" s="29" t="s">
        <v>47</v>
      </c>
      <c r="E11" s="29" t="s">
        <v>204</v>
      </c>
      <c r="F11" s="30" t="s">
        <v>757</v>
      </c>
      <c r="G11" s="29" t="s">
        <v>206</v>
      </c>
      <c r="H11" s="29" t="s">
        <v>206</v>
      </c>
      <c r="I11" s="1">
        <v>173.21388999999999</v>
      </c>
      <c r="J11" s="1">
        <v>-22.130416666666669</v>
      </c>
      <c r="K11" s="1">
        <v>870</v>
      </c>
      <c r="L11" s="1">
        <v>54.686295657231568</v>
      </c>
      <c r="M11" s="1">
        <v>0.42923274483343776</v>
      </c>
      <c r="N11" s="1">
        <v>12.069615991625955</v>
      </c>
      <c r="O11" s="1">
        <v>6.989352125497188</v>
      </c>
      <c r="P11" s="1">
        <v>0.12263792709526797</v>
      </c>
      <c r="Q11" s="1">
        <v>12.836103035971378</v>
      </c>
      <c r="R11" s="1">
        <v>9.1365255685974631</v>
      </c>
      <c r="S11" s="1">
        <v>2.585616296258566</v>
      </c>
      <c r="T11" s="1">
        <v>0.97088358950420461</v>
      </c>
      <c r="U11" s="1">
        <v>0.17373706338496295</v>
      </c>
      <c r="V11" s="1">
        <v>99.65</v>
      </c>
      <c r="W11" s="1">
        <v>1.04</v>
      </c>
      <c r="X11" s="1"/>
      <c r="Y11" s="1"/>
      <c r="Z11" s="1"/>
      <c r="AA11" s="1"/>
      <c r="AB11" s="1"/>
      <c r="AC11" s="1"/>
      <c r="AD11" s="1">
        <v>4.6497545944441443</v>
      </c>
      <c r="AE11" s="1">
        <v>0.93007190612843638</v>
      </c>
      <c r="AF11" s="1">
        <v>27.558083050777881</v>
      </c>
      <c r="AG11" s="1">
        <v>182</v>
      </c>
      <c r="AH11" s="1">
        <v>228.32115414047701</v>
      </c>
      <c r="AI11" s="1">
        <v>71.095045742775682</v>
      </c>
      <c r="AJ11" s="1">
        <v>57.579499969081134</v>
      </c>
      <c r="AK11" s="1">
        <v>10.384625684861584</v>
      </c>
      <c r="AL11" s="1">
        <v>757.81928817835194</v>
      </c>
      <c r="AM11" s="1">
        <v>10.494700017043696</v>
      </c>
      <c r="AN11" s="1">
        <v>67.943043077392389</v>
      </c>
      <c r="AO11" s="1">
        <v>1.5616204565828213</v>
      </c>
      <c r="AP11" s="1">
        <v>0.14502142943755847</v>
      </c>
      <c r="AQ11" s="1">
        <v>262.04347961730639</v>
      </c>
      <c r="AR11" s="1">
        <v>20.782645089793725</v>
      </c>
      <c r="AS11" s="1">
        <v>44.19423593247987</v>
      </c>
      <c r="AT11" s="1">
        <v>5.6963258707379669</v>
      </c>
      <c r="AU11" s="1">
        <v>22.753191577096974</v>
      </c>
      <c r="AV11" s="1">
        <v>4.5014053338915803</v>
      </c>
      <c r="AW11" s="1">
        <v>1.2634513853473792</v>
      </c>
      <c r="AX11" s="1">
        <v>3.5236130586892602</v>
      </c>
      <c r="AY11" s="1">
        <v>0.45105550960428487</v>
      </c>
      <c r="AZ11" s="1">
        <v>2.2532778638722419</v>
      </c>
      <c r="BA11" s="1">
        <v>0.42976906154315997</v>
      </c>
      <c r="BB11" s="1">
        <v>1.1646535903376984</v>
      </c>
      <c r="BC11" s="1">
        <v>0.1626760580079043</v>
      </c>
      <c r="BD11" s="1">
        <v>1.0247428591828194</v>
      </c>
      <c r="BE11" s="1">
        <v>0.15027593980010501</v>
      </c>
      <c r="BF11" s="1">
        <v>1.7838475468046582</v>
      </c>
      <c r="BG11" s="1">
        <v>8.4992773021144441E-2</v>
      </c>
      <c r="BH11" s="1">
        <v>3.0606745981491126</v>
      </c>
      <c r="BI11" s="1">
        <v>3.0534004991550243</v>
      </c>
      <c r="BJ11" s="1">
        <v>1.0230345415684454</v>
      </c>
      <c r="BK11" s="31">
        <v>18.950031947481175</v>
      </c>
      <c r="BL11" s="31">
        <v>15.534517120023759</v>
      </c>
      <c r="BM11" s="31">
        <v>38.434510194759206</v>
      </c>
      <c r="BN11" s="32"/>
      <c r="BO11" s="5"/>
      <c r="BP11" s="5"/>
      <c r="BQ11" s="5"/>
      <c r="BR11" s="5"/>
      <c r="BS11" s="5"/>
      <c r="BT11" s="1"/>
      <c r="BU11" s="1"/>
    </row>
    <row r="12" spans="1:74" s="32" customFormat="1">
      <c r="A12" s="28" t="s">
        <v>750</v>
      </c>
      <c r="B12" s="29" t="s">
        <v>128</v>
      </c>
      <c r="C12" s="29" t="s">
        <v>160</v>
      </c>
      <c r="D12" s="29" t="s">
        <v>47</v>
      </c>
      <c r="E12" s="29" t="s">
        <v>204</v>
      </c>
      <c r="F12" s="30" t="s">
        <v>757</v>
      </c>
      <c r="G12" s="29" t="s">
        <v>206</v>
      </c>
      <c r="H12" s="29" t="s">
        <v>206</v>
      </c>
      <c r="I12" s="1">
        <v>173.49266666666665</v>
      </c>
      <c r="J12" s="1">
        <v>-22.00525</v>
      </c>
      <c r="K12" s="1">
        <v>1745</v>
      </c>
      <c r="L12" s="1">
        <v>61.075324523767229</v>
      </c>
      <c r="M12" s="1">
        <v>0.40500878331410628</v>
      </c>
      <c r="N12" s="1">
        <v>14.539815320976416</v>
      </c>
      <c r="O12" s="1">
        <v>4.9748142149278038</v>
      </c>
      <c r="P12" s="1">
        <v>9.1126976245673924E-2</v>
      </c>
      <c r="Q12" s="1">
        <v>7.3711598563167335</v>
      </c>
      <c r="R12" s="1">
        <v>6.2675109217857941</v>
      </c>
      <c r="S12" s="1">
        <v>4.2019661268838533</v>
      </c>
      <c r="T12" s="1">
        <v>0.90114454287388635</v>
      </c>
      <c r="U12" s="1">
        <v>0.17212873290849517</v>
      </c>
      <c r="V12" s="1">
        <v>100.08</v>
      </c>
      <c r="W12" s="1">
        <v>0.77</v>
      </c>
      <c r="X12" s="1"/>
      <c r="Y12" s="1"/>
      <c r="Z12" s="1"/>
      <c r="AA12" s="1"/>
      <c r="AB12" s="1"/>
      <c r="AC12" s="1"/>
      <c r="AD12" s="1">
        <v>5.7011053730003933</v>
      </c>
      <c r="AE12" s="1">
        <v>0.83210262466031593</v>
      </c>
      <c r="AF12" s="1">
        <v>17.297195964542116</v>
      </c>
      <c r="AG12" s="1">
        <v>122.89288823481104</v>
      </c>
      <c r="AH12" s="1">
        <v>85.890867382597563</v>
      </c>
      <c r="AI12" s="1">
        <v>47.839917170911143</v>
      </c>
      <c r="AJ12" s="1">
        <v>43.934250396202742</v>
      </c>
      <c r="AK12" s="1">
        <v>10.737705864255524</v>
      </c>
      <c r="AL12" s="1">
        <v>1137.3011579497643</v>
      </c>
      <c r="AM12" s="1">
        <v>6.1937821529645527</v>
      </c>
      <c r="AN12" s="1">
        <v>90.015750657613196</v>
      </c>
      <c r="AO12" s="1">
        <v>0.78355157201064674</v>
      </c>
      <c r="AP12" s="1">
        <v>0.15685548689906284</v>
      </c>
      <c r="AQ12" s="1">
        <v>223.57042366048123</v>
      </c>
      <c r="AR12" s="1">
        <v>9.5412665332780264</v>
      </c>
      <c r="AS12" s="1">
        <v>21.417073585214677</v>
      </c>
      <c r="AT12" s="1">
        <v>2.9931543543529253</v>
      </c>
      <c r="AU12" s="1">
        <v>12.208453625085674</v>
      </c>
      <c r="AV12" s="1">
        <v>2.3703871080305272</v>
      </c>
      <c r="AW12" s="1">
        <v>0.7225602021263664</v>
      </c>
      <c r="AX12" s="1">
        <v>1.7184676761722846</v>
      </c>
      <c r="AY12" s="1">
        <v>0.22420024987510012</v>
      </c>
      <c r="AZ12" s="1">
        <v>1.2150256085766162</v>
      </c>
      <c r="BA12" s="1">
        <v>0.23105181011799966</v>
      </c>
      <c r="BB12" s="1">
        <v>0.62991284920340795</v>
      </c>
      <c r="BC12" s="1">
        <v>9.3956281234223199E-2</v>
      </c>
      <c r="BD12" s="1">
        <v>0.61428955362684379</v>
      </c>
      <c r="BE12" s="1">
        <v>9.240869780509435E-2</v>
      </c>
      <c r="BF12" s="1">
        <v>2.1985484000349831</v>
      </c>
      <c r="BG12" s="1">
        <v>5.4109934354263513E-2</v>
      </c>
      <c r="BH12" s="1">
        <v>2.6299197636143408</v>
      </c>
      <c r="BI12" s="1">
        <v>1.3305317634745411</v>
      </c>
      <c r="BJ12" s="1">
        <v>0.46217352087019609</v>
      </c>
      <c r="BK12" s="31">
        <v>18.840002042120037</v>
      </c>
      <c r="BL12" s="31">
        <v>15.527410887253744</v>
      </c>
      <c r="BM12" s="31">
        <v>38.362165143350133</v>
      </c>
      <c r="BO12" s="5"/>
      <c r="BP12" s="5"/>
      <c r="BQ12" s="5"/>
      <c r="BR12" s="5"/>
      <c r="BS12" s="5"/>
      <c r="BT12" s="1"/>
      <c r="BU12" s="1"/>
    </row>
    <row r="13" spans="1:74" s="32" customFormat="1">
      <c r="A13" s="28" t="s">
        <v>750</v>
      </c>
      <c r="B13" s="29" t="s">
        <v>128</v>
      </c>
      <c r="C13" s="29" t="s">
        <v>161</v>
      </c>
      <c r="D13" s="29" t="s">
        <v>47</v>
      </c>
      <c r="E13" s="29" t="s">
        <v>204</v>
      </c>
      <c r="F13" s="30" t="s">
        <v>757</v>
      </c>
      <c r="G13" s="29" t="s">
        <v>206</v>
      </c>
      <c r="H13" s="29" t="s">
        <v>206</v>
      </c>
      <c r="I13" s="1">
        <v>174.39699999999999</v>
      </c>
      <c r="J13" s="1">
        <v>-21.816666666666666</v>
      </c>
      <c r="K13" s="1">
        <v>1675</v>
      </c>
      <c r="L13" s="1">
        <v>62.394027804542326</v>
      </c>
      <c r="M13" s="1">
        <v>0.33001799830501721</v>
      </c>
      <c r="N13" s="1">
        <v>15.098323422454538</v>
      </c>
      <c r="O13" s="1">
        <v>4.2225890544157751</v>
      </c>
      <c r="P13" s="1">
        <v>7.2191437129222519E-2</v>
      </c>
      <c r="Q13" s="1">
        <v>6.6416122158884718</v>
      </c>
      <c r="R13" s="1">
        <v>5.7340627205496739</v>
      </c>
      <c r="S13" s="1">
        <v>4.5686866640350825</v>
      </c>
      <c r="T13" s="1">
        <v>0.81473193331551141</v>
      </c>
      <c r="U13" s="1">
        <v>0.12375674936438147</v>
      </c>
      <c r="V13" s="1">
        <v>100.07</v>
      </c>
      <c r="W13" s="1">
        <v>2.65</v>
      </c>
      <c r="X13" s="1"/>
      <c r="Y13" s="1"/>
      <c r="Z13" s="1"/>
      <c r="AA13" s="1"/>
      <c r="AB13" s="1"/>
      <c r="AC13" s="1"/>
      <c r="AD13" s="1">
        <v>4.5919552077581614</v>
      </c>
      <c r="AE13" s="1">
        <v>0.78455032489392984</v>
      </c>
      <c r="AF13" s="1">
        <v>14.26813550012759</v>
      </c>
      <c r="AG13" s="1">
        <v>116.81062627963877</v>
      </c>
      <c r="AH13" s="1">
        <v>167.38888371561447</v>
      </c>
      <c r="AI13" s="1">
        <v>35.317525780412993</v>
      </c>
      <c r="AJ13" s="1">
        <v>38.809017317559643</v>
      </c>
      <c r="AK13" s="1">
        <v>4.3071042659717058</v>
      </c>
      <c r="AL13" s="1">
        <v>537.57082953622057</v>
      </c>
      <c r="AM13" s="1">
        <v>6.1046146704738478</v>
      </c>
      <c r="AN13" s="1">
        <v>63.55767545048996</v>
      </c>
      <c r="AO13" s="1">
        <v>0.86072227637686449</v>
      </c>
      <c r="AP13" s="1">
        <v>7.5677234523205336E-2</v>
      </c>
      <c r="AQ13" s="1">
        <v>56.894241053410262</v>
      </c>
      <c r="AR13" s="1">
        <v>4.4934281199253023</v>
      </c>
      <c r="AS13" s="1">
        <v>10.545790209032273</v>
      </c>
      <c r="AT13" s="1">
        <v>1.5852888160266909</v>
      </c>
      <c r="AU13" s="1">
        <v>6.8457340060446699</v>
      </c>
      <c r="AV13" s="1">
        <v>1.6723594426479009</v>
      </c>
      <c r="AW13" s="1">
        <v>0.58279166593529186</v>
      </c>
      <c r="AX13" s="1">
        <v>1.5838276489298213</v>
      </c>
      <c r="AY13" s="1">
        <v>0.2271741557017915</v>
      </c>
      <c r="AZ13" s="1">
        <v>1.2196834313474951</v>
      </c>
      <c r="BA13" s="1">
        <v>0.23289535516219528</v>
      </c>
      <c r="BB13" s="1">
        <v>0.62540157090172988</v>
      </c>
      <c r="BC13" s="1">
        <v>8.393557940847178E-2</v>
      </c>
      <c r="BD13" s="1">
        <v>0.56093210772946578</v>
      </c>
      <c r="BE13" s="1">
        <v>8.374190471545967E-2</v>
      </c>
      <c r="BF13" s="1">
        <v>1.6816960268586061</v>
      </c>
      <c r="BG13" s="1">
        <v>6.7372767466762185E-2</v>
      </c>
      <c r="BH13" s="1">
        <v>1.5756815261914354</v>
      </c>
      <c r="BI13" s="1">
        <v>0.44235652119009067</v>
      </c>
      <c r="BJ13" s="1">
        <v>0.20374715989774733</v>
      </c>
      <c r="BK13" s="31">
        <v>18.72708593814902</v>
      </c>
      <c r="BL13" s="31">
        <v>15.524715088799104</v>
      </c>
      <c r="BM13" s="31">
        <v>38.287345483985334</v>
      </c>
      <c r="BO13" s="5"/>
      <c r="BP13" s="5"/>
      <c r="BQ13" s="5"/>
      <c r="BR13" s="5"/>
      <c r="BS13" s="5"/>
      <c r="BT13" s="1"/>
      <c r="BU13" s="1"/>
    </row>
    <row r="14" spans="1:74" s="32" customFormat="1">
      <c r="A14" s="28" t="s">
        <v>750</v>
      </c>
      <c r="B14" s="29" t="s">
        <v>128</v>
      </c>
      <c r="C14" s="29" t="s">
        <v>162</v>
      </c>
      <c r="D14" s="29" t="s">
        <v>47</v>
      </c>
      <c r="E14" s="29" t="s">
        <v>204</v>
      </c>
      <c r="F14" s="30" t="s">
        <v>757</v>
      </c>
      <c r="G14" s="29" t="s">
        <v>206</v>
      </c>
      <c r="H14" s="29" t="s">
        <v>206</v>
      </c>
      <c r="I14" s="1">
        <v>173.37191666666666</v>
      </c>
      <c r="J14" s="1">
        <v>-21.903500000000001</v>
      </c>
      <c r="K14" s="1">
        <v>1685</v>
      </c>
      <c r="L14" s="1">
        <v>51.709156134390291</v>
      </c>
      <c r="M14" s="1">
        <v>0.46685401024179657</v>
      </c>
      <c r="N14" s="1">
        <v>11.600307254486381</v>
      </c>
      <c r="O14" s="1">
        <v>7.9181209799169459</v>
      </c>
      <c r="P14" s="1">
        <v>0.15223500333971629</v>
      </c>
      <c r="Q14" s="1">
        <v>15.061116330409265</v>
      </c>
      <c r="R14" s="1">
        <v>9.8851262168589109</v>
      </c>
      <c r="S14" s="1">
        <v>2.1617370474239714</v>
      </c>
      <c r="T14" s="1">
        <v>0.79162201736652471</v>
      </c>
      <c r="U14" s="1">
        <v>0.25372500556619382</v>
      </c>
      <c r="V14" s="1">
        <v>100.14</v>
      </c>
      <c r="W14" s="1">
        <v>0.74</v>
      </c>
      <c r="X14" s="1"/>
      <c r="Y14" s="1"/>
      <c r="Z14" s="1"/>
      <c r="AA14" s="1"/>
      <c r="AB14" s="1"/>
      <c r="AC14" s="1"/>
      <c r="AD14" s="1">
        <v>2.9790470101438151</v>
      </c>
      <c r="AE14" s="1">
        <v>0.81219320923061322</v>
      </c>
      <c r="AF14" s="1">
        <v>29.00567355469839</v>
      </c>
      <c r="AG14" s="1">
        <v>184</v>
      </c>
      <c r="AH14" s="1">
        <v>337</v>
      </c>
      <c r="AI14" s="1">
        <v>54.342510058199657</v>
      </c>
      <c r="AJ14" s="1">
        <v>63.465093317363319</v>
      </c>
      <c r="AK14" s="1">
        <v>7.7316264500849563</v>
      </c>
      <c r="AL14" s="1">
        <v>1278</v>
      </c>
      <c r="AM14" s="1">
        <v>11.949622546242347</v>
      </c>
      <c r="AN14" s="1">
        <v>67.57511418490293</v>
      </c>
      <c r="AO14" s="1">
        <v>0.50561756221621568</v>
      </c>
      <c r="AP14" s="1">
        <v>5.3357745996447777E-2</v>
      </c>
      <c r="AQ14" s="1">
        <v>82.545909801614755</v>
      </c>
      <c r="AR14" s="1">
        <v>22.410045941755719</v>
      </c>
      <c r="AS14" s="1">
        <v>61.520177804906083</v>
      </c>
      <c r="AT14" s="1">
        <v>9.2383356470594347</v>
      </c>
      <c r="AU14" s="1">
        <v>38.700100292257886</v>
      </c>
      <c r="AV14" s="1">
        <v>6.5865746674142054</v>
      </c>
      <c r="AW14" s="1">
        <v>1.7617693623660997</v>
      </c>
      <c r="AX14" s="1">
        <v>4.3711389281186728</v>
      </c>
      <c r="AY14" s="1">
        <v>0.53621708387691736</v>
      </c>
      <c r="AZ14" s="1">
        <v>2.6323689283648317</v>
      </c>
      <c r="BA14" s="1">
        <v>0.49340772257114851</v>
      </c>
      <c r="BB14" s="1">
        <v>1.369542093624204</v>
      </c>
      <c r="BC14" s="1">
        <v>0.1899776591966218</v>
      </c>
      <c r="BD14" s="1">
        <v>1.2183869403569654</v>
      </c>
      <c r="BE14" s="1">
        <v>0.18322258713653458</v>
      </c>
      <c r="BF14" s="1">
        <v>1.9587891812464286</v>
      </c>
      <c r="BG14" s="1">
        <v>3.104753763077318E-2</v>
      </c>
      <c r="BH14" s="1">
        <v>2.6857100169178931</v>
      </c>
      <c r="BI14" s="1">
        <v>1.8438004622643742</v>
      </c>
      <c r="BJ14" s="1">
        <v>0.56396945781402064</v>
      </c>
      <c r="BK14" s="31">
        <v>18.710965449079616</v>
      </c>
      <c r="BL14" s="31">
        <v>15.512879413120096</v>
      </c>
      <c r="BM14" s="31">
        <v>38.221089613037542</v>
      </c>
      <c r="BO14" s="5"/>
      <c r="BP14" s="5"/>
      <c r="BQ14" s="5"/>
      <c r="BR14" s="5"/>
      <c r="BS14" s="5"/>
      <c r="BT14" s="1"/>
      <c r="BU14" s="1"/>
    </row>
    <row r="15" spans="1:74" s="32" customFormat="1">
      <c r="A15" s="28" t="s">
        <v>750</v>
      </c>
      <c r="B15" s="29" t="s">
        <v>134</v>
      </c>
      <c r="C15" s="29" t="s">
        <v>163</v>
      </c>
      <c r="D15" s="29" t="s">
        <v>47</v>
      </c>
      <c r="E15" s="29" t="s">
        <v>204</v>
      </c>
      <c r="F15" s="30" t="s">
        <v>757</v>
      </c>
      <c r="G15" s="29" t="s">
        <v>206</v>
      </c>
      <c r="H15" s="29" t="s">
        <v>206</v>
      </c>
      <c r="I15" s="1">
        <v>173.49600000000001</v>
      </c>
      <c r="J15" s="1">
        <v>-22.0105</v>
      </c>
      <c r="K15" s="1">
        <v>1872.5</v>
      </c>
      <c r="L15" s="1">
        <v>54.836969664596587</v>
      </c>
      <c r="M15" s="1">
        <v>0.51230352825669456</v>
      </c>
      <c r="N15" s="1">
        <v>13.125216393936515</v>
      </c>
      <c r="O15" s="1">
        <v>6.2152664048102189</v>
      </c>
      <c r="P15" s="1">
        <v>0.11270677621647281</v>
      </c>
      <c r="Q15" s="1">
        <v>12.121101478553394</v>
      </c>
      <c r="R15" s="1">
        <v>8.2173485932373804</v>
      </c>
      <c r="S15" s="1">
        <v>3.3197268631033809</v>
      </c>
      <c r="T15" s="1">
        <v>1.1475599032949959</v>
      </c>
      <c r="U15" s="1">
        <v>0.2766439052586151</v>
      </c>
      <c r="V15" s="1">
        <v>99.87</v>
      </c>
      <c r="W15" s="1">
        <v>1.6</v>
      </c>
      <c r="X15" s="1"/>
      <c r="Y15" s="1"/>
      <c r="Z15" s="1"/>
      <c r="AA15" s="1"/>
      <c r="AB15" s="1"/>
      <c r="AC15" s="1"/>
      <c r="AD15" s="1">
        <v>3.22</v>
      </c>
      <c r="AE15" s="1">
        <v>0.62</v>
      </c>
      <c r="AF15" s="1">
        <v>18.5</v>
      </c>
      <c r="AG15" s="1">
        <v>140</v>
      </c>
      <c r="AH15" s="1">
        <v>294</v>
      </c>
      <c r="AI15" s="1">
        <v>48</v>
      </c>
      <c r="AJ15" s="1">
        <v>56</v>
      </c>
      <c r="AK15" s="1">
        <v>9.77</v>
      </c>
      <c r="AL15" s="1">
        <v>1428</v>
      </c>
      <c r="AM15" s="1">
        <v>8.73</v>
      </c>
      <c r="AN15" s="1">
        <v>88.2</v>
      </c>
      <c r="AO15" s="1">
        <v>0.99</v>
      </c>
      <c r="AP15" s="1">
        <v>0.08</v>
      </c>
      <c r="AQ15" s="1">
        <v>257</v>
      </c>
      <c r="AR15" s="1">
        <v>19.100000000000001</v>
      </c>
      <c r="AS15" s="1">
        <v>44.1</v>
      </c>
      <c r="AT15" s="1">
        <v>6.05</v>
      </c>
      <c r="AU15" s="1">
        <v>25.7</v>
      </c>
      <c r="AV15" s="1">
        <v>4.5199999999999996</v>
      </c>
      <c r="AW15" s="1">
        <v>1.3</v>
      </c>
      <c r="AX15" s="1">
        <v>2.92</v>
      </c>
      <c r="AY15" s="1">
        <v>0.37</v>
      </c>
      <c r="AZ15" s="1">
        <v>1.86</v>
      </c>
      <c r="BA15" s="1">
        <v>0.34</v>
      </c>
      <c r="BB15" s="1">
        <v>0.91</v>
      </c>
      <c r="BC15" s="1">
        <v>0.12</v>
      </c>
      <c r="BD15" s="1">
        <v>0.79</v>
      </c>
      <c r="BE15" s="1">
        <v>0.12</v>
      </c>
      <c r="BF15" s="1">
        <v>2.2200000000000002</v>
      </c>
      <c r="BG15" s="1">
        <v>0.06</v>
      </c>
      <c r="BH15" s="1">
        <v>2.61</v>
      </c>
      <c r="BI15" s="1">
        <v>2.2000000000000002</v>
      </c>
      <c r="BJ15" s="1">
        <v>0.67</v>
      </c>
      <c r="BK15" s="31">
        <v>18.867212949361797</v>
      </c>
      <c r="BL15" s="31">
        <v>15.531053565910048</v>
      </c>
      <c r="BM15" s="31">
        <v>38.380606994939093</v>
      </c>
      <c r="BO15" s="5"/>
      <c r="BP15" s="5"/>
      <c r="BQ15" s="5"/>
      <c r="BR15" s="5"/>
      <c r="BS15" s="5"/>
      <c r="BT15" s="1"/>
      <c r="BU15" s="1"/>
    </row>
    <row r="16" spans="1:74" s="32" customFormat="1">
      <c r="A16" s="28" t="s">
        <v>750</v>
      </c>
      <c r="B16" s="29" t="s">
        <v>134</v>
      </c>
      <c r="C16" s="29" t="s">
        <v>164</v>
      </c>
      <c r="D16" s="29" t="s">
        <v>47</v>
      </c>
      <c r="E16" s="29" t="s">
        <v>204</v>
      </c>
      <c r="F16" s="30" t="s">
        <v>757</v>
      </c>
      <c r="G16" s="29" t="s">
        <v>206</v>
      </c>
      <c r="H16" s="29" t="s">
        <v>206</v>
      </c>
      <c r="I16" s="1">
        <v>173.49600000000001</v>
      </c>
      <c r="J16" s="1">
        <v>-22.0105</v>
      </c>
      <c r="K16" s="1">
        <v>1872.5</v>
      </c>
      <c r="L16" s="1">
        <v>60.962776385120002</v>
      </c>
      <c r="M16" s="1">
        <v>0.37568666326606259</v>
      </c>
      <c r="N16" s="1">
        <v>14.164402574490738</v>
      </c>
      <c r="O16" s="1">
        <v>5.0260783328838112</v>
      </c>
      <c r="P16" s="1">
        <v>9.138324241606928E-2</v>
      </c>
      <c r="Q16" s="1">
        <v>8.1683378303509215</v>
      </c>
      <c r="R16" s="1">
        <v>6.1650486052768922</v>
      </c>
      <c r="S16" s="1">
        <v>3.9874468606635727</v>
      </c>
      <c r="T16" s="1">
        <v>0.86038845788769502</v>
      </c>
      <c r="U16" s="1">
        <v>0.15017312837040719</v>
      </c>
      <c r="V16" s="1">
        <v>99.866328150000015</v>
      </c>
      <c r="W16" s="1">
        <v>0.83</v>
      </c>
      <c r="X16" s="1"/>
      <c r="Y16" s="1"/>
      <c r="Z16" s="1"/>
      <c r="AA16" s="1"/>
      <c r="AB16" s="1"/>
      <c r="AC16" s="1"/>
      <c r="AD16" s="1">
        <v>5.6757025621554416</v>
      </c>
      <c r="AE16" s="1">
        <v>0.63517123356376204</v>
      </c>
      <c r="AF16" s="1">
        <v>14.975069811629124</v>
      </c>
      <c r="AG16" s="1">
        <v>107.15565109239377</v>
      </c>
      <c r="AH16" s="1">
        <v>101.69658333791146</v>
      </c>
      <c r="AI16" s="1">
        <v>42.536798610699329</v>
      </c>
      <c r="AJ16" s="1">
        <v>45.873011216270768</v>
      </c>
      <c r="AK16" s="1">
        <v>9.1491781014133586</v>
      </c>
      <c r="AL16" s="1">
        <v>983.21931230218775</v>
      </c>
      <c r="AM16" s="1">
        <v>5.8586396733800381</v>
      </c>
      <c r="AN16" s="1">
        <v>83.047454334590299</v>
      </c>
      <c r="AO16" s="1">
        <v>0.73077322631752206</v>
      </c>
      <c r="AP16" s="1">
        <v>0.13102882057486567</v>
      </c>
      <c r="AQ16" s="1">
        <v>202.08788502040903</v>
      </c>
      <c r="AR16" s="1">
        <v>8.4406364934770401</v>
      </c>
      <c r="AS16" s="1">
        <v>18.885311600211526</v>
      </c>
      <c r="AT16" s="1">
        <v>2.5608062515408676</v>
      </c>
      <c r="AU16" s="1">
        <v>11.04736735794091</v>
      </c>
      <c r="AV16" s="1">
        <v>2.1299490316925369</v>
      </c>
      <c r="AW16" s="1">
        <v>0.70449354498836902</v>
      </c>
      <c r="AX16" s="1">
        <v>1.6130284033378413</v>
      </c>
      <c r="AY16" s="1">
        <v>0.22237035432634161</v>
      </c>
      <c r="AZ16" s="1">
        <v>1.1729825539043226</v>
      </c>
      <c r="BA16" s="1">
        <v>0.215315784434986</v>
      </c>
      <c r="BB16" s="1">
        <v>0.61790261126082746</v>
      </c>
      <c r="BC16" s="1">
        <v>8.4327614493646258E-2</v>
      </c>
      <c r="BD16" s="1">
        <v>0.54849950710269757</v>
      </c>
      <c r="BE16" s="1">
        <v>8.2977965076359822E-2</v>
      </c>
      <c r="BF16" s="1">
        <v>2.0601787434027004</v>
      </c>
      <c r="BG16" s="1">
        <v>5.5174490959511741E-2</v>
      </c>
      <c r="BH16" s="1">
        <v>2.4213497498427072</v>
      </c>
      <c r="BI16" s="1">
        <v>1.1398311897141455</v>
      </c>
      <c r="BJ16" s="1">
        <v>0.41111512753225488</v>
      </c>
      <c r="BK16" s="31">
        <v>18.842177000566046</v>
      </c>
      <c r="BL16" s="31">
        <v>15.531275591374344</v>
      </c>
      <c r="BM16" s="31">
        <v>38.3739308918163</v>
      </c>
      <c r="BO16" s="5"/>
      <c r="BP16" s="5"/>
      <c r="BQ16" s="5"/>
      <c r="BR16" s="5"/>
      <c r="BS16" s="5"/>
      <c r="BT16" s="1"/>
      <c r="BU16" s="1"/>
    </row>
    <row r="17" spans="1:73" s="32" customFormat="1" ht="13.95" customHeight="1">
      <c r="A17" s="28" t="s">
        <v>750</v>
      </c>
      <c r="B17" s="29" t="s">
        <v>134</v>
      </c>
      <c r="C17" s="29" t="s">
        <v>165</v>
      </c>
      <c r="D17" s="29" t="s">
        <v>74</v>
      </c>
      <c r="E17" s="29" t="s">
        <v>204</v>
      </c>
      <c r="F17" s="30" t="s">
        <v>757</v>
      </c>
      <c r="G17" s="29" t="s">
        <v>206</v>
      </c>
      <c r="H17" s="29" t="s">
        <v>206</v>
      </c>
      <c r="I17" s="1">
        <v>173.37383333333332</v>
      </c>
      <c r="J17" s="1">
        <v>-22.094333333333331</v>
      </c>
      <c r="K17" s="1">
        <v>1805</v>
      </c>
      <c r="L17" s="1">
        <v>55.563971007778839</v>
      </c>
      <c r="M17" s="1">
        <v>0.68658285421247067</v>
      </c>
      <c r="N17" s="1">
        <v>16.309405362009734</v>
      </c>
      <c r="O17" s="1">
        <v>7.9289944374335324</v>
      </c>
      <c r="P17" s="1">
        <v>0.14507908630801544</v>
      </c>
      <c r="Q17" s="1">
        <v>5.2809001634500579</v>
      </c>
      <c r="R17" s="1">
        <v>9.354999178023693</v>
      </c>
      <c r="S17" s="1">
        <v>3.5368468242322155</v>
      </c>
      <c r="T17" s="1">
        <v>0.91419559582860366</v>
      </c>
      <c r="U17" s="1">
        <v>0.27120731184785796</v>
      </c>
      <c r="V17" s="1"/>
      <c r="W17" s="1"/>
      <c r="X17" s="1"/>
      <c r="Y17" s="1"/>
      <c r="Z17" s="1"/>
      <c r="AA17" s="1"/>
      <c r="AB17" s="1"/>
      <c r="AC17" s="1"/>
      <c r="AD17" s="1">
        <v>4.6997916115291867</v>
      </c>
      <c r="AE17" s="1">
        <v>0.70232858089667594</v>
      </c>
      <c r="AF17" s="1">
        <v>20.231513109799284</v>
      </c>
      <c r="AG17" s="1">
        <v>232.4612022935753</v>
      </c>
      <c r="AH17" s="1">
        <v>42.246862027561974</v>
      </c>
      <c r="AI17" s="1">
        <v>72.223047616530366</v>
      </c>
      <c r="AJ17" s="1">
        <v>66.532052243942886</v>
      </c>
      <c r="AK17" s="1">
        <v>8.4623485978130528</v>
      </c>
      <c r="AL17" s="1">
        <v>973.26975736452061</v>
      </c>
      <c r="AM17" s="1">
        <v>11.541902270729766</v>
      </c>
      <c r="AN17" s="1">
        <v>82.34631111794269</v>
      </c>
      <c r="AO17" s="1">
        <v>0.9345309169555398</v>
      </c>
      <c r="AP17" s="1">
        <v>6.8642170088052887E-2</v>
      </c>
      <c r="AQ17" s="1">
        <v>143.5635775968382</v>
      </c>
      <c r="AR17" s="1">
        <v>16.625607896695154</v>
      </c>
      <c r="AS17" s="1">
        <v>39.609518780218657</v>
      </c>
      <c r="AT17" s="1"/>
      <c r="AU17" s="1">
        <v>23.269425004244447</v>
      </c>
      <c r="AV17" s="1">
        <v>4.2455979837994633</v>
      </c>
      <c r="AW17" s="1">
        <v>1.2660483984020352</v>
      </c>
      <c r="AX17" s="1">
        <v>3.1242819504917021</v>
      </c>
      <c r="AY17" s="1"/>
      <c r="AZ17" s="1">
        <v>2.4963128245099817</v>
      </c>
      <c r="BA17" s="1"/>
      <c r="BB17" s="1">
        <v>1.2284742277878187</v>
      </c>
      <c r="BC17" s="1"/>
      <c r="BD17" s="1">
        <v>1.3474441824247307</v>
      </c>
      <c r="BE17" s="1">
        <v>0.19475947484435913</v>
      </c>
      <c r="BF17" s="1">
        <v>2.1931264598312148</v>
      </c>
      <c r="BG17" s="1">
        <v>5.6733581576677738E-2</v>
      </c>
      <c r="BH17" s="1">
        <v>2.3293462284243658</v>
      </c>
      <c r="BI17" s="1">
        <v>1.7982472293063185</v>
      </c>
      <c r="BJ17" s="1">
        <v>0.59874778055476652</v>
      </c>
      <c r="BK17" s="31">
        <v>18.838000000000001</v>
      </c>
      <c r="BL17" s="31">
        <v>15.521000000000001</v>
      </c>
      <c r="BM17" s="31">
        <v>38.325000000000003</v>
      </c>
      <c r="BO17" s="5"/>
      <c r="BP17" s="5"/>
      <c r="BQ17" s="5"/>
      <c r="BR17" s="5"/>
      <c r="BS17" s="5"/>
      <c r="BT17" s="1"/>
      <c r="BU17" s="1"/>
    </row>
    <row r="18" spans="1:73" s="32" customFormat="1" ht="13.95" customHeight="1">
      <c r="A18" s="28" t="s">
        <v>750</v>
      </c>
      <c r="B18" s="29" t="s">
        <v>138</v>
      </c>
      <c r="C18" s="29" t="s">
        <v>166</v>
      </c>
      <c r="D18" s="29" t="s">
        <v>47</v>
      </c>
      <c r="E18" s="29" t="s">
        <v>204</v>
      </c>
      <c r="F18" s="30" t="s">
        <v>757</v>
      </c>
      <c r="G18" s="29" t="s">
        <v>206</v>
      </c>
      <c r="H18" s="29" t="s">
        <v>206</v>
      </c>
      <c r="I18" s="1">
        <v>172.6985</v>
      </c>
      <c r="J18" s="1">
        <v>-22.279</v>
      </c>
      <c r="K18" s="1">
        <v>1860</v>
      </c>
      <c r="L18" s="1">
        <v>51.836245047733293</v>
      </c>
      <c r="M18" s="1">
        <v>0.37702753107452841</v>
      </c>
      <c r="N18" s="1">
        <v>10.887426031029165</v>
      </c>
      <c r="O18" s="1">
        <v>8.4740465941510337</v>
      </c>
      <c r="P18" s="1">
        <v>0.15726282044819903</v>
      </c>
      <c r="Q18" s="1">
        <v>16.431948546831055</v>
      </c>
      <c r="R18" s="1">
        <v>8.8409931751968305</v>
      </c>
      <c r="S18" s="1">
        <v>1.7540853049991429</v>
      </c>
      <c r="T18" s="1">
        <v>1.068580703045455</v>
      </c>
      <c r="U18" s="1">
        <v>0.17238424549129511</v>
      </c>
      <c r="V18" s="1">
        <v>99.950214000000017</v>
      </c>
      <c r="W18" s="1">
        <v>0.42</v>
      </c>
      <c r="X18" s="1"/>
      <c r="Y18" s="1"/>
      <c r="Z18" s="1"/>
      <c r="AA18" s="1"/>
      <c r="AB18" s="1"/>
      <c r="AC18" s="1"/>
      <c r="AD18" s="1">
        <v>4.7760452323310494</v>
      </c>
      <c r="AE18" s="1">
        <v>0.86232965440151177</v>
      </c>
      <c r="AF18" s="1">
        <v>31.451474557927988</v>
      </c>
      <c r="AG18" s="1">
        <v>198.86297554609769</v>
      </c>
      <c r="AH18" s="1">
        <v>285.54046949624859</v>
      </c>
      <c r="AI18" s="1">
        <v>90.885207196404679</v>
      </c>
      <c r="AJ18" s="1">
        <v>59.791486473510396</v>
      </c>
      <c r="AK18" s="1">
        <v>13.544387000380208</v>
      </c>
      <c r="AL18" s="1">
        <v>756.82630367067202</v>
      </c>
      <c r="AM18" s="1">
        <v>9.6348115497549145</v>
      </c>
      <c r="AN18" s="1">
        <v>57.248845310995598</v>
      </c>
      <c r="AO18" s="1">
        <v>1.8740706005258438</v>
      </c>
      <c r="AP18" s="1">
        <v>0.17657880915845359</v>
      </c>
      <c r="AQ18" s="1">
        <v>203.92299352872473</v>
      </c>
      <c r="AR18" s="1">
        <v>15.865007231652937</v>
      </c>
      <c r="AS18" s="1">
        <v>32.23447141170665</v>
      </c>
      <c r="AT18" s="1">
        <v>4.0803488163837915</v>
      </c>
      <c r="AU18" s="1">
        <v>16.931942044057848</v>
      </c>
      <c r="AV18" s="1">
        <v>3.3378363434021239</v>
      </c>
      <c r="AW18" s="1">
        <v>0.93400816843570889</v>
      </c>
      <c r="AX18" s="1">
        <v>2.493579367888024</v>
      </c>
      <c r="AY18" s="1">
        <v>0.35528091161406405</v>
      </c>
      <c r="AZ18" s="1">
        <v>1.884776090895506</v>
      </c>
      <c r="BA18" s="1">
        <v>0.37106724942856673</v>
      </c>
      <c r="BB18" s="1">
        <v>1.0668904451817958</v>
      </c>
      <c r="BC18" s="1">
        <v>0.15910745276179805</v>
      </c>
      <c r="BD18" s="1">
        <v>0.98014918551268626</v>
      </c>
      <c r="BE18" s="1">
        <v>0.15702016626341633</v>
      </c>
      <c r="BF18" s="1">
        <v>1.5353048961741735</v>
      </c>
      <c r="BG18" s="1">
        <v>8.8900596603555787E-2</v>
      </c>
      <c r="BH18" s="1">
        <v>3.1756249804511718</v>
      </c>
      <c r="BI18" s="1">
        <v>2.5560490563679155</v>
      </c>
      <c r="BJ18" s="1">
        <v>0.94826056622205745</v>
      </c>
      <c r="BK18" s="31"/>
      <c r="BL18" s="31"/>
      <c r="BM18" s="31"/>
      <c r="BO18" s="5"/>
      <c r="BP18" s="5"/>
      <c r="BQ18" s="5"/>
      <c r="BR18" s="5"/>
      <c r="BS18" s="5"/>
      <c r="BT18" s="1"/>
      <c r="BU18" s="1"/>
    </row>
    <row r="19" spans="1:73" s="32" customFormat="1" ht="13.95" customHeight="1">
      <c r="A19" s="28" t="s">
        <v>750</v>
      </c>
      <c r="B19" s="29" t="s">
        <v>138</v>
      </c>
      <c r="C19" s="29" t="s">
        <v>167</v>
      </c>
      <c r="D19" s="29" t="s">
        <v>47</v>
      </c>
      <c r="E19" s="29" t="s">
        <v>204</v>
      </c>
      <c r="F19" s="30" t="s">
        <v>757</v>
      </c>
      <c r="G19" s="29" t="s">
        <v>206</v>
      </c>
      <c r="H19" s="29" t="s">
        <v>206</v>
      </c>
      <c r="I19" s="1">
        <v>172.6985</v>
      </c>
      <c r="J19" s="1">
        <v>-22.279</v>
      </c>
      <c r="K19" s="1">
        <v>1860</v>
      </c>
      <c r="L19" s="1">
        <v>51.796901092005783</v>
      </c>
      <c r="M19" s="1">
        <v>0.37041160218198743</v>
      </c>
      <c r="N19" s="1">
        <v>10.586080215364996</v>
      </c>
      <c r="O19" s="1">
        <v>8.498213725470352</v>
      </c>
      <c r="P19" s="1">
        <v>0.1578803550283881</v>
      </c>
      <c r="Q19" s="1">
        <v>16.820330131870577</v>
      </c>
      <c r="R19" s="1">
        <v>8.8453480958212296</v>
      </c>
      <c r="S19" s="1">
        <v>1.6901294416500519</v>
      </c>
      <c r="T19" s="1">
        <v>1.0626562357679967</v>
      </c>
      <c r="U19" s="1">
        <v>0.17204910483862806</v>
      </c>
      <c r="V19" s="1">
        <v>99.583548000000008</v>
      </c>
      <c r="W19" s="1">
        <v>0.44</v>
      </c>
      <c r="X19" s="1"/>
      <c r="Y19" s="1"/>
      <c r="Z19" s="1"/>
      <c r="AA19" s="1"/>
      <c r="AB19" s="1"/>
      <c r="AC19" s="1"/>
      <c r="AD19" s="1">
        <v>5.0980791286532385</v>
      </c>
      <c r="AE19" s="1">
        <v>0.91727511135613138</v>
      </c>
      <c r="AF19" s="1">
        <v>31.783109234500721</v>
      </c>
      <c r="AG19" s="1">
        <v>199.77999582520513</v>
      </c>
      <c r="AH19" s="1">
        <v>304.79481724383521</v>
      </c>
      <c r="AI19" s="1">
        <v>87.184769845401846</v>
      </c>
      <c r="AJ19" s="1">
        <v>60.323915911918299</v>
      </c>
      <c r="AK19" s="1">
        <v>13.349197157482015</v>
      </c>
      <c r="AL19" s="1">
        <v>755.7720327158263</v>
      </c>
      <c r="AM19" s="1">
        <v>9.611844321997344</v>
      </c>
      <c r="AN19" s="1">
        <v>57.507017089328116</v>
      </c>
      <c r="AO19" s="1">
        <v>1.8741678747717363</v>
      </c>
      <c r="AP19" s="1">
        <v>0.17282948585593533</v>
      </c>
      <c r="AQ19" s="1">
        <v>202.92981466340626</v>
      </c>
      <c r="AR19" s="1">
        <v>15.79057681238659</v>
      </c>
      <c r="AS19" s="1">
        <v>32.014967394620534</v>
      </c>
      <c r="AT19" s="1">
        <v>4.074316105530901</v>
      </c>
      <c r="AU19" s="1">
        <v>16.816978056848985</v>
      </c>
      <c r="AV19" s="1">
        <v>3.327327369408442</v>
      </c>
      <c r="AW19" s="1">
        <v>0.92684378240740006</v>
      </c>
      <c r="AX19" s="1">
        <v>2.4602365389531711</v>
      </c>
      <c r="AY19" s="1">
        <v>0.34538789933943437</v>
      </c>
      <c r="AZ19" s="1">
        <v>1.8449667932730525</v>
      </c>
      <c r="BA19" s="1">
        <v>0.36384240858200206</v>
      </c>
      <c r="BB19" s="1">
        <v>1.0487674168221488</v>
      </c>
      <c r="BC19" s="1">
        <v>0.15287712399190817</v>
      </c>
      <c r="BD19" s="1">
        <v>0.96961618461995025</v>
      </c>
      <c r="BE19" s="1">
        <v>0.15185613955931146</v>
      </c>
      <c r="BF19" s="1">
        <v>1.5087358699995739</v>
      </c>
      <c r="BG19" s="1">
        <v>8.8030060514179415E-2</v>
      </c>
      <c r="BH19" s="1">
        <v>3.0917439484088916</v>
      </c>
      <c r="BI19" s="1">
        <v>2.4842097452974059</v>
      </c>
      <c r="BJ19" s="1">
        <v>0.93546659321991921</v>
      </c>
      <c r="BK19" s="31"/>
      <c r="BL19" s="31"/>
      <c r="BM19" s="31"/>
      <c r="BO19" s="5"/>
      <c r="BP19" s="5"/>
      <c r="BQ19" s="5"/>
      <c r="BR19" s="5"/>
      <c r="BS19" s="5"/>
      <c r="BT19" s="1"/>
      <c r="BU19" s="1"/>
    </row>
    <row r="20" spans="1:73" s="32" customFormat="1" ht="13.95" customHeight="1">
      <c r="A20" s="28" t="s">
        <v>750</v>
      </c>
      <c r="B20" s="29" t="s">
        <v>138</v>
      </c>
      <c r="C20" s="29" t="s">
        <v>168</v>
      </c>
      <c r="D20" s="29" t="s">
        <v>47</v>
      </c>
      <c r="E20" s="29" t="s">
        <v>204</v>
      </c>
      <c r="F20" s="30" t="s">
        <v>757</v>
      </c>
      <c r="G20" s="29" t="s">
        <v>206</v>
      </c>
      <c r="H20" s="29" t="s">
        <v>206</v>
      </c>
      <c r="I20" s="1">
        <v>172.6985</v>
      </c>
      <c r="J20" s="1">
        <v>-22.279</v>
      </c>
      <c r="K20" s="1">
        <v>1860</v>
      </c>
      <c r="L20" s="1">
        <v>52.542580066824215</v>
      </c>
      <c r="M20" s="1">
        <v>0.39320348789829673</v>
      </c>
      <c r="N20" s="1">
        <v>10.899682177491645</v>
      </c>
      <c r="O20" s="1">
        <v>8.3336728872952488</v>
      </c>
      <c r="P20" s="1">
        <v>0.15585526851927306</v>
      </c>
      <c r="Q20" s="1">
        <v>15.127129003341208</v>
      </c>
      <c r="R20" s="1">
        <v>9.4124358243011965</v>
      </c>
      <c r="S20" s="1">
        <v>1.9048977263466709</v>
      </c>
      <c r="T20" s="1">
        <v>1.0594083611767582</v>
      </c>
      <c r="U20" s="1">
        <v>0.17113519680547631</v>
      </c>
      <c r="V20" s="1">
        <v>99.757000000000019</v>
      </c>
      <c r="W20" s="1">
        <v>0.68</v>
      </c>
      <c r="X20" s="1"/>
      <c r="Y20" s="1"/>
      <c r="Z20" s="1"/>
      <c r="AA20" s="1"/>
      <c r="AB20" s="1"/>
      <c r="AC20" s="1"/>
      <c r="AD20" s="1">
        <v>4.4812058380839375</v>
      </c>
      <c r="AE20" s="1">
        <v>0.98890565179682077</v>
      </c>
      <c r="AF20" s="1">
        <v>33.726617004784686</v>
      </c>
      <c r="AG20" s="1">
        <v>211.28163943175537</v>
      </c>
      <c r="AH20" s="1">
        <v>253.78234589144375</v>
      </c>
      <c r="AI20" s="1">
        <v>92.740380713474167</v>
      </c>
      <c r="AJ20" s="1">
        <v>60.592179439693943</v>
      </c>
      <c r="AK20" s="1">
        <v>14.110352583880751</v>
      </c>
      <c r="AL20" s="1">
        <v>799.36894722135878</v>
      </c>
      <c r="AM20" s="1">
        <v>10.253193574622966</v>
      </c>
      <c r="AN20" s="1">
        <v>60.204481566588115</v>
      </c>
      <c r="AO20" s="1">
        <v>1.9562194582166486</v>
      </c>
      <c r="AP20" s="1">
        <v>0.17771839540149323</v>
      </c>
      <c r="AQ20" s="1">
        <v>209.4122142418301</v>
      </c>
      <c r="AR20" s="1">
        <v>17.228733172443079</v>
      </c>
      <c r="AS20" s="1">
        <v>34.161378369421286</v>
      </c>
      <c r="AT20" s="1">
        <v>4.3015599428833324</v>
      </c>
      <c r="AU20" s="1">
        <v>17.816507577471782</v>
      </c>
      <c r="AV20" s="1">
        <v>3.5619634965673108</v>
      </c>
      <c r="AW20" s="1">
        <v>0.98493479599532407</v>
      </c>
      <c r="AX20" s="1">
        <v>2.6454343756882945</v>
      </c>
      <c r="AY20" s="1">
        <v>0.36488380863986053</v>
      </c>
      <c r="AZ20" s="1">
        <v>1.9606757508759616</v>
      </c>
      <c r="BA20" s="1">
        <v>0.3828905639538589</v>
      </c>
      <c r="BB20" s="1">
        <v>1.119644707009577</v>
      </c>
      <c r="BC20" s="1">
        <v>0.15953900839313917</v>
      </c>
      <c r="BD20" s="1">
        <v>1.0375927223550381</v>
      </c>
      <c r="BE20" s="1">
        <v>0.16036029875926325</v>
      </c>
      <c r="BF20" s="1">
        <v>1.5903098801506532</v>
      </c>
      <c r="BG20" s="1">
        <v>9.0023366095739701E-2</v>
      </c>
      <c r="BH20" s="1">
        <v>3.2788704785301701</v>
      </c>
      <c r="BI20" s="1">
        <v>2.6335190023853228</v>
      </c>
      <c r="BJ20" s="1">
        <v>0.97314681414442117</v>
      </c>
      <c r="BK20" s="31">
        <v>18.989699999999999</v>
      </c>
      <c r="BL20" s="31">
        <v>15.5359</v>
      </c>
      <c r="BM20" s="31">
        <v>38.448399999999999</v>
      </c>
      <c r="BO20" s="5"/>
      <c r="BP20" s="5"/>
      <c r="BQ20" s="5"/>
      <c r="BR20" s="5"/>
      <c r="BS20" s="5"/>
      <c r="BT20" s="1"/>
      <c r="BU20" s="1"/>
    </row>
    <row r="21" spans="1:73" s="32" customFormat="1" ht="13.95" customHeight="1">
      <c r="A21" s="29" t="s">
        <v>751</v>
      </c>
      <c r="B21" s="29"/>
      <c r="C21" s="7" t="s">
        <v>653</v>
      </c>
      <c r="D21" s="7" t="s">
        <v>47</v>
      </c>
      <c r="E21" s="7" t="s">
        <v>214</v>
      </c>
      <c r="F21" s="30" t="s">
        <v>229</v>
      </c>
      <c r="G21" s="29" t="s">
        <v>211</v>
      </c>
      <c r="H21" s="29" t="s">
        <v>228</v>
      </c>
      <c r="I21" s="1">
        <v>172.06</v>
      </c>
      <c r="J21" s="1">
        <v>-22.31</v>
      </c>
      <c r="K21" s="47"/>
      <c r="L21" s="47">
        <v>60.3</v>
      </c>
      <c r="M21" s="47">
        <v>0.45</v>
      </c>
      <c r="N21" s="47">
        <v>16.600000000000001</v>
      </c>
      <c r="O21" s="1">
        <v>5.6668499999999993</v>
      </c>
      <c r="P21" s="47">
        <v>0.1</v>
      </c>
      <c r="Q21" s="47">
        <v>3.6</v>
      </c>
      <c r="R21" s="47">
        <v>6.9</v>
      </c>
      <c r="S21" s="47">
        <v>3.9</v>
      </c>
      <c r="T21" s="47">
        <v>1</v>
      </c>
      <c r="U21" s="47">
        <v>0.18</v>
      </c>
      <c r="V21" s="1">
        <f t="shared" ref="V21:V39" si="0">SUM(L21:U21)</f>
        <v>98.696849999999998</v>
      </c>
      <c r="W21" s="47">
        <v>0</v>
      </c>
      <c r="X21" s="47"/>
      <c r="Y21" s="47"/>
      <c r="Z21" s="47"/>
      <c r="AA21" s="47"/>
      <c r="AB21" s="47"/>
      <c r="AC21" s="47"/>
      <c r="AD21" s="47"/>
      <c r="AE21" s="47"/>
      <c r="AF21" s="47">
        <v>20.100000000000001</v>
      </c>
      <c r="AG21" s="47">
        <v>166</v>
      </c>
      <c r="AH21" s="47">
        <v>22</v>
      </c>
      <c r="AI21" s="47"/>
      <c r="AJ21" s="47"/>
      <c r="AK21" s="47">
        <v>13</v>
      </c>
      <c r="AL21" s="47">
        <v>721</v>
      </c>
      <c r="AM21" s="47">
        <v>13</v>
      </c>
      <c r="AN21" s="47">
        <v>98</v>
      </c>
      <c r="AO21" s="47">
        <v>0</v>
      </c>
      <c r="AP21" s="47"/>
      <c r="AQ21" s="47">
        <v>152</v>
      </c>
      <c r="AR21" s="47">
        <v>12.5</v>
      </c>
      <c r="AS21" s="47">
        <v>24.4</v>
      </c>
      <c r="AT21" s="47"/>
      <c r="AU21" s="47"/>
      <c r="AV21" s="47">
        <v>3.04</v>
      </c>
      <c r="AW21" s="47">
        <v>1.08</v>
      </c>
      <c r="AX21" s="47"/>
      <c r="AY21" s="47">
        <v>0.32</v>
      </c>
      <c r="AZ21" s="47"/>
      <c r="BA21" s="47"/>
      <c r="BB21" s="47"/>
      <c r="BC21" s="47"/>
      <c r="BD21" s="47">
        <v>1.02</v>
      </c>
      <c r="BE21" s="47">
        <v>0.24</v>
      </c>
      <c r="BF21" s="47"/>
      <c r="BG21" s="47"/>
      <c r="BH21" s="47"/>
      <c r="BI21" s="47"/>
      <c r="BJ21" s="47">
        <v>1.65</v>
      </c>
      <c r="BK21" s="47">
        <v>0.59</v>
      </c>
      <c r="BL21" s="7"/>
      <c r="BM21" s="7"/>
      <c r="BO21" s="5"/>
      <c r="BP21" s="5"/>
      <c r="BQ21" s="5"/>
      <c r="BR21" s="5"/>
      <c r="BS21" s="5"/>
      <c r="BT21" s="1"/>
      <c r="BU21" s="1"/>
    </row>
    <row r="22" spans="1:73" s="32" customFormat="1" ht="13.95" customHeight="1">
      <c r="A22" s="29" t="s">
        <v>751</v>
      </c>
      <c r="B22" s="29"/>
      <c r="C22" s="7" t="s">
        <v>654</v>
      </c>
      <c r="D22" s="7" t="s">
        <v>47</v>
      </c>
      <c r="E22" s="7" t="s">
        <v>214</v>
      </c>
      <c r="F22" s="30" t="s">
        <v>229</v>
      </c>
      <c r="G22" s="29" t="s">
        <v>211</v>
      </c>
      <c r="H22" s="29" t="s">
        <v>228</v>
      </c>
      <c r="I22" s="1">
        <v>172.06</v>
      </c>
      <c r="J22" s="1">
        <v>-22.31</v>
      </c>
      <c r="K22" s="47"/>
      <c r="L22" s="47">
        <v>59.5</v>
      </c>
      <c r="M22" s="47">
        <v>0.45</v>
      </c>
      <c r="N22" s="47">
        <v>16.399999999999999</v>
      </c>
      <c r="O22" s="1">
        <v>5.8467500000000001</v>
      </c>
      <c r="P22" s="47">
        <v>0.1</v>
      </c>
      <c r="Q22" s="47">
        <v>3.9</v>
      </c>
      <c r="R22" s="47">
        <v>7.2</v>
      </c>
      <c r="S22" s="47">
        <v>3.8</v>
      </c>
      <c r="T22" s="47">
        <v>0.9</v>
      </c>
      <c r="U22" s="47">
        <v>0.18</v>
      </c>
      <c r="V22" s="1">
        <f t="shared" si="0"/>
        <v>98.276750000000007</v>
      </c>
      <c r="W22" s="47">
        <v>0.1</v>
      </c>
      <c r="X22" s="47"/>
      <c r="Y22" s="47"/>
      <c r="Z22" s="47"/>
      <c r="AA22" s="47"/>
      <c r="AB22" s="47"/>
      <c r="AC22" s="47"/>
      <c r="AD22" s="47"/>
      <c r="AE22" s="47"/>
      <c r="AF22" s="47"/>
      <c r="AG22" s="47">
        <v>158</v>
      </c>
      <c r="AH22" s="47">
        <v>20</v>
      </c>
      <c r="AI22" s="47"/>
      <c r="AJ22" s="47"/>
      <c r="AK22" s="47">
        <v>14</v>
      </c>
      <c r="AL22" s="47">
        <v>748</v>
      </c>
      <c r="AM22" s="47">
        <v>13</v>
      </c>
      <c r="AN22" s="47">
        <v>97</v>
      </c>
      <c r="AO22" s="47">
        <v>0</v>
      </c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7"/>
      <c r="BM22" s="7"/>
      <c r="BO22" s="5"/>
      <c r="BP22" s="5"/>
      <c r="BQ22" s="5"/>
      <c r="BR22" s="5"/>
      <c r="BS22" s="5"/>
      <c r="BT22" s="1"/>
      <c r="BU22" s="1"/>
    </row>
    <row r="23" spans="1:73" s="32" customFormat="1" ht="13.95" customHeight="1">
      <c r="A23" s="29" t="s">
        <v>751</v>
      </c>
      <c r="B23" s="29"/>
      <c r="C23" s="7" t="s">
        <v>655</v>
      </c>
      <c r="D23" s="7" t="s">
        <v>47</v>
      </c>
      <c r="E23" s="7" t="s">
        <v>214</v>
      </c>
      <c r="F23" s="30" t="s">
        <v>229</v>
      </c>
      <c r="G23" s="29" t="s">
        <v>211</v>
      </c>
      <c r="H23" s="29" t="s">
        <v>228</v>
      </c>
      <c r="I23" s="1">
        <v>172.06</v>
      </c>
      <c r="J23" s="1">
        <v>-22.31</v>
      </c>
      <c r="K23" s="47"/>
      <c r="L23" s="47">
        <v>60.8</v>
      </c>
      <c r="M23" s="47">
        <v>0.42</v>
      </c>
      <c r="N23" s="47">
        <v>16.100000000000001</v>
      </c>
      <c r="O23" s="1">
        <v>5.6668499999999993</v>
      </c>
      <c r="P23" s="47">
        <v>0.1</v>
      </c>
      <c r="Q23" s="47">
        <v>4.0999999999999996</v>
      </c>
      <c r="R23" s="47">
        <v>7</v>
      </c>
      <c r="S23" s="47">
        <v>3.9</v>
      </c>
      <c r="T23" s="47">
        <v>0.9</v>
      </c>
      <c r="U23" s="47">
        <v>0.17</v>
      </c>
      <c r="V23" s="1">
        <f t="shared" si="0"/>
        <v>99.156849999999991</v>
      </c>
      <c r="W23" s="47">
        <v>0</v>
      </c>
      <c r="X23" s="47"/>
      <c r="Y23" s="47"/>
      <c r="Z23" s="47"/>
      <c r="AA23" s="47"/>
      <c r="AB23" s="47"/>
      <c r="AC23" s="47"/>
      <c r="AD23" s="47"/>
      <c r="AE23" s="47"/>
      <c r="AF23" s="47">
        <v>21.1</v>
      </c>
      <c r="AG23" s="47">
        <v>151</v>
      </c>
      <c r="AH23" s="47">
        <v>30</v>
      </c>
      <c r="AI23" s="47"/>
      <c r="AJ23" s="47"/>
      <c r="AK23" s="47">
        <v>13</v>
      </c>
      <c r="AL23" s="47">
        <v>650</v>
      </c>
      <c r="AM23" s="47">
        <v>12</v>
      </c>
      <c r="AN23" s="47">
        <v>96</v>
      </c>
      <c r="AO23" s="47">
        <v>12</v>
      </c>
      <c r="AP23" s="47"/>
      <c r="AQ23" s="47">
        <v>139</v>
      </c>
      <c r="AR23" s="47">
        <v>12.3</v>
      </c>
      <c r="AS23" s="47">
        <v>27.6</v>
      </c>
      <c r="AT23" s="47"/>
      <c r="AU23" s="47"/>
      <c r="AV23" s="47">
        <v>2.92</v>
      </c>
      <c r="AW23" s="47">
        <v>0.97</v>
      </c>
      <c r="AX23" s="47"/>
      <c r="AY23" s="47">
        <v>0.31</v>
      </c>
      <c r="AZ23" s="47"/>
      <c r="BA23" s="47"/>
      <c r="BB23" s="47"/>
      <c r="BC23" s="47"/>
      <c r="BD23" s="47">
        <v>0.84</v>
      </c>
      <c r="BE23" s="47">
        <v>0.2</v>
      </c>
      <c r="BF23" s="47"/>
      <c r="BG23" s="47"/>
      <c r="BH23" s="47"/>
      <c r="BI23" s="47"/>
      <c r="BJ23" s="47">
        <v>1.53</v>
      </c>
      <c r="BK23" s="47">
        <v>0.63</v>
      </c>
      <c r="BL23" s="7"/>
      <c r="BM23" s="7"/>
      <c r="BO23" s="5"/>
      <c r="BP23" s="5"/>
      <c r="BQ23" s="5"/>
      <c r="BR23" s="5"/>
      <c r="BS23" s="5"/>
      <c r="BT23" s="1"/>
      <c r="BU23" s="1"/>
    </row>
    <row r="24" spans="1:73" s="32" customFormat="1" ht="13.95" customHeight="1">
      <c r="A24" s="29" t="s">
        <v>751</v>
      </c>
      <c r="B24" s="29"/>
      <c r="C24" s="7" t="s">
        <v>656</v>
      </c>
      <c r="D24" s="7" t="s">
        <v>47</v>
      </c>
      <c r="E24" s="7" t="s">
        <v>214</v>
      </c>
      <c r="F24" s="30" t="s">
        <v>229</v>
      </c>
      <c r="G24" s="29" t="s">
        <v>211</v>
      </c>
      <c r="H24" s="29" t="s">
        <v>228</v>
      </c>
      <c r="I24" s="1">
        <v>172.06</v>
      </c>
      <c r="J24" s="1">
        <v>-22.31</v>
      </c>
      <c r="K24" s="47"/>
      <c r="L24" s="47">
        <v>60.2</v>
      </c>
      <c r="M24" s="47">
        <v>0.42</v>
      </c>
      <c r="N24" s="47">
        <v>16.600000000000001</v>
      </c>
      <c r="O24" s="1">
        <v>5.6668499999999993</v>
      </c>
      <c r="P24" s="47">
        <v>0.1</v>
      </c>
      <c r="Q24" s="47">
        <v>3.8</v>
      </c>
      <c r="R24" s="47">
        <v>7.2</v>
      </c>
      <c r="S24" s="47">
        <v>3.8</v>
      </c>
      <c r="T24" s="47">
        <v>1</v>
      </c>
      <c r="U24" s="47">
        <v>0.18</v>
      </c>
      <c r="V24" s="1">
        <f t="shared" si="0"/>
        <v>98.966849999999994</v>
      </c>
      <c r="W24" s="47">
        <v>0</v>
      </c>
      <c r="X24" s="47"/>
      <c r="Y24" s="47"/>
      <c r="Z24" s="47"/>
      <c r="AA24" s="47"/>
      <c r="AB24" s="47"/>
      <c r="AC24" s="47"/>
      <c r="AD24" s="47"/>
      <c r="AE24" s="47"/>
      <c r="AF24" s="47"/>
      <c r="AG24" s="47">
        <v>154</v>
      </c>
      <c r="AH24" s="47">
        <v>27</v>
      </c>
      <c r="AI24" s="47"/>
      <c r="AJ24" s="47"/>
      <c r="AK24" s="47">
        <v>12</v>
      </c>
      <c r="AL24" s="47">
        <v>718</v>
      </c>
      <c r="AM24" s="47">
        <v>12</v>
      </c>
      <c r="AN24" s="47">
        <v>99</v>
      </c>
      <c r="AO24" s="47">
        <v>0</v>
      </c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7"/>
      <c r="BM24" s="7"/>
      <c r="BO24" s="5"/>
      <c r="BP24" s="5"/>
      <c r="BQ24" s="5"/>
      <c r="BR24" s="5"/>
      <c r="BS24" s="5"/>
      <c r="BT24" s="1"/>
      <c r="BU24" s="1"/>
    </row>
    <row r="25" spans="1:73" s="32" customFormat="1" ht="13.95" customHeight="1">
      <c r="A25" s="29" t="s">
        <v>751</v>
      </c>
      <c r="B25" s="29"/>
      <c r="C25" s="7" t="s">
        <v>657</v>
      </c>
      <c r="D25" s="7" t="s">
        <v>47</v>
      </c>
      <c r="E25" s="7" t="s">
        <v>214</v>
      </c>
      <c r="F25" s="30" t="s">
        <v>229</v>
      </c>
      <c r="G25" s="29" t="s">
        <v>211</v>
      </c>
      <c r="H25" s="29" t="s">
        <v>228</v>
      </c>
      <c r="I25" s="1">
        <v>172.06</v>
      </c>
      <c r="J25" s="1">
        <v>-22.31</v>
      </c>
      <c r="K25" s="47"/>
      <c r="L25" s="47">
        <v>59.9</v>
      </c>
      <c r="M25" s="47">
        <v>0.42</v>
      </c>
      <c r="N25" s="47">
        <v>16.3</v>
      </c>
      <c r="O25" s="1">
        <v>5.7568000000000001</v>
      </c>
      <c r="P25" s="47">
        <v>0.09</v>
      </c>
      <c r="Q25" s="47">
        <v>4.0999999999999996</v>
      </c>
      <c r="R25" s="47">
        <v>7.4</v>
      </c>
      <c r="S25" s="47">
        <v>3.8</v>
      </c>
      <c r="T25" s="47">
        <v>1</v>
      </c>
      <c r="U25" s="47">
        <v>0.18</v>
      </c>
      <c r="V25" s="1">
        <f t="shared" si="0"/>
        <v>98.94680000000001</v>
      </c>
      <c r="W25" s="47">
        <v>0</v>
      </c>
      <c r="X25" s="47"/>
      <c r="Y25" s="47"/>
      <c r="Z25" s="47"/>
      <c r="AA25" s="47"/>
      <c r="AB25" s="47"/>
      <c r="AC25" s="47"/>
      <c r="AD25" s="47"/>
      <c r="AE25" s="47"/>
      <c r="AF25" s="47">
        <v>22.3</v>
      </c>
      <c r="AG25" s="47">
        <v>148</v>
      </c>
      <c r="AH25" s="47">
        <v>26</v>
      </c>
      <c r="AI25" s="47"/>
      <c r="AJ25" s="47"/>
      <c r="AK25" s="47">
        <v>12</v>
      </c>
      <c r="AL25" s="47">
        <v>723</v>
      </c>
      <c r="AM25" s="47">
        <v>12</v>
      </c>
      <c r="AN25" s="47">
        <v>92</v>
      </c>
      <c r="AO25" s="47">
        <v>0</v>
      </c>
      <c r="AP25" s="47">
        <v>0.05</v>
      </c>
      <c r="AQ25" s="47">
        <v>140</v>
      </c>
      <c r="AR25" s="47">
        <v>13.2</v>
      </c>
      <c r="AS25" s="47">
        <v>27.8</v>
      </c>
      <c r="AT25" s="47"/>
      <c r="AU25" s="47"/>
      <c r="AV25" s="47">
        <v>3.01</v>
      </c>
      <c r="AW25" s="47">
        <v>1.1200000000000001</v>
      </c>
      <c r="AX25" s="47"/>
      <c r="AY25" s="47">
        <v>0.33</v>
      </c>
      <c r="AZ25" s="47"/>
      <c r="BA25" s="47"/>
      <c r="BB25" s="47"/>
      <c r="BC25" s="47"/>
      <c r="BD25" s="47">
        <v>0.78</v>
      </c>
      <c r="BE25" s="47">
        <v>0.2</v>
      </c>
      <c r="BF25" s="47"/>
      <c r="BG25" s="47"/>
      <c r="BH25" s="47"/>
      <c r="BI25" s="47"/>
      <c r="BJ25" s="47">
        <v>1.74</v>
      </c>
      <c r="BK25" s="47">
        <v>0.64</v>
      </c>
      <c r="BL25" s="7"/>
      <c r="BM25" s="7"/>
      <c r="BO25" s="5"/>
      <c r="BP25" s="5"/>
      <c r="BQ25" s="5"/>
      <c r="BR25" s="5"/>
      <c r="BS25" s="5"/>
      <c r="BT25" s="1"/>
      <c r="BU25" s="1"/>
    </row>
    <row r="26" spans="1:73" s="32" customFormat="1" ht="13.95" customHeight="1">
      <c r="A26" s="29" t="s">
        <v>751</v>
      </c>
      <c r="B26" s="29"/>
      <c r="C26" s="7" t="s">
        <v>658</v>
      </c>
      <c r="D26" s="7" t="s">
        <v>47</v>
      </c>
      <c r="E26" s="7" t="s">
        <v>215</v>
      </c>
      <c r="F26" s="30" t="s">
        <v>229</v>
      </c>
      <c r="G26" s="29" t="s">
        <v>211</v>
      </c>
      <c r="H26" s="29" t="s">
        <v>228</v>
      </c>
      <c r="I26" s="1">
        <v>172.06</v>
      </c>
      <c r="J26" s="1">
        <v>-22.31</v>
      </c>
      <c r="K26" s="47"/>
      <c r="L26" s="47">
        <v>62.1</v>
      </c>
      <c r="M26" s="47">
        <v>0.4</v>
      </c>
      <c r="N26" s="47">
        <v>16.7</v>
      </c>
      <c r="O26" s="1">
        <v>5.2170999999999994</v>
      </c>
      <c r="P26" s="47">
        <v>7.0000000000000007E-2</v>
      </c>
      <c r="Q26" s="47">
        <v>2.8</v>
      </c>
      <c r="R26" s="47">
        <v>6.2</v>
      </c>
      <c r="S26" s="47">
        <v>4.4000000000000004</v>
      </c>
      <c r="T26" s="47">
        <v>1</v>
      </c>
      <c r="U26" s="47">
        <v>0.13</v>
      </c>
      <c r="V26" s="1">
        <f t="shared" si="0"/>
        <v>99.017099999999999</v>
      </c>
      <c r="W26" s="47">
        <v>0.4</v>
      </c>
      <c r="X26" s="47"/>
      <c r="Y26" s="47"/>
      <c r="Z26" s="47"/>
      <c r="AA26" s="47"/>
      <c r="AB26" s="47"/>
      <c r="AC26" s="47"/>
      <c r="AD26" s="47"/>
      <c r="AE26" s="47"/>
      <c r="AF26" s="47"/>
      <c r="AG26" s="47">
        <v>116</v>
      </c>
      <c r="AH26" s="47">
        <v>16</v>
      </c>
      <c r="AI26" s="47"/>
      <c r="AJ26" s="47"/>
      <c r="AK26" s="47">
        <v>13</v>
      </c>
      <c r="AL26" s="47">
        <v>487</v>
      </c>
      <c r="AM26" s="47">
        <v>14</v>
      </c>
      <c r="AN26" s="47">
        <v>99</v>
      </c>
      <c r="AO26" s="47">
        <v>10</v>
      </c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7"/>
      <c r="BM26" s="7"/>
      <c r="BO26" s="5"/>
      <c r="BP26" s="5"/>
      <c r="BQ26" s="5"/>
      <c r="BR26" s="5"/>
      <c r="BS26" s="5"/>
      <c r="BT26" s="1"/>
      <c r="BU26" s="1"/>
    </row>
    <row r="27" spans="1:73" s="32" customFormat="1" ht="13.95" customHeight="1">
      <c r="A27" s="29" t="s">
        <v>751</v>
      </c>
      <c r="B27" s="29"/>
      <c r="C27" s="7" t="s">
        <v>659</v>
      </c>
      <c r="D27" s="7" t="s">
        <v>47</v>
      </c>
      <c r="E27" s="7" t="s">
        <v>215</v>
      </c>
      <c r="F27" s="30" t="s">
        <v>229</v>
      </c>
      <c r="G27" s="29" t="s">
        <v>211</v>
      </c>
      <c r="H27" s="29" t="s">
        <v>228</v>
      </c>
      <c r="I27" s="1">
        <v>172.06</v>
      </c>
      <c r="J27" s="1">
        <v>-22.31</v>
      </c>
      <c r="K27" s="47"/>
      <c r="L27" s="47">
        <v>62.8</v>
      </c>
      <c r="M27" s="47">
        <v>0.38</v>
      </c>
      <c r="N27" s="47">
        <v>16.8</v>
      </c>
      <c r="O27" s="1">
        <v>4.4974999999999996</v>
      </c>
      <c r="P27" s="47">
        <v>7.0000000000000007E-2</v>
      </c>
      <c r="Q27" s="47">
        <v>2.2999999999999998</v>
      </c>
      <c r="R27" s="47">
        <v>6.1</v>
      </c>
      <c r="S27" s="47">
        <v>4.3</v>
      </c>
      <c r="T27" s="47">
        <v>1</v>
      </c>
      <c r="U27" s="47">
        <v>0.13</v>
      </c>
      <c r="V27" s="1">
        <f t="shared" si="0"/>
        <v>98.377499999999984</v>
      </c>
      <c r="W27" s="47">
        <v>0.1</v>
      </c>
      <c r="X27" s="47"/>
      <c r="Y27" s="47"/>
      <c r="Z27" s="47"/>
      <c r="AA27" s="47"/>
      <c r="AB27" s="47"/>
      <c r="AC27" s="47"/>
      <c r="AD27" s="47"/>
      <c r="AE27" s="47"/>
      <c r="AF27" s="47">
        <v>15.4</v>
      </c>
      <c r="AG27" s="47">
        <v>135</v>
      </c>
      <c r="AH27" s="47">
        <v>17</v>
      </c>
      <c r="AI27" s="47"/>
      <c r="AJ27" s="47"/>
      <c r="AK27" s="47">
        <v>13</v>
      </c>
      <c r="AL27" s="47">
        <v>490</v>
      </c>
      <c r="AM27" s="47">
        <v>14</v>
      </c>
      <c r="AN27" s="47">
        <v>100</v>
      </c>
      <c r="AO27" s="47">
        <v>0</v>
      </c>
      <c r="AP27" s="47">
        <v>0.2</v>
      </c>
      <c r="AQ27" s="47">
        <v>139</v>
      </c>
      <c r="AR27" s="47">
        <v>9.3000000000000007</v>
      </c>
      <c r="AS27" s="47">
        <v>17.100000000000001</v>
      </c>
      <c r="AT27" s="47"/>
      <c r="AU27" s="47"/>
      <c r="AV27" s="47">
        <v>2.4</v>
      </c>
      <c r="AW27" s="47">
        <v>0.88</v>
      </c>
      <c r="AX27" s="47"/>
      <c r="AY27" s="47">
        <v>0.3</v>
      </c>
      <c r="AZ27" s="47"/>
      <c r="BA27" s="47"/>
      <c r="BB27" s="47"/>
      <c r="BC27" s="47"/>
      <c r="BD27" s="47">
        <v>1.08</v>
      </c>
      <c r="BE27" s="47">
        <v>0.18</v>
      </c>
      <c r="BF27" s="47"/>
      <c r="BG27" s="47"/>
      <c r="BH27" s="47"/>
      <c r="BI27" s="47"/>
      <c r="BJ27" s="47">
        <v>1.1599999999999999</v>
      </c>
      <c r="BK27" s="47">
        <v>0.44</v>
      </c>
      <c r="BL27" s="7"/>
      <c r="BM27" s="7"/>
      <c r="BO27" s="5"/>
      <c r="BP27" s="5"/>
      <c r="BQ27" s="5"/>
      <c r="BR27" s="5"/>
      <c r="BS27" s="5"/>
      <c r="BT27" s="1"/>
      <c r="BU27" s="1"/>
    </row>
    <row r="28" spans="1:73" s="32" customFormat="1" ht="13.95" customHeight="1">
      <c r="A28" s="29" t="s">
        <v>751</v>
      </c>
      <c r="B28" s="29"/>
      <c r="C28" s="7" t="s">
        <v>660</v>
      </c>
      <c r="D28" s="7" t="s">
        <v>47</v>
      </c>
      <c r="E28" s="7" t="s">
        <v>215</v>
      </c>
      <c r="F28" s="30" t="s">
        <v>229</v>
      </c>
      <c r="G28" s="29" t="s">
        <v>211</v>
      </c>
      <c r="H28" s="29" t="s">
        <v>228</v>
      </c>
      <c r="I28" s="1">
        <v>172.06</v>
      </c>
      <c r="J28" s="1">
        <v>-22.31</v>
      </c>
      <c r="K28" s="47"/>
      <c r="L28" s="47">
        <v>61.4</v>
      </c>
      <c r="M28" s="47">
        <v>0.38</v>
      </c>
      <c r="N28" s="47">
        <v>16.7</v>
      </c>
      <c r="O28" s="1">
        <v>5.0371999999999995</v>
      </c>
      <c r="P28" s="47">
        <v>0.1</v>
      </c>
      <c r="Q28" s="47">
        <v>3.2</v>
      </c>
      <c r="R28" s="47">
        <v>6.5</v>
      </c>
      <c r="S28" s="47">
        <v>4.2</v>
      </c>
      <c r="T28" s="47">
        <v>0.9</v>
      </c>
      <c r="U28" s="47">
        <v>0.13</v>
      </c>
      <c r="V28" s="1">
        <f t="shared" si="0"/>
        <v>98.547200000000004</v>
      </c>
      <c r="W28" s="47">
        <v>0.2</v>
      </c>
      <c r="X28" s="47"/>
      <c r="Y28" s="47"/>
      <c r="Z28" s="47"/>
      <c r="AA28" s="47"/>
      <c r="AB28" s="47"/>
      <c r="AC28" s="47"/>
      <c r="AD28" s="47"/>
      <c r="AE28" s="47"/>
      <c r="AF28" s="47">
        <v>19.100000000000001</v>
      </c>
      <c r="AG28" s="47">
        <v>112</v>
      </c>
      <c r="AH28" s="47">
        <v>23</v>
      </c>
      <c r="AI28" s="47"/>
      <c r="AJ28" s="47"/>
      <c r="AK28" s="47">
        <v>11</v>
      </c>
      <c r="AL28" s="47">
        <v>505</v>
      </c>
      <c r="AM28" s="47">
        <v>13</v>
      </c>
      <c r="AN28" s="47">
        <v>83</v>
      </c>
      <c r="AO28" s="47">
        <v>0</v>
      </c>
      <c r="AP28" s="47">
        <v>0.15</v>
      </c>
      <c r="AQ28" s="47">
        <v>118</v>
      </c>
      <c r="AR28" s="47">
        <v>8.6</v>
      </c>
      <c r="AS28" s="47">
        <v>18.8</v>
      </c>
      <c r="AT28" s="47"/>
      <c r="AU28" s="47"/>
      <c r="AV28" s="47">
        <v>2.2400000000000002</v>
      </c>
      <c r="AW28" s="47">
        <v>0.66</v>
      </c>
      <c r="AX28" s="47"/>
      <c r="AY28" s="47">
        <v>0.32</v>
      </c>
      <c r="AZ28" s="47"/>
      <c r="BA28" s="47"/>
      <c r="BB28" s="47"/>
      <c r="BC28" s="47"/>
      <c r="BD28" s="47">
        <v>0.86</v>
      </c>
      <c r="BE28" s="47">
        <v>0.17</v>
      </c>
      <c r="BF28" s="47"/>
      <c r="BG28" s="47"/>
      <c r="BH28" s="47"/>
      <c r="BI28" s="47"/>
      <c r="BJ28" s="47">
        <v>1.06</v>
      </c>
      <c r="BK28" s="47">
        <v>0.43</v>
      </c>
      <c r="BL28" s="7"/>
      <c r="BM28" s="7"/>
      <c r="BO28" s="5"/>
      <c r="BP28" s="5"/>
      <c r="BQ28" s="5"/>
      <c r="BR28" s="5"/>
      <c r="BS28" s="5"/>
      <c r="BT28" s="1"/>
      <c r="BU28" s="1"/>
    </row>
    <row r="29" spans="1:73" s="32" customFormat="1" ht="13.95" customHeight="1">
      <c r="A29" s="29" t="s">
        <v>751</v>
      </c>
      <c r="B29" s="29"/>
      <c r="C29" s="7" t="s">
        <v>661</v>
      </c>
      <c r="D29" s="7" t="s">
        <v>47</v>
      </c>
      <c r="E29" s="7" t="s">
        <v>215</v>
      </c>
      <c r="F29" s="30" t="s">
        <v>229</v>
      </c>
      <c r="G29" s="29" t="s">
        <v>211</v>
      </c>
      <c r="H29" s="29" t="s">
        <v>228</v>
      </c>
      <c r="I29" s="1">
        <v>172.06</v>
      </c>
      <c r="J29" s="1">
        <v>-22.31</v>
      </c>
      <c r="K29" s="47"/>
      <c r="L29" s="47">
        <v>61</v>
      </c>
      <c r="M29" s="47">
        <v>0.41</v>
      </c>
      <c r="N29" s="47">
        <v>16.2</v>
      </c>
      <c r="O29" s="1">
        <v>5.5769000000000002</v>
      </c>
      <c r="P29" s="47">
        <v>0.11</v>
      </c>
      <c r="Q29" s="47">
        <v>3.9</v>
      </c>
      <c r="R29" s="47">
        <v>6.8</v>
      </c>
      <c r="S29" s="47">
        <v>4</v>
      </c>
      <c r="T29" s="47">
        <v>0.9</v>
      </c>
      <c r="U29" s="47">
        <v>0.14000000000000001</v>
      </c>
      <c r="V29" s="1">
        <f t="shared" si="0"/>
        <v>99.036900000000003</v>
      </c>
      <c r="W29" s="47"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>
        <v>145</v>
      </c>
      <c r="AH29" s="47">
        <v>27</v>
      </c>
      <c r="AI29" s="47"/>
      <c r="AJ29" s="47"/>
      <c r="AK29" s="47">
        <v>12</v>
      </c>
      <c r="AL29" s="47">
        <v>497</v>
      </c>
      <c r="AM29" s="47">
        <v>13</v>
      </c>
      <c r="AN29" s="47">
        <v>86</v>
      </c>
      <c r="AO29" s="47">
        <v>0</v>
      </c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7"/>
      <c r="BM29" s="7"/>
      <c r="BO29" s="5"/>
      <c r="BP29" s="5"/>
      <c r="BQ29" s="5"/>
      <c r="BR29" s="5"/>
      <c r="BS29" s="5"/>
      <c r="BT29" s="1"/>
      <c r="BU29" s="1"/>
    </row>
    <row r="30" spans="1:73" s="32" customFormat="1" ht="13.95" customHeight="1">
      <c r="A30" s="29" t="s">
        <v>751</v>
      </c>
      <c r="B30" s="29"/>
      <c r="C30" s="7" t="s">
        <v>662</v>
      </c>
      <c r="D30" s="7" t="s">
        <v>47</v>
      </c>
      <c r="E30" s="7" t="s">
        <v>215</v>
      </c>
      <c r="F30" s="30" t="s">
        <v>229</v>
      </c>
      <c r="G30" s="29" t="s">
        <v>211</v>
      </c>
      <c r="H30" s="29" t="s">
        <v>228</v>
      </c>
      <c r="I30" s="1">
        <v>172.06</v>
      </c>
      <c r="J30" s="1">
        <v>-22.31</v>
      </c>
      <c r="K30" s="47"/>
      <c r="L30" s="47">
        <v>62</v>
      </c>
      <c r="M30" s="47">
        <v>0.43</v>
      </c>
      <c r="N30" s="47">
        <v>16</v>
      </c>
      <c r="O30" s="1">
        <v>5.4869499999999993</v>
      </c>
      <c r="P30" s="47">
        <v>0.1</v>
      </c>
      <c r="Q30" s="47">
        <v>3.9</v>
      </c>
      <c r="R30" s="47">
        <v>6.7</v>
      </c>
      <c r="S30" s="47">
        <v>3.9</v>
      </c>
      <c r="T30" s="47">
        <v>0.9</v>
      </c>
      <c r="U30" s="47">
        <v>0.13</v>
      </c>
      <c r="V30" s="1">
        <f t="shared" si="0"/>
        <v>99.54695000000001</v>
      </c>
      <c r="W30" s="47">
        <v>0.1</v>
      </c>
      <c r="X30" s="47"/>
      <c r="Y30" s="47"/>
      <c r="Z30" s="47"/>
      <c r="AA30" s="47"/>
      <c r="AB30" s="47"/>
      <c r="AC30" s="47"/>
      <c r="AD30" s="47"/>
      <c r="AE30" s="47"/>
      <c r="AF30" s="47">
        <v>20.3</v>
      </c>
      <c r="AG30" s="47">
        <v>140</v>
      </c>
      <c r="AH30" s="47">
        <v>27</v>
      </c>
      <c r="AI30" s="47"/>
      <c r="AJ30" s="47"/>
      <c r="AK30" s="47">
        <v>13</v>
      </c>
      <c r="AL30" s="47">
        <v>486</v>
      </c>
      <c r="AM30" s="47">
        <v>12</v>
      </c>
      <c r="AN30" s="47">
        <v>87</v>
      </c>
      <c r="AO30" s="47">
        <v>0</v>
      </c>
      <c r="AP30" s="47">
        <v>0.12</v>
      </c>
      <c r="AQ30" s="47">
        <v>91</v>
      </c>
      <c r="AR30" s="47">
        <v>7.8</v>
      </c>
      <c r="AS30" s="47">
        <v>14.7</v>
      </c>
      <c r="AT30" s="47"/>
      <c r="AU30" s="47"/>
      <c r="AV30" s="47">
        <v>1.75</v>
      </c>
      <c r="AW30" s="47">
        <v>1.18</v>
      </c>
      <c r="AX30" s="47"/>
      <c r="AY30" s="47">
        <v>0.28999999999999998</v>
      </c>
      <c r="AZ30" s="47"/>
      <c r="BA30" s="47"/>
      <c r="BB30" s="47"/>
      <c r="BC30" s="47"/>
      <c r="BD30" s="47">
        <v>0.99</v>
      </c>
      <c r="BE30" s="47">
        <v>0.2</v>
      </c>
      <c r="BF30" s="47"/>
      <c r="BG30" s="47"/>
      <c r="BH30" s="47"/>
      <c r="BI30" s="47"/>
      <c r="BJ30" s="47">
        <v>1.01</v>
      </c>
      <c r="BK30" s="47">
        <v>0.56000000000000005</v>
      </c>
      <c r="BL30" s="7"/>
      <c r="BM30" s="7"/>
      <c r="BO30" s="5"/>
      <c r="BP30" s="5"/>
      <c r="BQ30" s="5"/>
      <c r="BR30" s="5"/>
      <c r="BS30" s="5"/>
      <c r="BT30" s="1"/>
      <c r="BU30" s="1"/>
    </row>
    <row r="31" spans="1:73" s="32" customFormat="1" ht="13.95" customHeight="1">
      <c r="A31" s="29" t="s">
        <v>751</v>
      </c>
      <c r="B31" s="29"/>
      <c r="C31" s="7" t="s">
        <v>663</v>
      </c>
      <c r="D31" s="7" t="s">
        <v>47</v>
      </c>
      <c r="E31" s="7" t="s">
        <v>216</v>
      </c>
      <c r="F31" s="30" t="s">
        <v>229</v>
      </c>
      <c r="G31" s="29" t="s">
        <v>211</v>
      </c>
      <c r="H31" s="29" t="s">
        <v>228</v>
      </c>
      <c r="I31" s="1">
        <v>172.06</v>
      </c>
      <c r="J31" s="1">
        <v>-22.31</v>
      </c>
      <c r="K31" s="47"/>
      <c r="L31" s="47">
        <v>61.5</v>
      </c>
      <c r="M31" s="47">
        <v>0.36</v>
      </c>
      <c r="N31" s="47">
        <v>15.9</v>
      </c>
      <c r="O31" s="1">
        <v>5.3070500000000003</v>
      </c>
      <c r="P31" s="47">
        <v>0.12</v>
      </c>
      <c r="Q31" s="47">
        <v>4.2</v>
      </c>
      <c r="R31" s="47">
        <v>6</v>
      </c>
      <c r="S31" s="47">
        <v>4</v>
      </c>
      <c r="T31" s="47">
        <v>1</v>
      </c>
      <c r="U31" s="47">
        <v>0.13</v>
      </c>
      <c r="V31" s="1">
        <f t="shared" si="0"/>
        <v>98.517050000000012</v>
      </c>
      <c r="W31" s="47">
        <v>0</v>
      </c>
      <c r="X31" s="47"/>
      <c r="Y31" s="47"/>
      <c r="Z31" s="47"/>
      <c r="AA31" s="47"/>
      <c r="AB31" s="47"/>
      <c r="AC31" s="47"/>
      <c r="AD31" s="47"/>
      <c r="AE31" s="47"/>
      <c r="AF31" s="47">
        <v>21.9</v>
      </c>
      <c r="AG31" s="47">
        <v>169</v>
      </c>
      <c r="AH31" s="47">
        <v>32</v>
      </c>
      <c r="AI31" s="47"/>
      <c r="AJ31" s="47"/>
      <c r="AK31" s="47">
        <v>19</v>
      </c>
      <c r="AL31" s="47">
        <v>348</v>
      </c>
      <c r="AM31" s="47">
        <v>10</v>
      </c>
      <c r="AN31" s="47">
        <v>79</v>
      </c>
      <c r="AO31" s="47">
        <v>33</v>
      </c>
      <c r="AP31" s="47">
        <v>0.13</v>
      </c>
      <c r="AQ31" s="47">
        <v>123</v>
      </c>
      <c r="AR31" s="47">
        <v>5.4</v>
      </c>
      <c r="AS31" s="47">
        <v>12.4</v>
      </c>
      <c r="AT31" s="47"/>
      <c r="AU31" s="47"/>
      <c r="AV31" s="47">
        <v>1.69</v>
      </c>
      <c r="AW31" s="47">
        <v>0.82</v>
      </c>
      <c r="AX31" s="47"/>
      <c r="AY31" s="47">
        <v>0.22</v>
      </c>
      <c r="AZ31" s="47"/>
      <c r="BA31" s="47"/>
      <c r="BB31" s="47"/>
      <c r="BC31" s="47"/>
      <c r="BD31" s="47">
        <v>0.72</v>
      </c>
      <c r="BE31" s="47">
        <v>0.16</v>
      </c>
      <c r="BF31" s="47"/>
      <c r="BG31" s="47"/>
      <c r="BH31" s="47"/>
      <c r="BI31" s="47"/>
      <c r="BJ31" s="47">
        <v>0.85</v>
      </c>
      <c r="BK31" s="47">
        <v>0.42</v>
      </c>
      <c r="BL31" s="7"/>
      <c r="BM31" s="7"/>
      <c r="BO31" s="5"/>
      <c r="BP31" s="5"/>
      <c r="BQ31" s="5"/>
      <c r="BR31" s="5"/>
      <c r="BS31" s="5"/>
      <c r="BT31" s="1"/>
      <c r="BU31" s="1"/>
    </row>
    <row r="32" spans="1:73" s="32" customFormat="1" ht="13.95" customHeight="1">
      <c r="A32" s="29" t="s">
        <v>751</v>
      </c>
      <c r="B32" s="29"/>
      <c r="C32" s="7" t="s">
        <v>664</v>
      </c>
      <c r="D32" s="7" t="s">
        <v>47</v>
      </c>
      <c r="E32" s="7" t="s">
        <v>216</v>
      </c>
      <c r="F32" s="30" t="s">
        <v>229</v>
      </c>
      <c r="G32" s="29" t="s">
        <v>211</v>
      </c>
      <c r="H32" s="29" t="s">
        <v>228</v>
      </c>
      <c r="I32" s="1">
        <v>172.06</v>
      </c>
      <c r="J32" s="1">
        <v>-22.31</v>
      </c>
      <c r="K32" s="47"/>
      <c r="L32" s="47">
        <v>61.1</v>
      </c>
      <c r="M32" s="47">
        <v>0.37</v>
      </c>
      <c r="N32" s="47">
        <v>15.7</v>
      </c>
      <c r="O32" s="1">
        <v>5.5769000000000002</v>
      </c>
      <c r="P32" s="47">
        <v>0.11</v>
      </c>
      <c r="Q32" s="47">
        <v>5.5</v>
      </c>
      <c r="R32" s="47">
        <v>6.5</v>
      </c>
      <c r="S32" s="47">
        <v>3.8</v>
      </c>
      <c r="T32" s="47">
        <v>0.9</v>
      </c>
      <c r="U32" s="47">
        <v>0.13</v>
      </c>
      <c r="V32" s="1">
        <f t="shared" si="0"/>
        <v>99.686899999999994</v>
      </c>
      <c r="W32" s="47">
        <v>0</v>
      </c>
      <c r="X32" s="47"/>
      <c r="Y32" s="47"/>
      <c r="Z32" s="47"/>
      <c r="AA32" s="47"/>
      <c r="AB32" s="47"/>
      <c r="AC32" s="47"/>
      <c r="AD32" s="47"/>
      <c r="AE32" s="47"/>
      <c r="AF32" s="47">
        <v>19.600000000000001</v>
      </c>
      <c r="AG32" s="47">
        <v>156</v>
      </c>
      <c r="AH32" s="47">
        <v>75</v>
      </c>
      <c r="AI32" s="47"/>
      <c r="AJ32" s="47"/>
      <c r="AK32" s="47">
        <v>17</v>
      </c>
      <c r="AL32" s="47">
        <v>353</v>
      </c>
      <c r="AM32" s="47">
        <v>12</v>
      </c>
      <c r="AN32" s="47">
        <v>76</v>
      </c>
      <c r="AO32" s="47">
        <v>11</v>
      </c>
      <c r="AP32" s="47">
        <v>0.14000000000000001</v>
      </c>
      <c r="AQ32" s="47">
        <v>123</v>
      </c>
      <c r="AR32" s="47">
        <v>6.6</v>
      </c>
      <c r="AS32" s="47">
        <v>12.7</v>
      </c>
      <c r="AT32" s="47"/>
      <c r="AU32" s="47"/>
      <c r="AV32" s="47">
        <v>1.87</v>
      </c>
      <c r="AW32" s="47">
        <v>0.79</v>
      </c>
      <c r="AX32" s="47"/>
      <c r="AY32" s="47">
        <v>0.26</v>
      </c>
      <c r="AZ32" s="47"/>
      <c r="BA32" s="47"/>
      <c r="BB32" s="47"/>
      <c r="BC32" s="47"/>
      <c r="BD32" s="47">
        <v>0.64</v>
      </c>
      <c r="BE32" s="47">
        <v>0.17</v>
      </c>
      <c r="BF32" s="47"/>
      <c r="BG32" s="47"/>
      <c r="BH32" s="47"/>
      <c r="BI32" s="47"/>
      <c r="BJ32" s="47">
        <v>0.89</v>
      </c>
      <c r="BK32" s="47">
        <v>0.41</v>
      </c>
      <c r="BL32" s="7"/>
      <c r="BM32" s="7"/>
      <c r="BO32" s="5"/>
      <c r="BP32" s="5"/>
      <c r="BQ32" s="5"/>
      <c r="BR32" s="5"/>
      <c r="BS32" s="5"/>
      <c r="BT32" s="1"/>
      <c r="BU32" s="1"/>
    </row>
    <row r="33" spans="1:73" s="32" customFormat="1" ht="13.95" customHeight="1">
      <c r="A33" s="29" t="s">
        <v>751</v>
      </c>
      <c r="B33" s="29"/>
      <c r="C33" s="7" t="s">
        <v>665</v>
      </c>
      <c r="D33" s="7" t="s">
        <v>47</v>
      </c>
      <c r="E33" s="7" t="s">
        <v>216</v>
      </c>
      <c r="F33" s="30" t="s">
        <v>229</v>
      </c>
      <c r="G33" s="29" t="s">
        <v>211</v>
      </c>
      <c r="H33" s="29" t="s">
        <v>228</v>
      </c>
      <c r="I33" s="1">
        <v>172.06</v>
      </c>
      <c r="J33" s="1">
        <v>-22.31</v>
      </c>
      <c r="K33" s="47"/>
      <c r="L33" s="47">
        <v>61</v>
      </c>
      <c r="M33" s="47">
        <v>0.36</v>
      </c>
      <c r="N33" s="47">
        <v>15.9</v>
      </c>
      <c r="O33" s="1">
        <v>5.5769000000000002</v>
      </c>
      <c r="P33" s="47">
        <v>0.12</v>
      </c>
      <c r="Q33" s="47">
        <v>4.8</v>
      </c>
      <c r="R33" s="47">
        <v>6.5</v>
      </c>
      <c r="S33" s="47">
        <v>3.7</v>
      </c>
      <c r="T33" s="47">
        <v>0.8</v>
      </c>
      <c r="U33" s="47">
        <v>0.12</v>
      </c>
      <c r="V33" s="1">
        <f t="shared" si="0"/>
        <v>98.876900000000006</v>
      </c>
      <c r="W33" s="47">
        <v>0.1</v>
      </c>
      <c r="X33" s="47"/>
      <c r="Y33" s="47"/>
      <c r="Z33" s="47"/>
      <c r="AA33" s="47"/>
      <c r="AB33" s="47"/>
      <c r="AC33" s="47"/>
      <c r="AD33" s="47"/>
      <c r="AE33" s="47"/>
      <c r="AF33" s="47">
        <v>22.5</v>
      </c>
      <c r="AG33" s="47">
        <v>182</v>
      </c>
      <c r="AH33" s="47">
        <v>39</v>
      </c>
      <c r="AI33" s="47"/>
      <c r="AJ33" s="47"/>
      <c r="AK33" s="47">
        <v>15</v>
      </c>
      <c r="AL33" s="47">
        <v>343</v>
      </c>
      <c r="AM33" s="47">
        <v>12</v>
      </c>
      <c r="AN33" s="47">
        <v>76</v>
      </c>
      <c r="AO33" s="47">
        <v>18</v>
      </c>
      <c r="AP33" s="47"/>
      <c r="AQ33" s="47">
        <v>100</v>
      </c>
      <c r="AR33" s="47">
        <v>6.3</v>
      </c>
      <c r="AS33" s="47">
        <v>13.7</v>
      </c>
      <c r="AT33" s="47"/>
      <c r="AU33" s="47"/>
      <c r="AV33" s="47">
        <v>1.64</v>
      </c>
      <c r="AW33" s="47">
        <v>0.72</v>
      </c>
      <c r="AX33" s="47"/>
      <c r="AY33" s="47">
        <v>0.25</v>
      </c>
      <c r="AZ33" s="47"/>
      <c r="BA33" s="47"/>
      <c r="BB33" s="47"/>
      <c r="BC33" s="47"/>
      <c r="BD33" s="47">
        <v>0.64</v>
      </c>
      <c r="BE33" s="47"/>
      <c r="BF33" s="47"/>
      <c r="BG33" s="47"/>
      <c r="BH33" s="47"/>
      <c r="BI33" s="47"/>
      <c r="BJ33" s="47">
        <v>0.81</v>
      </c>
      <c r="BK33" s="47">
        <v>0.35</v>
      </c>
      <c r="BL33" s="7"/>
      <c r="BM33" s="7"/>
      <c r="BO33" s="5"/>
      <c r="BP33" s="5"/>
      <c r="BQ33" s="5"/>
      <c r="BR33" s="5"/>
      <c r="BS33" s="5"/>
      <c r="BT33" s="1"/>
      <c r="BU33" s="1"/>
    </row>
    <row r="34" spans="1:73" s="32" customFormat="1" ht="13.95" customHeight="1">
      <c r="A34" s="29" t="s">
        <v>751</v>
      </c>
      <c r="B34" s="29"/>
      <c r="C34" s="7" t="s">
        <v>666</v>
      </c>
      <c r="D34" s="7" t="s">
        <v>47</v>
      </c>
      <c r="E34" s="7" t="s">
        <v>216</v>
      </c>
      <c r="F34" s="30" t="s">
        <v>229</v>
      </c>
      <c r="G34" s="29" t="s">
        <v>211</v>
      </c>
      <c r="H34" s="29" t="s">
        <v>228</v>
      </c>
      <c r="I34" s="1">
        <v>172.06</v>
      </c>
      <c r="J34" s="1">
        <v>-22.31</v>
      </c>
      <c r="K34" s="47"/>
      <c r="L34" s="47">
        <v>61.9</v>
      </c>
      <c r="M34" s="47">
        <v>0.37</v>
      </c>
      <c r="N34" s="47">
        <v>16.2</v>
      </c>
      <c r="O34" s="1">
        <v>5.1271500000000003</v>
      </c>
      <c r="P34" s="47">
        <v>0.11</v>
      </c>
      <c r="Q34" s="47">
        <v>4.2</v>
      </c>
      <c r="R34" s="47">
        <v>6.7</v>
      </c>
      <c r="S34" s="47">
        <v>3.9</v>
      </c>
      <c r="T34" s="47">
        <v>0.9</v>
      </c>
      <c r="U34" s="47">
        <v>0.11</v>
      </c>
      <c r="V34" s="1">
        <f t="shared" si="0"/>
        <v>99.517150000000015</v>
      </c>
      <c r="W34" s="47">
        <v>0</v>
      </c>
      <c r="X34" s="47"/>
      <c r="Y34" s="47"/>
      <c r="Z34" s="47"/>
      <c r="AA34" s="47"/>
      <c r="AB34" s="47"/>
      <c r="AC34" s="47"/>
      <c r="AD34" s="47"/>
      <c r="AE34" s="47"/>
      <c r="AF34" s="47">
        <v>19.5</v>
      </c>
      <c r="AG34" s="47"/>
      <c r="AH34" s="47">
        <v>37</v>
      </c>
      <c r="AI34" s="47"/>
      <c r="AJ34" s="47"/>
      <c r="AK34" s="47">
        <v>19</v>
      </c>
      <c r="AL34" s="47">
        <v>376</v>
      </c>
      <c r="AM34" s="47">
        <v>13</v>
      </c>
      <c r="AN34" s="47">
        <v>88</v>
      </c>
      <c r="AO34" s="47">
        <v>12</v>
      </c>
      <c r="AP34" s="47">
        <v>0.21</v>
      </c>
      <c r="AQ34" s="47">
        <v>128</v>
      </c>
      <c r="AR34" s="47">
        <v>6.2</v>
      </c>
      <c r="AS34" s="47">
        <v>13.2</v>
      </c>
      <c r="AT34" s="47"/>
      <c r="AU34" s="47"/>
      <c r="AV34" s="47">
        <v>1.84</v>
      </c>
      <c r="AW34" s="47">
        <v>0.79</v>
      </c>
      <c r="AX34" s="47"/>
      <c r="AY34" s="47">
        <v>0.25</v>
      </c>
      <c r="AZ34" s="47"/>
      <c r="BA34" s="47"/>
      <c r="BB34" s="47"/>
      <c r="BC34" s="47"/>
      <c r="BD34" s="47">
        <v>0.93</v>
      </c>
      <c r="BE34" s="47">
        <v>0.13</v>
      </c>
      <c r="BF34" s="47"/>
      <c r="BG34" s="47"/>
      <c r="BH34" s="47"/>
      <c r="BI34" s="47"/>
      <c r="BJ34" s="47">
        <v>0.88</v>
      </c>
      <c r="BK34" s="47">
        <v>0.51</v>
      </c>
      <c r="BL34" s="7"/>
      <c r="BM34" s="7"/>
      <c r="BO34" s="5"/>
      <c r="BP34" s="5"/>
      <c r="BQ34" s="5"/>
      <c r="BR34" s="5"/>
      <c r="BS34" s="5"/>
      <c r="BT34" s="1"/>
      <c r="BU34" s="1"/>
    </row>
    <row r="35" spans="1:73" s="32" customFormat="1" ht="13.95" customHeight="1">
      <c r="A35" s="29" t="s">
        <v>751</v>
      </c>
      <c r="B35" s="29"/>
      <c r="C35" s="7" t="s">
        <v>667</v>
      </c>
      <c r="D35" s="7" t="s">
        <v>47</v>
      </c>
      <c r="E35" s="7" t="s">
        <v>214</v>
      </c>
      <c r="F35" s="30" t="s">
        <v>229</v>
      </c>
      <c r="G35" s="29" t="s">
        <v>212</v>
      </c>
      <c r="H35" s="29" t="s">
        <v>228</v>
      </c>
      <c r="I35" s="1">
        <v>172.06</v>
      </c>
      <c r="J35" s="1">
        <v>-22.31</v>
      </c>
      <c r="K35" s="47"/>
      <c r="L35" s="47">
        <v>57.3</v>
      </c>
      <c r="M35" s="47">
        <v>0.34</v>
      </c>
      <c r="N35" s="47">
        <v>16</v>
      </c>
      <c r="O35" s="1">
        <v>6.8361999999999998</v>
      </c>
      <c r="P35" s="47">
        <v>0.14000000000000001</v>
      </c>
      <c r="Q35" s="47">
        <v>6</v>
      </c>
      <c r="R35" s="47">
        <v>8.5</v>
      </c>
      <c r="S35" s="47">
        <v>3</v>
      </c>
      <c r="T35" s="47">
        <v>0.6</v>
      </c>
      <c r="U35" s="47"/>
      <c r="V35" s="1">
        <f t="shared" si="0"/>
        <v>98.716200000000001</v>
      </c>
      <c r="W35" s="47">
        <v>0</v>
      </c>
      <c r="X35" s="47"/>
      <c r="Y35" s="47"/>
      <c r="Z35" s="47"/>
      <c r="AA35" s="47"/>
      <c r="AB35" s="47"/>
      <c r="AC35" s="47"/>
      <c r="AD35" s="47"/>
      <c r="AE35" s="47"/>
      <c r="AF35" s="47">
        <v>26.8</v>
      </c>
      <c r="AG35" s="47"/>
      <c r="AH35" s="47">
        <v>57</v>
      </c>
      <c r="AI35" s="47"/>
      <c r="AJ35" s="47"/>
      <c r="AK35" s="47">
        <v>6.1</v>
      </c>
      <c r="AL35" s="47">
        <v>379</v>
      </c>
      <c r="AM35" s="47"/>
      <c r="AN35" s="47"/>
      <c r="AO35" s="47"/>
      <c r="AP35" s="47"/>
      <c r="AQ35" s="47">
        <v>85</v>
      </c>
      <c r="AR35" s="47">
        <v>6.5</v>
      </c>
      <c r="AS35" s="47">
        <v>10.5</v>
      </c>
      <c r="AT35" s="47"/>
      <c r="AU35" s="47"/>
      <c r="AV35" s="47">
        <v>2.04</v>
      </c>
      <c r="AW35" s="47">
        <v>0.86</v>
      </c>
      <c r="AX35" s="47"/>
      <c r="AY35" s="47">
        <v>0.24</v>
      </c>
      <c r="AZ35" s="47"/>
      <c r="BA35" s="47"/>
      <c r="BB35" s="47"/>
      <c r="BC35" s="47"/>
      <c r="BD35" s="47">
        <v>0.72</v>
      </c>
      <c r="BE35" s="47">
        <v>0.19</v>
      </c>
      <c r="BF35" s="47"/>
      <c r="BG35" s="47"/>
      <c r="BH35" s="47"/>
      <c r="BI35" s="47"/>
      <c r="BJ35" s="47">
        <v>0.69</v>
      </c>
      <c r="BK35" s="47">
        <v>0.32</v>
      </c>
      <c r="BL35" s="7"/>
      <c r="BM35" s="7"/>
      <c r="BO35" s="5"/>
      <c r="BP35" s="5"/>
      <c r="BQ35" s="5"/>
      <c r="BR35" s="5"/>
      <c r="BS35" s="5"/>
      <c r="BT35" s="1"/>
      <c r="BU35" s="1"/>
    </row>
    <row r="36" spans="1:73" s="32" customFormat="1" ht="13.95" customHeight="1">
      <c r="A36" s="29" t="s">
        <v>751</v>
      </c>
      <c r="B36" s="29"/>
      <c r="C36" s="7" t="s">
        <v>668</v>
      </c>
      <c r="D36" s="7" t="s">
        <v>47</v>
      </c>
      <c r="E36" s="7" t="s">
        <v>214</v>
      </c>
      <c r="F36" s="30" t="s">
        <v>229</v>
      </c>
      <c r="G36" s="29" t="s">
        <v>212</v>
      </c>
      <c r="H36" s="29" t="s">
        <v>228</v>
      </c>
      <c r="I36" s="1">
        <v>172.06</v>
      </c>
      <c r="J36" s="1">
        <v>-22.31</v>
      </c>
      <c r="K36" s="47"/>
      <c r="L36" s="47">
        <v>57</v>
      </c>
      <c r="M36" s="47">
        <v>0.44</v>
      </c>
      <c r="N36" s="47">
        <v>16.2</v>
      </c>
      <c r="O36" s="1">
        <v>7.0160999999999998</v>
      </c>
      <c r="P36" s="47">
        <v>0.12</v>
      </c>
      <c r="Q36" s="47">
        <v>6.1</v>
      </c>
      <c r="R36" s="47">
        <v>8.6</v>
      </c>
      <c r="S36" s="47">
        <v>3.1</v>
      </c>
      <c r="T36" s="47">
        <v>1</v>
      </c>
      <c r="U36" s="47"/>
      <c r="V36" s="1">
        <f t="shared" si="0"/>
        <v>99.576099999999983</v>
      </c>
      <c r="W36" s="47">
        <v>0</v>
      </c>
      <c r="X36" s="47"/>
      <c r="Y36" s="47"/>
      <c r="Z36" s="47"/>
      <c r="AA36" s="47"/>
      <c r="AB36" s="47"/>
      <c r="AC36" s="47"/>
      <c r="AD36" s="47"/>
      <c r="AE36" s="47"/>
      <c r="AF36" s="47">
        <v>25.2</v>
      </c>
      <c r="AG36" s="47"/>
      <c r="AH36" s="47">
        <v>41</v>
      </c>
      <c r="AI36" s="47"/>
      <c r="AJ36" s="47"/>
      <c r="AK36" s="47">
        <v>8.4</v>
      </c>
      <c r="AL36" s="47">
        <v>1058</v>
      </c>
      <c r="AM36" s="47"/>
      <c r="AN36" s="47"/>
      <c r="AO36" s="47"/>
      <c r="AP36" s="47"/>
      <c r="AQ36" s="47">
        <v>136</v>
      </c>
      <c r="AR36" s="47">
        <v>16.600000000000001</v>
      </c>
      <c r="AS36" s="47">
        <v>38.1</v>
      </c>
      <c r="AT36" s="47"/>
      <c r="AU36" s="47"/>
      <c r="AV36" s="47">
        <v>3.48</v>
      </c>
      <c r="AW36" s="47">
        <v>1.42</v>
      </c>
      <c r="AX36" s="47"/>
      <c r="AY36" s="47">
        <v>0.33</v>
      </c>
      <c r="AZ36" s="47"/>
      <c r="BA36" s="47"/>
      <c r="BB36" s="47"/>
      <c r="BC36" s="47"/>
      <c r="BD36" s="47">
        <v>1.07</v>
      </c>
      <c r="BE36" s="47">
        <v>0.18</v>
      </c>
      <c r="BF36" s="47"/>
      <c r="BG36" s="47"/>
      <c r="BH36" s="47"/>
      <c r="BI36" s="47"/>
      <c r="BJ36" s="47">
        <v>2.13</v>
      </c>
      <c r="BK36" s="47">
        <v>0.6</v>
      </c>
      <c r="BL36" s="7"/>
      <c r="BM36" s="7"/>
      <c r="BO36" s="5"/>
      <c r="BP36" s="5"/>
      <c r="BQ36" s="5"/>
      <c r="BR36" s="5"/>
      <c r="BS36" s="5"/>
      <c r="BT36" s="1"/>
      <c r="BU36" s="1"/>
    </row>
    <row r="37" spans="1:73" s="32" customFormat="1" ht="13.95" customHeight="1">
      <c r="A37" s="29" t="s">
        <v>751</v>
      </c>
      <c r="B37" s="29"/>
      <c r="C37" s="7" t="s">
        <v>669</v>
      </c>
      <c r="D37" s="7" t="s">
        <v>47</v>
      </c>
      <c r="E37" s="7" t="s">
        <v>214</v>
      </c>
      <c r="F37" s="30" t="s">
        <v>229</v>
      </c>
      <c r="G37" s="29" t="s">
        <v>212</v>
      </c>
      <c r="H37" s="29" t="s">
        <v>228</v>
      </c>
      <c r="I37" s="1">
        <v>172.06</v>
      </c>
      <c r="J37" s="1">
        <v>-22.31</v>
      </c>
      <c r="K37" s="47"/>
      <c r="L37" s="47">
        <v>61.1</v>
      </c>
      <c r="M37" s="47">
        <v>0.52</v>
      </c>
      <c r="N37" s="47">
        <v>16</v>
      </c>
      <c r="O37" s="1">
        <v>6.20655</v>
      </c>
      <c r="P37" s="47">
        <v>0.08</v>
      </c>
      <c r="Q37" s="47">
        <v>4.3</v>
      </c>
      <c r="R37" s="47">
        <v>7</v>
      </c>
      <c r="S37" s="47">
        <v>3.6</v>
      </c>
      <c r="T37" s="47">
        <v>0.8</v>
      </c>
      <c r="U37" s="47"/>
      <c r="V37" s="1">
        <f t="shared" si="0"/>
        <v>99.606549999999984</v>
      </c>
      <c r="W37" s="47">
        <v>0</v>
      </c>
      <c r="X37" s="47"/>
      <c r="Y37" s="47"/>
      <c r="Z37" s="47"/>
      <c r="AA37" s="47"/>
      <c r="AB37" s="47"/>
      <c r="AC37" s="47"/>
      <c r="AD37" s="47"/>
      <c r="AE37" s="47"/>
      <c r="AF37" s="47">
        <v>21.3</v>
      </c>
      <c r="AG37" s="47"/>
      <c r="AH37" s="47">
        <v>48</v>
      </c>
      <c r="AI37" s="47"/>
      <c r="AJ37" s="47"/>
      <c r="AK37" s="47">
        <v>9.4</v>
      </c>
      <c r="AL37" s="47">
        <v>457</v>
      </c>
      <c r="AM37" s="47"/>
      <c r="AN37" s="47"/>
      <c r="AO37" s="47"/>
      <c r="AP37" s="47"/>
      <c r="AQ37" s="47">
        <v>111</v>
      </c>
      <c r="AR37" s="47">
        <v>8.1</v>
      </c>
      <c r="AS37" s="47">
        <v>17.8</v>
      </c>
      <c r="AT37" s="47"/>
      <c r="AU37" s="47"/>
      <c r="AV37" s="47">
        <v>2.44</v>
      </c>
      <c r="AW37" s="47">
        <v>0.84</v>
      </c>
      <c r="AX37" s="47"/>
      <c r="AY37" s="47">
        <v>0.33</v>
      </c>
      <c r="AZ37" s="47"/>
      <c r="BA37" s="47"/>
      <c r="BB37" s="47"/>
      <c r="BC37" s="47"/>
      <c r="BD37" s="47">
        <v>0.9</v>
      </c>
      <c r="BE37" s="47">
        <v>0.18</v>
      </c>
      <c r="BF37" s="47"/>
      <c r="BG37" s="47"/>
      <c r="BH37" s="47"/>
      <c r="BI37" s="47"/>
      <c r="BJ37" s="47">
        <v>1.07</v>
      </c>
      <c r="BK37" s="47">
        <v>0.52</v>
      </c>
      <c r="BL37" s="7"/>
      <c r="BM37" s="7"/>
      <c r="BO37" s="5"/>
      <c r="BP37" s="5"/>
      <c r="BQ37" s="5"/>
      <c r="BR37" s="5"/>
      <c r="BS37" s="5"/>
      <c r="BT37" s="1"/>
      <c r="BU37" s="1"/>
    </row>
    <row r="38" spans="1:73" s="32" customFormat="1" ht="13.95" customHeight="1">
      <c r="A38" s="29" t="s">
        <v>751</v>
      </c>
      <c r="B38" s="29"/>
      <c r="C38" s="7" t="s">
        <v>670</v>
      </c>
      <c r="D38" s="7" t="s">
        <v>47</v>
      </c>
      <c r="E38" s="7" t="s">
        <v>216</v>
      </c>
      <c r="F38" s="30" t="s">
        <v>229</v>
      </c>
      <c r="G38" s="29" t="s">
        <v>212</v>
      </c>
      <c r="H38" s="29" t="s">
        <v>228</v>
      </c>
      <c r="I38" s="1">
        <v>172.06</v>
      </c>
      <c r="J38" s="1">
        <v>-22.31</v>
      </c>
      <c r="K38" s="47"/>
      <c r="L38" s="47">
        <v>54.3</v>
      </c>
      <c r="M38" s="47">
        <v>0.28000000000000003</v>
      </c>
      <c r="N38" s="47">
        <v>14.4</v>
      </c>
      <c r="O38" s="1">
        <v>7.0160999999999998</v>
      </c>
      <c r="P38" s="47">
        <v>0.15</v>
      </c>
      <c r="Q38" s="47">
        <v>10.5</v>
      </c>
      <c r="R38" s="47">
        <v>8.6</v>
      </c>
      <c r="S38" s="47">
        <v>2.7</v>
      </c>
      <c r="T38" s="47">
        <v>0.5</v>
      </c>
      <c r="U38" s="47"/>
      <c r="V38" s="1">
        <f t="shared" si="0"/>
        <v>98.446100000000001</v>
      </c>
      <c r="W38" s="47">
        <v>0.6</v>
      </c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7"/>
      <c r="BM38" s="7"/>
      <c r="BO38" s="5"/>
      <c r="BP38" s="5"/>
      <c r="BQ38" s="5"/>
      <c r="BR38" s="5"/>
      <c r="BS38" s="5"/>
      <c r="BT38" s="1"/>
      <c r="BU38" s="1"/>
    </row>
    <row r="39" spans="1:73" s="32" customFormat="1" ht="13.95" customHeight="1">
      <c r="A39" s="29" t="s">
        <v>751</v>
      </c>
      <c r="B39" s="29"/>
      <c r="C39" s="7" t="s">
        <v>671</v>
      </c>
      <c r="D39" s="7" t="s">
        <v>47</v>
      </c>
      <c r="E39" s="7" t="s">
        <v>216</v>
      </c>
      <c r="F39" s="30" t="s">
        <v>229</v>
      </c>
      <c r="G39" s="29" t="s">
        <v>212</v>
      </c>
      <c r="H39" s="29" t="s">
        <v>228</v>
      </c>
      <c r="I39" s="1">
        <v>172.06</v>
      </c>
      <c r="J39" s="1">
        <v>-22.31</v>
      </c>
      <c r="K39" s="47"/>
      <c r="L39" s="47">
        <v>55.9</v>
      </c>
      <c r="M39" s="47">
        <v>0.31</v>
      </c>
      <c r="N39" s="47">
        <v>14.6</v>
      </c>
      <c r="O39" s="1">
        <v>6.6562999999999999</v>
      </c>
      <c r="P39" s="47">
        <v>0.14000000000000001</v>
      </c>
      <c r="Q39" s="47">
        <v>10.1</v>
      </c>
      <c r="R39" s="47">
        <v>7.7</v>
      </c>
      <c r="S39" s="47">
        <v>3.1</v>
      </c>
      <c r="T39" s="47">
        <v>0.5</v>
      </c>
      <c r="U39" s="47">
        <v>0.11</v>
      </c>
      <c r="V39" s="1">
        <f t="shared" si="0"/>
        <v>99.116299999999995</v>
      </c>
      <c r="W39" s="47">
        <v>0.3</v>
      </c>
      <c r="X39" s="47"/>
      <c r="Y39" s="47"/>
      <c r="Z39" s="47"/>
      <c r="AA39" s="47"/>
      <c r="AB39" s="47"/>
      <c r="AC39" s="47"/>
      <c r="AD39" s="47"/>
      <c r="AE39" s="47"/>
      <c r="AF39" s="47">
        <v>26.6</v>
      </c>
      <c r="AG39" s="47">
        <v>160</v>
      </c>
      <c r="AH39" s="47">
        <v>173</v>
      </c>
      <c r="AI39" s="47"/>
      <c r="AJ39" s="47"/>
      <c r="AK39" s="47">
        <v>10</v>
      </c>
      <c r="AL39" s="47">
        <v>298</v>
      </c>
      <c r="AM39" s="47">
        <v>8</v>
      </c>
      <c r="AN39" s="47">
        <v>47</v>
      </c>
      <c r="AO39" s="47">
        <v>16</v>
      </c>
      <c r="AP39" s="47"/>
      <c r="AQ39" s="47">
        <v>81</v>
      </c>
      <c r="AR39" s="47">
        <v>3.8</v>
      </c>
      <c r="AS39" s="47">
        <v>9.6</v>
      </c>
      <c r="AT39" s="47"/>
      <c r="AU39" s="47"/>
      <c r="AV39" s="47">
        <v>1.26</v>
      </c>
      <c r="AW39" s="47">
        <v>1.29</v>
      </c>
      <c r="AX39" s="47"/>
      <c r="AY39" s="47">
        <v>0.17</v>
      </c>
      <c r="AZ39" s="47"/>
      <c r="BA39" s="47"/>
      <c r="BB39" s="47"/>
      <c r="BC39" s="47"/>
      <c r="BD39" s="47">
        <v>0.74</v>
      </c>
      <c r="BE39" s="47">
        <v>0.19</v>
      </c>
      <c r="BF39" s="47"/>
      <c r="BG39" s="47"/>
      <c r="BH39" s="47"/>
      <c r="BI39" s="47"/>
      <c r="BJ39" s="47">
        <v>0.51</v>
      </c>
      <c r="BK39" s="47"/>
      <c r="BL39" s="7"/>
      <c r="BM39" s="7"/>
      <c r="BO39" s="5"/>
      <c r="BP39" s="5"/>
      <c r="BQ39" s="5"/>
      <c r="BR39" s="5"/>
      <c r="BS39" s="5"/>
      <c r="BT39" s="1"/>
      <c r="BU39" s="1"/>
    </row>
    <row r="40" spans="1:73" s="32" customFormat="1" ht="13.95" customHeight="1">
      <c r="A40" s="7" t="s">
        <v>752</v>
      </c>
      <c r="B40" s="7"/>
      <c r="C40" s="7" t="s">
        <v>686</v>
      </c>
      <c r="D40" s="7" t="s">
        <v>47</v>
      </c>
      <c r="E40" s="7" t="s">
        <v>223</v>
      </c>
      <c r="F40" s="30" t="s">
        <v>230</v>
      </c>
      <c r="G40" s="7" t="s">
        <v>211</v>
      </c>
      <c r="H40" s="29" t="s">
        <v>228</v>
      </c>
      <c r="I40" s="1">
        <v>171.4</v>
      </c>
      <c r="J40" s="1">
        <v>-22.33</v>
      </c>
      <c r="K40" s="7"/>
      <c r="L40" s="47">
        <v>58.25</v>
      </c>
      <c r="M40" s="47">
        <v>0.49</v>
      </c>
      <c r="N40" s="47">
        <v>14.85</v>
      </c>
      <c r="O40" s="1">
        <v>6.85419</v>
      </c>
      <c r="P40" s="47">
        <v>0.13</v>
      </c>
      <c r="Q40" s="47">
        <v>5.64</v>
      </c>
      <c r="R40" s="47">
        <v>8.9600000000000009</v>
      </c>
      <c r="S40" s="47">
        <v>3.19</v>
      </c>
      <c r="T40" s="47">
        <v>0.75</v>
      </c>
      <c r="U40" s="47">
        <v>0.1</v>
      </c>
      <c r="V40" s="1">
        <v>99.214189999999988</v>
      </c>
      <c r="W40" s="47">
        <v>0.46</v>
      </c>
      <c r="X40" s="47"/>
      <c r="Y40" s="7"/>
      <c r="Z40" s="7"/>
      <c r="AA40" s="7"/>
      <c r="AB40" s="7"/>
      <c r="AC40" s="7"/>
      <c r="AD40" s="47"/>
      <c r="AE40" s="47"/>
      <c r="AF40" s="47">
        <v>32</v>
      </c>
      <c r="AG40" s="47">
        <v>180</v>
      </c>
      <c r="AH40" s="47">
        <v>38</v>
      </c>
      <c r="AI40" s="47">
        <v>77</v>
      </c>
      <c r="AJ40" s="47">
        <v>65</v>
      </c>
      <c r="AK40" s="47">
        <v>10</v>
      </c>
      <c r="AL40" s="47">
        <v>505</v>
      </c>
      <c r="AM40" s="47">
        <v>12.4</v>
      </c>
      <c r="AN40" s="47">
        <v>68</v>
      </c>
      <c r="AO40" s="47">
        <v>1.5</v>
      </c>
      <c r="AP40" s="47"/>
      <c r="AQ40" s="47">
        <v>85</v>
      </c>
      <c r="AR40" s="47">
        <v>9.1</v>
      </c>
      <c r="AS40" s="47"/>
      <c r="AT40" s="47"/>
      <c r="AU40" s="47">
        <v>11.2</v>
      </c>
      <c r="AV40" s="47"/>
      <c r="AW40" s="47">
        <v>0.95</v>
      </c>
      <c r="AX40" s="47"/>
      <c r="AY40" s="47"/>
      <c r="AZ40" s="47">
        <v>2</v>
      </c>
      <c r="BA40" s="47"/>
      <c r="BB40" s="47">
        <v>1.5</v>
      </c>
      <c r="BC40" s="47"/>
      <c r="BD40" s="47">
        <v>1.2</v>
      </c>
      <c r="BE40" s="47"/>
      <c r="BF40" s="47"/>
      <c r="BG40" s="47"/>
      <c r="BH40" s="7"/>
      <c r="BI40" s="7"/>
      <c r="BJ40" s="7"/>
      <c r="BK40" s="7"/>
      <c r="BL40" s="7"/>
      <c r="BM40" s="7"/>
      <c r="BO40" s="1"/>
      <c r="BP40" s="1"/>
      <c r="BQ40" s="5"/>
      <c r="BR40" s="5"/>
      <c r="BS40" s="5"/>
      <c r="BT40" s="1"/>
      <c r="BU40" s="1"/>
    </row>
    <row r="41" spans="1:73" s="32" customFormat="1" ht="13.95" customHeight="1">
      <c r="A41" s="7" t="s">
        <v>752</v>
      </c>
      <c r="B41" s="7"/>
      <c r="C41" s="7" t="s">
        <v>687</v>
      </c>
      <c r="D41" s="7" t="s">
        <v>47</v>
      </c>
      <c r="E41" s="7" t="s">
        <v>223</v>
      </c>
      <c r="F41" s="30" t="s">
        <v>230</v>
      </c>
      <c r="G41" s="7" t="s">
        <v>211</v>
      </c>
      <c r="H41" s="29" t="s">
        <v>228</v>
      </c>
      <c r="I41" s="1">
        <v>171.38</v>
      </c>
      <c r="J41" s="1">
        <v>-22.33</v>
      </c>
      <c r="K41" s="7"/>
      <c r="L41" s="47">
        <v>62.83</v>
      </c>
      <c r="M41" s="47">
        <v>0.41</v>
      </c>
      <c r="N41" s="47">
        <v>16.07</v>
      </c>
      <c r="O41" s="1">
        <v>5.5229299999999997</v>
      </c>
      <c r="P41" s="47">
        <v>0.1</v>
      </c>
      <c r="Q41" s="47">
        <v>3.2</v>
      </c>
      <c r="R41" s="47">
        <v>6.38</v>
      </c>
      <c r="S41" s="47">
        <v>3.82</v>
      </c>
      <c r="T41" s="47">
        <v>0.95</v>
      </c>
      <c r="U41" s="47">
        <v>0.08</v>
      </c>
      <c r="V41" s="1">
        <v>99.362929999999992</v>
      </c>
      <c r="W41" s="47">
        <v>0.52</v>
      </c>
      <c r="X41" s="47"/>
      <c r="Y41" s="7"/>
      <c r="Z41" s="7"/>
      <c r="AA41" s="7"/>
      <c r="AB41" s="7"/>
      <c r="AC41" s="7"/>
      <c r="AD41" s="47"/>
      <c r="AE41" s="47"/>
      <c r="AF41" s="47">
        <v>21</v>
      </c>
      <c r="AG41" s="47">
        <v>155</v>
      </c>
      <c r="AH41" s="47">
        <v>13</v>
      </c>
      <c r="AI41" s="47">
        <v>58</v>
      </c>
      <c r="AJ41" s="47">
        <v>58</v>
      </c>
      <c r="AK41" s="47">
        <v>12</v>
      </c>
      <c r="AL41" s="47">
        <v>398</v>
      </c>
      <c r="AM41" s="47">
        <v>12.7</v>
      </c>
      <c r="AN41" s="47">
        <v>84</v>
      </c>
      <c r="AO41" s="47">
        <v>1.5</v>
      </c>
      <c r="AP41" s="47"/>
      <c r="AQ41" s="47">
        <v>91</v>
      </c>
      <c r="AR41" s="47">
        <v>7.4</v>
      </c>
      <c r="AS41" s="47"/>
      <c r="AT41" s="47"/>
      <c r="AU41" s="47">
        <v>12</v>
      </c>
      <c r="AV41" s="47"/>
      <c r="AW41" s="47">
        <v>0.85</v>
      </c>
      <c r="AX41" s="47"/>
      <c r="AY41" s="47"/>
      <c r="AZ41" s="47">
        <v>1.8</v>
      </c>
      <c r="BA41" s="47"/>
      <c r="BB41" s="47">
        <v>1.7</v>
      </c>
      <c r="BC41" s="47"/>
      <c r="BD41" s="47">
        <v>1.3</v>
      </c>
      <c r="BE41" s="47"/>
      <c r="BF41" s="47"/>
      <c r="BG41" s="47"/>
      <c r="BH41" s="7"/>
      <c r="BI41" s="7"/>
      <c r="BJ41" s="7"/>
      <c r="BK41" s="7"/>
      <c r="BL41" s="7"/>
      <c r="BM41" s="7"/>
      <c r="BO41" s="1"/>
      <c r="BP41" s="1"/>
      <c r="BQ41" s="5"/>
      <c r="BR41" s="5"/>
      <c r="BS41" s="5"/>
      <c r="BT41" s="1"/>
      <c r="BU41" s="1"/>
    </row>
    <row r="42" spans="1:73" s="32" customFormat="1" ht="13.95" customHeight="1">
      <c r="A42" s="7" t="s">
        <v>752</v>
      </c>
      <c r="B42" s="7"/>
      <c r="C42" s="7" t="s">
        <v>688</v>
      </c>
      <c r="D42" s="7" t="s">
        <v>47</v>
      </c>
      <c r="E42" s="7" t="s">
        <v>223</v>
      </c>
      <c r="F42" s="30" t="s">
        <v>230</v>
      </c>
      <c r="G42" s="7" t="s">
        <v>222</v>
      </c>
      <c r="H42" s="29" t="s">
        <v>228</v>
      </c>
      <c r="I42" s="1">
        <v>171.4</v>
      </c>
      <c r="J42" s="1">
        <v>-22.33</v>
      </c>
      <c r="K42" s="7"/>
      <c r="L42" s="47">
        <v>69.209999999999994</v>
      </c>
      <c r="M42" s="47">
        <v>0.52</v>
      </c>
      <c r="N42" s="47">
        <v>14.35</v>
      </c>
      <c r="O42" s="1">
        <v>3.8138800000000002</v>
      </c>
      <c r="P42" s="47">
        <v>0.09</v>
      </c>
      <c r="Q42" s="47">
        <v>1.17</v>
      </c>
      <c r="R42" s="47">
        <v>3.22</v>
      </c>
      <c r="S42" s="47">
        <v>5.82</v>
      </c>
      <c r="T42" s="47">
        <v>1.29</v>
      </c>
      <c r="U42" s="47">
        <v>0.1</v>
      </c>
      <c r="V42" s="1">
        <v>99.583879999999994</v>
      </c>
      <c r="W42" s="47">
        <v>2.4500000000000002</v>
      </c>
      <c r="X42" s="47"/>
      <c r="Y42" s="7"/>
      <c r="Z42" s="7"/>
      <c r="AA42" s="7"/>
      <c r="AB42" s="7"/>
      <c r="AC42" s="7"/>
      <c r="AD42" s="47"/>
      <c r="AE42" s="47"/>
      <c r="AF42" s="47">
        <v>13</v>
      </c>
      <c r="AG42" s="47">
        <v>50</v>
      </c>
      <c r="AH42" s="47">
        <v>5</v>
      </c>
      <c r="AI42" s="47">
        <v>33</v>
      </c>
      <c r="AJ42" s="47">
        <v>69</v>
      </c>
      <c r="AK42" s="47">
        <v>11</v>
      </c>
      <c r="AL42" s="47">
        <v>320</v>
      </c>
      <c r="AM42" s="47">
        <v>19</v>
      </c>
      <c r="AN42" s="47">
        <v>119</v>
      </c>
      <c r="AO42" s="47">
        <v>1.8</v>
      </c>
      <c r="AP42" s="47"/>
      <c r="AQ42" s="47">
        <v>155</v>
      </c>
      <c r="AR42" s="47">
        <v>13.2</v>
      </c>
      <c r="AS42" s="47"/>
      <c r="AT42" s="47"/>
      <c r="AU42" s="47">
        <v>19</v>
      </c>
      <c r="AV42" s="47"/>
      <c r="AW42" s="47">
        <v>1.1499999999999999</v>
      </c>
      <c r="AX42" s="47"/>
      <c r="AY42" s="47"/>
      <c r="AZ42" s="47">
        <v>3</v>
      </c>
      <c r="BA42" s="47"/>
      <c r="BB42" s="47">
        <v>2.2000000000000002</v>
      </c>
      <c r="BC42" s="47"/>
      <c r="BD42" s="47">
        <v>1.75</v>
      </c>
      <c r="BE42" s="47"/>
      <c r="BF42" s="47"/>
      <c r="BG42" s="47"/>
      <c r="BH42" s="7"/>
      <c r="BI42" s="7"/>
      <c r="BJ42" s="7"/>
      <c r="BK42" s="7"/>
      <c r="BL42" s="7"/>
      <c r="BM42" s="7"/>
      <c r="BO42" s="1"/>
      <c r="BP42" s="1"/>
      <c r="BQ42" s="5"/>
      <c r="BR42" s="5"/>
      <c r="BS42" s="5"/>
      <c r="BT42" s="1"/>
      <c r="BU42" s="1"/>
    </row>
    <row r="43" spans="1:73" s="32" customFormat="1" ht="13.95" customHeight="1">
      <c r="A43" s="7" t="s">
        <v>752</v>
      </c>
      <c r="B43" s="7"/>
      <c r="C43" s="7" t="s">
        <v>689</v>
      </c>
      <c r="D43" s="7" t="s">
        <v>47</v>
      </c>
      <c r="E43" s="7" t="s">
        <v>216</v>
      </c>
      <c r="F43" s="30" t="s">
        <v>230</v>
      </c>
      <c r="G43" s="7" t="s">
        <v>211</v>
      </c>
      <c r="H43" s="29" t="s">
        <v>228</v>
      </c>
      <c r="I43" s="1">
        <v>172.08</v>
      </c>
      <c r="J43" s="1">
        <v>-22.38</v>
      </c>
      <c r="K43" s="7"/>
      <c r="L43" s="47">
        <v>60.95</v>
      </c>
      <c r="M43" s="47">
        <v>0.5</v>
      </c>
      <c r="N43" s="47">
        <v>14.97</v>
      </c>
      <c r="O43" s="1">
        <v>5.4869499999999993</v>
      </c>
      <c r="P43" s="47">
        <v>0.1</v>
      </c>
      <c r="Q43" s="47">
        <v>5.74</v>
      </c>
      <c r="R43" s="47">
        <v>6.69</v>
      </c>
      <c r="S43" s="47">
        <v>3.59</v>
      </c>
      <c r="T43" s="47">
        <v>1.26</v>
      </c>
      <c r="U43" s="47">
        <v>0.1</v>
      </c>
      <c r="V43" s="1">
        <v>99.386949999999985</v>
      </c>
      <c r="W43" s="47">
        <v>0.46</v>
      </c>
      <c r="X43" s="47"/>
      <c r="Y43" s="7"/>
      <c r="Z43" s="7"/>
      <c r="AA43" s="7"/>
      <c r="AB43" s="7"/>
      <c r="AC43" s="7"/>
      <c r="AD43" s="47"/>
      <c r="AE43" s="47"/>
      <c r="AF43" s="47">
        <v>22</v>
      </c>
      <c r="AG43" s="47">
        <v>175</v>
      </c>
      <c r="AH43" s="47">
        <v>95</v>
      </c>
      <c r="AI43" s="47">
        <v>44</v>
      </c>
      <c r="AJ43" s="47">
        <v>57</v>
      </c>
      <c r="AK43" s="47">
        <v>22</v>
      </c>
      <c r="AL43" s="47">
        <v>354</v>
      </c>
      <c r="AM43" s="47">
        <v>12.8</v>
      </c>
      <c r="AN43" s="47">
        <v>83</v>
      </c>
      <c r="AO43" s="47">
        <v>1.3</v>
      </c>
      <c r="AP43" s="47"/>
      <c r="AQ43" s="47">
        <v>131</v>
      </c>
      <c r="AR43" s="47">
        <v>7.8</v>
      </c>
      <c r="AS43" s="47"/>
      <c r="AT43" s="47"/>
      <c r="AU43" s="47">
        <v>11.5</v>
      </c>
      <c r="AV43" s="47"/>
      <c r="AW43" s="47">
        <v>0.85</v>
      </c>
      <c r="AX43" s="47"/>
      <c r="AY43" s="47"/>
      <c r="AZ43" s="47">
        <v>2.1</v>
      </c>
      <c r="BA43" s="47"/>
      <c r="BB43" s="47">
        <v>1.6</v>
      </c>
      <c r="BC43" s="47"/>
      <c r="BD43" s="47">
        <v>1.25</v>
      </c>
      <c r="BE43" s="47"/>
      <c r="BF43" s="47"/>
      <c r="BG43" s="47"/>
      <c r="BH43" s="7"/>
      <c r="BI43" s="7"/>
      <c r="BJ43" s="7"/>
      <c r="BK43" s="7"/>
      <c r="BL43" s="7"/>
      <c r="BM43" s="7"/>
      <c r="BO43" s="1"/>
      <c r="BP43" s="1"/>
      <c r="BQ43" s="5"/>
      <c r="BR43" s="5"/>
      <c r="BS43" s="5"/>
      <c r="BT43" s="1"/>
      <c r="BU43" s="1"/>
    </row>
    <row r="44" spans="1:73" s="32" customFormat="1" ht="13.95" customHeight="1">
      <c r="A44" s="7" t="s">
        <v>752</v>
      </c>
      <c r="B44" s="7"/>
      <c r="C44" s="7" t="s">
        <v>690</v>
      </c>
      <c r="D44" s="7" t="s">
        <v>47</v>
      </c>
      <c r="E44" s="7" t="s">
        <v>216</v>
      </c>
      <c r="F44" s="30" t="s">
        <v>230</v>
      </c>
      <c r="G44" s="7" t="s">
        <v>222</v>
      </c>
      <c r="H44" s="29" t="s">
        <v>228</v>
      </c>
      <c r="I44" s="1">
        <v>172.08</v>
      </c>
      <c r="J44" s="1">
        <v>-22.38</v>
      </c>
      <c r="K44" s="7"/>
      <c r="L44" s="47">
        <v>63.87</v>
      </c>
      <c r="M44" s="47">
        <v>0.38</v>
      </c>
      <c r="N44" s="47">
        <v>15.37</v>
      </c>
      <c r="O44" s="1">
        <v>4.956245</v>
      </c>
      <c r="P44" s="47">
        <v>0.09</v>
      </c>
      <c r="Q44" s="47">
        <v>3.81</v>
      </c>
      <c r="R44" s="47">
        <v>6.35</v>
      </c>
      <c r="S44" s="47">
        <v>3.58</v>
      </c>
      <c r="T44" s="47">
        <v>0.97</v>
      </c>
      <c r="U44" s="47">
        <v>0.08</v>
      </c>
      <c r="V44" s="1">
        <v>99.456244999999996</v>
      </c>
      <c r="W44" s="47">
        <v>-0.1</v>
      </c>
      <c r="X44" s="47"/>
      <c r="Y44" s="7"/>
      <c r="Z44" s="7"/>
      <c r="AA44" s="7"/>
      <c r="AB44" s="7"/>
      <c r="AC44" s="7"/>
      <c r="AD44" s="47"/>
      <c r="AE44" s="47"/>
      <c r="AF44" s="47">
        <v>23</v>
      </c>
      <c r="AG44" s="47">
        <v>175</v>
      </c>
      <c r="AH44" s="47">
        <v>27</v>
      </c>
      <c r="AI44" s="47">
        <v>31</v>
      </c>
      <c r="AJ44" s="47">
        <v>53</v>
      </c>
      <c r="AK44" s="47">
        <v>16</v>
      </c>
      <c r="AL44" s="47">
        <v>319</v>
      </c>
      <c r="AM44" s="47">
        <v>11.2</v>
      </c>
      <c r="AN44" s="47">
        <v>72</v>
      </c>
      <c r="AO44" s="47">
        <v>1.2</v>
      </c>
      <c r="AP44" s="47"/>
      <c r="AQ44" s="47">
        <v>115</v>
      </c>
      <c r="AR44" s="47">
        <v>6.5</v>
      </c>
      <c r="AS44" s="47"/>
      <c r="AT44" s="47"/>
      <c r="AU44" s="47">
        <v>9.5</v>
      </c>
      <c r="AV44" s="47"/>
      <c r="AW44" s="47">
        <v>0.65</v>
      </c>
      <c r="AX44" s="47"/>
      <c r="AY44" s="47"/>
      <c r="AZ44" s="47">
        <v>1.8</v>
      </c>
      <c r="BA44" s="47"/>
      <c r="BB44" s="47">
        <v>1.4</v>
      </c>
      <c r="BC44" s="47"/>
      <c r="BD44" s="47">
        <v>1.2</v>
      </c>
      <c r="BE44" s="47"/>
      <c r="BF44" s="47"/>
      <c r="BG44" s="47"/>
      <c r="BH44" s="7"/>
      <c r="BI44" s="7"/>
      <c r="BJ44" s="7"/>
      <c r="BK44" s="7"/>
      <c r="BL44" s="7"/>
      <c r="BM44" s="7"/>
      <c r="BO44" s="1"/>
      <c r="BP44" s="1"/>
      <c r="BQ44" s="5"/>
      <c r="BR44" s="5"/>
      <c r="BS44" s="5"/>
      <c r="BT44" s="1"/>
      <c r="BU44" s="1"/>
    </row>
    <row r="45" spans="1:73" s="7" customFormat="1" ht="13.95" customHeight="1">
      <c r="A45" s="28" t="s">
        <v>753</v>
      </c>
      <c r="B45" s="28" t="s">
        <v>84</v>
      </c>
      <c r="C45" s="30" t="s">
        <v>111</v>
      </c>
      <c r="D45" s="30" t="s">
        <v>74</v>
      </c>
      <c r="E45" s="30" t="s">
        <v>209</v>
      </c>
      <c r="F45" s="30" t="s">
        <v>757</v>
      </c>
      <c r="G45" s="45" t="s">
        <v>110</v>
      </c>
      <c r="H45" s="45" t="s">
        <v>51</v>
      </c>
      <c r="I45" s="5">
        <v>173.21700000000001</v>
      </c>
      <c r="J45" s="5">
        <v>-22.683</v>
      </c>
      <c r="K45" s="5">
        <v>5200</v>
      </c>
      <c r="L45" s="5">
        <v>55.21839198723756</v>
      </c>
      <c r="M45" s="5">
        <v>0.39000244152120966</v>
      </c>
      <c r="N45" s="5">
        <v>15.77079330604321</v>
      </c>
      <c r="O45" s="5">
        <v>9.3713558445243414</v>
      </c>
      <c r="P45" s="5">
        <v>0.17523103673381343</v>
      </c>
      <c r="Q45" s="5">
        <v>6.1433939937266349</v>
      </c>
      <c r="R45" s="5">
        <v>11.262294577335009</v>
      </c>
      <c r="S45" s="5">
        <v>1.3193866295251835</v>
      </c>
      <c r="T45" s="5">
        <v>0.31953894933813037</v>
      </c>
      <c r="U45" s="5">
        <v>2.9611234014911773E-2</v>
      </c>
      <c r="V45" s="5">
        <v>97.014777272727272</v>
      </c>
      <c r="W45" s="5"/>
      <c r="X45" s="5"/>
      <c r="Y45" s="5"/>
      <c r="Z45" s="5"/>
      <c r="AA45" s="5"/>
      <c r="AB45" s="5"/>
      <c r="AC45" s="5"/>
      <c r="AD45" s="5"/>
      <c r="AE45" s="5"/>
      <c r="AF45" s="5">
        <v>39.129643114123098</v>
      </c>
      <c r="AG45" s="5">
        <v>281.28297314110517</v>
      </c>
      <c r="AH45" s="5">
        <v>32.856286978460723</v>
      </c>
      <c r="AI45" s="5">
        <v>165.45370733979703</v>
      </c>
      <c r="AJ45" s="5">
        <v>87.318066023050491</v>
      </c>
      <c r="AK45" s="5">
        <v>4.798356426230721</v>
      </c>
      <c r="AL45" s="5">
        <v>155.88845627071657</v>
      </c>
      <c r="AM45" s="5">
        <v>11.985467575426775</v>
      </c>
      <c r="AN45" s="5">
        <v>22.342900969459937</v>
      </c>
      <c r="AO45" s="5">
        <v>0.34252958586088422</v>
      </c>
      <c r="AP45" s="5">
        <v>0.2141743962996196</v>
      </c>
      <c r="AQ45" s="5">
        <v>46.393068272826795</v>
      </c>
      <c r="AR45" s="5">
        <v>1.4880828337700571</v>
      </c>
      <c r="AS45" s="5">
        <v>3.572017146336854</v>
      </c>
      <c r="AT45" s="5"/>
      <c r="AU45" s="5">
        <v>3.2753985428871517</v>
      </c>
      <c r="AV45" s="5">
        <v>1.0637092259190335</v>
      </c>
      <c r="AW45" s="5">
        <v>0.41817554034559751</v>
      </c>
      <c r="AX45" s="5">
        <v>1.5004769764408288</v>
      </c>
      <c r="AY45" s="5"/>
      <c r="AZ45" s="5">
        <v>1.8080341181246038</v>
      </c>
      <c r="BA45" s="5"/>
      <c r="BB45" s="5">
        <v>1.3015976635096773</v>
      </c>
      <c r="BC45" s="5"/>
      <c r="BD45" s="5">
        <v>1.3569722256814432</v>
      </c>
      <c r="BE45" s="5"/>
      <c r="BF45" s="5">
        <v>0.67712480913435069</v>
      </c>
      <c r="BG45" s="5">
        <v>1.9647230672506247E-2</v>
      </c>
      <c r="BH45" s="5">
        <v>1.8454116429287943</v>
      </c>
      <c r="BI45" s="5">
        <v>0.10414304302086136</v>
      </c>
      <c r="BJ45" s="5">
        <v>7.9219676522490359E-2</v>
      </c>
      <c r="BK45" s="44"/>
      <c r="BL45" s="32"/>
      <c r="BM45" s="32"/>
      <c r="BN45" s="32">
        <f t="shared" ref="BN45:BN70" si="1">AP45/BI45</f>
        <v>2.0565406011491074</v>
      </c>
      <c r="BO45" s="5">
        <f t="shared" ref="BO45:BO73" si="2">AQ45/BI45</f>
        <v>445.47448324064806</v>
      </c>
      <c r="BP45" s="5">
        <f t="shared" ref="BP45:BP73" si="3">AK45/BI45</f>
        <v>46.074670828175634</v>
      </c>
      <c r="BQ45" s="5">
        <f t="shared" ref="BQ45:BQ73" si="4">AQ45/AO45</f>
        <v>135.44251412976917</v>
      </c>
      <c r="BR45" s="5">
        <f t="shared" ref="BR45:BR73" si="5">BI45/BD45</f>
        <v>7.674662830225791E-2</v>
      </c>
      <c r="BS45" s="5">
        <f>2.55*10^4/AS45</f>
        <v>7138.8235149292477</v>
      </c>
      <c r="BT45" s="1"/>
      <c r="BU45" s="1"/>
    </row>
    <row r="46" spans="1:73" s="7" customFormat="1">
      <c r="A46" s="28" t="s">
        <v>753</v>
      </c>
      <c r="B46" s="28" t="s">
        <v>84</v>
      </c>
      <c r="C46" s="30" t="s">
        <v>112</v>
      </c>
      <c r="D46" s="30" t="s">
        <v>74</v>
      </c>
      <c r="E46" s="30" t="s">
        <v>209</v>
      </c>
      <c r="F46" s="30" t="s">
        <v>757</v>
      </c>
      <c r="G46" s="45" t="s">
        <v>110</v>
      </c>
      <c r="H46" s="45" t="s">
        <v>51</v>
      </c>
      <c r="I46" s="5">
        <v>173.21700000000001</v>
      </c>
      <c r="J46" s="5">
        <v>-22.683</v>
      </c>
      <c r="K46" s="5">
        <v>5200</v>
      </c>
      <c r="L46" s="5">
        <v>56.854963886333486</v>
      </c>
      <c r="M46" s="5">
        <v>0.25577972361532064</v>
      </c>
      <c r="N46" s="5">
        <v>16.433569161166833</v>
      </c>
      <c r="O46" s="5">
        <v>8.5311616386215068</v>
      </c>
      <c r="P46" s="5">
        <v>0.11692624685276179</v>
      </c>
      <c r="Q46" s="5">
        <v>5.4243611039955137</v>
      </c>
      <c r="R46" s="5">
        <v>11.026653453201753</v>
      </c>
      <c r="S46" s="5">
        <v>1.1143579700054516</v>
      </c>
      <c r="T46" s="5">
        <v>0.22199041069147529</v>
      </c>
      <c r="U46" s="5">
        <v>2.0236405515914057E-2</v>
      </c>
      <c r="V46" s="5">
        <v>98.352596696969684</v>
      </c>
      <c r="W46" s="5"/>
      <c r="X46" s="5"/>
      <c r="Y46" s="5"/>
      <c r="Z46" s="5"/>
      <c r="AA46" s="5"/>
      <c r="AB46" s="5"/>
      <c r="AC46" s="5"/>
      <c r="AD46" s="5">
        <v>8.6472948635985354</v>
      </c>
      <c r="AE46" s="5">
        <v>0.2619608332518425</v>
      </c>
      <c r="AF46" s="5">
        <v>37.429813572366818</v>
      </c>
      <c r="AG46" s="5"/>
      <c r="AH46" s="5"/>
      <c r="AI46" s="5"/>
      <c r="AJ46" s="5"/>
      <c r="AK46" s="5">
        <v>5.6652038017939672</v>
      </c>
      <c r="AL46" s="5">
        <v>115.59941227061003</v>
      </c>
      <c r="AM46" s="5">
        <v>7.6699646368185403</v>
      </c>
      <c r="AN46" s="5">
        <v>22.95053128649954</v>
      </c>
      <c r="AO46" s="5">
        <v>0.39560967879983033</v>
      </c>
      <c r="AP46" s="5">
        <v>0.22639343230498413</v>
      </c>
      <c r="AQ46" s="5">
        <v>29.242044839388019</v>
      </c>
      <c r="AR46" s="5">
        <v>1.2227075730038228</v>
      </c>
      <c r="AS46" s="5">
        <v>3.1774164567262093</v>
      </c>
      <c r="AT46" s="5"/>
      <c r="AU46" s="5">
        <v>2.3199569288910058</v>
      </c>
      <c r="AV46" s="5">
        <v>0.72610117257042106</v>
      </c>
      <c r="AW46" s="5">
        <v>0.26647449303801046</v>
      </c>
      <c r="AX46" s="5">
        <v>0.9081405884294681</v>
      </c>
      <c r="AY46" s="5"/>
      <c r="AZ46" s="5">
        <v>1.2134044018635617</v>
      </c>
      <c r="BA46" s="5"/>
      <c r="BB46" s="5">
        <v>0.88446696715894391</v>
      </c>
      <c r="BC46" s="5"/>
      <c r="BD46" s="5">
        <v>1.0047325538331675</v>
      </c>
      <c r="BE46" s="5"/>
      <c r="BF46" s="5">
        <v>0.63781218113695981</v>
      </c>
      <c r="BG46" s="5">
        <v>2.70265313710614E-2</v>
      </c>
      <c r="BH46" s="5">
        <v>1.9646326030494361</v>
      </c>
      <c r="BI46" s="5">
        <v>9.0931351717862777E-2</v>
      </c>
      <c r="BJ46" s="5">
        <v>9.0415132761442835E-2</v>
      </c>
      <c r="BK46" s="44"/>
      <c r="BL46" s="44"/>
      <c r="BM46" s="32"/>
      <c r="BN46" s="32">
        <f t="shared" si="1"/>
        <v>2.4897181008309026</v>
      </c>
      <c r="BO46" s="5">
        <f t="shared" si="2"/>
        <v>321.58374737591896</v>
      </c>
      <c r="BP46" s="5">
        <f t="shared" si="3"/>
        <v>62.301986001172359</v>
      </c>
      <c r="BQ46" s="5">
        <f t="shared" si="4"/>
        <v>73.916403987132583</v>
      </c>
      <c r="BR46" s="5">
        <f t="shared" si="5"/>
        <v>9.050304120330277E-2</v>
      </c>
      <c r="BS46" s="5">
        <f t="shared" ref="BS46:BS73" si="6">2.55*10^4/AS46</f>
        <v>8025.388030586787</v>
      </c>
      <c r="BT46" s="1"/>
      <c r="BU46" s="1"/>
    </row>
    <row r="47" spans="1:73" s="7" customFormat="1">
      <c r="A47" s="28" t="s">
        <v>753</v>
      </c>
      <c r="B47" s="28" t="s">
        <v>84</v>
      </c>
      <c r="C47" s="30" t="s">
        <v>113</v>
      </c>
      <c r="D47" s="30" t="s">
        <v>74</v>
      </c>
      <c r="E47" s="30" t="s">
        <v>209</v>
      </c>
      <c r="F47" s="30" t="s">
        <v>757</v>
      </c>
      <c r="G47" s="45" t="s">
        <v>110</v>
      </c>
      <c r="H47" s="45" t="s">
        <v>51</v>
      </c>
      <c r="I47" s="5">
        <v>173.23750000000001</v>
      </c>
      <c r="J47" s="5">
        <v>-22.6675</v>
      </c>
      <c r="K47" s="5">
        <v>5720</v>
      </c>
      <c r="L47" s="5">
        <v>57.384852443304695</v>
      </c>
      <c r="M47" s="5">
        <v>0.26639103902730982</v>
      </c>
      <c r="N47" s="5">
        <v>16.178994888123185</v>
      </c>
      <c r="O47" s="5">
        <v>8.6839749328558646</v>
      </c>
      <c r="P47" s="5">
        <v>0.15037880420779945</v>
      </c>
      <c r="Q47" s="5">
        <v>5.1941841498735322</v>
      </c>
      <c r="R47" s="5">
        <v>10.787814504737433</v>
      </c>
      <c r="S47" s="5">
        <v>1.1027778975238629</v>
      </c>
      <c r="T47" s="5">
        <v>0.25063134034633244</v>
      </c>
      <c r="U47" s="5">
        <v>0</v>
      </c>
      <c r="V47" s="5">
        <v>99.748099999999994</v>
      </c>
      <c r="W47" s="5"/>
      <c r="X47" s="5"/>
      <c r="Y47" s="5"/>
      <c r="Z47" s="5"/>
      <c r="AA47" s="5"/>
      <c r="AB47" s="5"/>
      <c r="AC47" s="5"/>
      <c r="AD47" s="5"/>
      <c r="AE47" s="5"/>
      <c r="AF47" s="5">
        <v>42.503992048239034</v>
      </c>
      <c r="AG47" s="5"/>
      <c r="AH47" s="5"/>
      <c r="AI47" s="5"/>
      <c r="AJ47" s="5"/>
      <c r="AK47" s="5">
        <v>6.0273184157128901</v>
      </c>
      <c r="AL47" s="5">
        <v>112.35396269427831</v>
      </c>
      <c r="AM47" s="5">
        <v>7.9684160561061894</v>
      </c>
      <c r="AN47" s="5">
        <v>23.232230709578694</v>
      </c>
      <c r="AO47" s="5">
        <v>0.39882731458523996</v>
      </c>
      <c r="AP47" s="5">
        <v>0.44339836966890556</v>
      </c>
      <c r="AQ47" s="5">
        <v>30.97359947934919</v>
      </c>
      <c r="AR47" s="5">
        <v>1.3731808555961034</v>
      </c>
      <c r="AS47" s="5">
        <v>3.284542421986155</v>
      </c>
      <c r="AT47" s="5"/>
      <c r="AU47" s="5">
        <v>2.4072498808467113</v>
      </c>
      <c r="AV47" s="5">
        <v>0.77225922831739235</v>
      </c>
      <c r="AW47" s="5">
        <v>0.28529369258822213</v>
      </c>
      <c r="AX47" s="5">
        <v>1.0489830534973237</v>
      </c>
      <c r="AY47" s="5"/>
      <c r="AZ47" s="5">
        <v>1.3293622799260441</v>
      </c>
      <c r="BA47" s="5"/>
      <c r="BB47" s="5">
        <v>0.93823123840078793</v>
      </c>
      <c r="BC47" s="5"/>
      <c r="BD47" s="5">
        <v>1.0223278247289347</v>
      </c>
      <c r="BE47" s="5"/>
      <c r="BF47" s="5">
        <v>0.62237063917053914</v>
      </c>
      <c r="BG47" s="5">
        <v>2.4618811335165174E-2</v>
      </c>
      <c r="BH47" s="5">
        <v>2.2232523719012196</v>
      </c>
      <c r="BI47" s="5">
        <v>0.11955890607460462</v>
      </c>
      <c r="BJ47" s="5">
        <v>7.8170839952454274E-2</v>
      </c>
      <c r="BK47" s="32"/>
      <c r="BL47" s="32"/>
      <c r="BM47" s="32"/>
      <c r="BN47" s="32">
        <f t="shared" si="1"/>
        <v>3.7086184896357741</v>
      </c>
      <c r="BO47" s="5">
        <f t="shared" si="2"/>
        <v>259.06559784029554</v>
      </c>
      <c r="BP47" s="5">
        <f t="shared" si="3"/>
        <v>50.412960553117223</v>
      </c>
      <c r="BQ47" s="5">
        <f t="shared" si="4"/>
        <v>77.661680498388506</v>
      </c>
      <c r="BR47" s="5">
        <f t="shared" si="5"/>
        <v>0.11694771792629736</v>
      </c>
      <c r="BS47" s="5">
        <f t="shared" si="6"/>
        <v>7763.6384993256415</v>
      </c>
      <c r="BT47" s="1"/>
      <c r="BU47" s="1"/>
    </row>
    <row r="48" spans="1:73" s="7" customFormat="1">
      <c r="A48" s="28" t="s">
        <v>753</v>
      </c>
      <c r="B48" s="28" t="s">
        <v>84</v>
      </c>
      <c r="C48" s="30" t="s">
        <v>114</v>
      </c>
      <c r="D48" s="30" t="s">
        <v>74</v>
      </c>
      <c r="E48" s="30" t="s">
        <v>209</v>
      </c>
      <c r="F48" s="30" t="s">
        <v>757</v>
      </c>
      <c r="G48" s="45" t="s">
        <v>110</v>
      </c>
      <c r="H48" s="45" t="s">
        <v>51</v>
      </c>
      <c r="I48" s="5">
        <v>173.23750000000001</v>
      </c>
      <c r="J48" s="5">
        <v>-22.6675</v>
      </c>
      <c r="K48" s="5">
        <v>5720</v>
      </c>
      <c r="L48" s="5">
        <v>56.826073163569198</v>
      </c>
      <c r="M48" s="5">
        <v>0.29086462448820405</v>
      </c>
      <c r="N48" s="5">
        <v>16.205270864286238</v>
      </c>
      <c r="O48" s="5">
        <v>8.3333427291787636</v>
      </c>
      <c r="P48" s="5">
        <v>0.1332501715595959</v>
      </c>
      <c r="Q48" s="5">
        <v>5.6477572714874871</v>
      </c>
      <c r="R48" s="5">
        <v>11.128439327865635</v>
      </c>
      <c r="S48" s="5">
        <v>1.189001530839471</v>
      </c>
      <c r="T48" s="5">
        <v>0.21525027713473183</v>
      </c>
      <c r="U48" s="5">
        <v>3.0750039590675973E-2</v>
      </c>
      <c r="V48" s="5">
        <v>97.560849999999988</v>
      </c>
      <c r="W48" s="5"/>
      <c r="X48" s="5"/>
      <c r="Y48" s="5"/>
      <c r="Z48" s="5"/>
      <c r="AA48" s="5"/>
      <c r="AB48" s="5"/>
      <c r="AC48" s="5"/>
      <c r="AD48" s="5"/>
      <c r="AE48" s="5"/>
      <c r="AF48" s="5">
        <v>37.064617712419945</v>
      </c>
      <c r="AG48" s="5">
        <v>260.8824073001619</v>
      </c>
      <c r="AH48" s="5">
        <v>36.740787421402935</v>
      </c>
      <c r="AI48" s="5">
        <v>113.92230249915572</v>
      </c>
      <c r="AJ48" s="5">
        <v>75.634360123064084</v>
      </c>
      <c r="AK48" s="5">
        <v>4.8910487108950162</v>
      </c>
      <c r="AL48" s="5">
        <v>108.29337567465342</v>
      </c>
      <c r="AM48" s="5">
        <v>7.9980174396749462</v>
      </c>
      <c r="AN48" s="5">
        <v>20.306550988111404</v>
      </c>
      <c r="AO48" s="5">
        <v>0.36700020966170621</v>
      </c>
      <c r="AP48" s="5">
        <v>0.17355596937732354</v>
      </c>
      <c r="AQ48" s="5">
        <v>26.580967142422029</v>
      </c>
      <c r="AR48" s="5">
        <v>1.2445846939549492</v>
      </c>
      <c r="AS48" s="5">
        <v>2.7513382379061211</v>
      </c>
      <c r="AT48" s="5"/>
      <c r="AU48" s="5">
        <v>2.1816802061432354</v>
      </c>
      <c r="AV48" s="5">
        <v>0.69577614433426849</v>
      </c>
      <c r="AW48" s="5">
        <v>0.27073129800323903</v>
      </c>
      <c r="AX48" s="5">
        <v>0.87386835482917813</v>
      </c>
      <c r="AY48" s="5"/>
      <c r="AZ48" s="5">
        <v>1.1833387087657903</v>
      </c>
      <c r="BA48" s="5"/>
      <c r="BB48" s="5">
        <v>0.86515935036870839</v>
      </c>
      <c r="BC48" s="5"/>
      <c r="BD48" s="5">
        <v>0.99499627537310853</v>
      </c>
      <c r="BE48" s="5"/>
      <c r="BF48" s="5">
        <v>0.58796860987893995</v>
      </c>
      <c r="BG48" s="5">
        <v>2.6515231519071047E-2</v>
      </c>
      <c r="BH48" s="5">
        <v>1.5866588344190107</v>
      </c>
      <c r="BI48" s="5">
        <v>8.7116658738213504E-2</v>
      </c>
      <c r="BJ48" s="5">
        <v>7.2030495031216904E-2</v>
      </c>
      <c r="BK48" s="44"/>
      <c r="BL48" s="32"/>
      <c r="BM48" s="32"/>
      <c r="BN48" s="32">
        <f t="shared" si="1"/>
        <v>1.9922248154496041</v>
      </c>
      <c r="BO48" s="5">
        <f t="shared" si="2"/>
        <v>305.11922205715121</v>
      </c>
      <c r="BP48" s="5">
        <f t="shared" si="3"/>
        <v>56.143667373569393</v>
      </c>
      <c r="BQ48" s="5">
        <f t="shared" si="4"/>
        <v>72.427662008487289</v>
      </c>
      <c r="BR48" s="5">
        <f t="shared" si="5"/>
        <v>8.7554758640223121E-2</v>
      </c>
      <c r="BS48" s="5">
        <f t="shared" si="6"/>
        <v>9268.2170620383349</v>
      </c>
      <c r="BT48" s="1"/>
      <c r="BU48" s="1"/>
    </row>
    <row r="49" spans="1:73" s="7" customFormat="1">
      <c r="A49" s="28" t="s">
        <v>753</v>
      </c>
      <c r="B49" s="28" t="s">
        <v>84</v>
      </c>
      <c r="C49" s="30" t="s">
        <v>115</v>
      </c>
      <c r="D49" s="30" t="s">
        <v>74</v>
      </c>
      <c r="E49" s="30" t="s">
        <v>209</v>
      </c>
      <c r="F49" s="30" t="s">
        <v>757</v>
      </c>
      <c r="G49" s="45" t="s">
        <v>110</v>
      </c>
      <c r="H49" s="45" t="s">
        <v>51</v>
      </c>
      <c r="I49" s="5">
        <v>173.23750000000001</v>
      </c>
      <c r="J49" s="5">
        <v>-22.6675</v>
      </c>
      <c r="K49" s="5">
        <v>5720</v>
      </c>
      <c r="L49" s="5">
        <v>51.921539834052645</v>
      </c>
      <c r="M49" s="5">
        <v>0.40659656037105768</v>
      </c>
      <c r="N49" s="5">
        <v>15.973509019535019</v>
      </c>
      <c r="O49" s="5">
        <v>9.4109521667214899</v>
      </c>
      <c r="P49" s="5">
        <v>0.11198763493619197</v>
      </c>
      <c r="Q49" s="5">
        <v>7.3708225176184543</v>
      </c>
      <c r="R49" s="5">
        <v>13.153283686160556</v>
      </c>
      <c r="S49" s="5">
        <v>1.3642130074045205</v>
      </c>
      <c r="T49" s="5">
        <v>0.25451735212770904</v>
      </c>
      <c r="U49" s="5">
        <v>3.257822107234673E-2</v>
      </c>
      <c r="V49" s="5">
        <v>98.225130000000007</v>
      </c>
      <c r="W49" s="5"/>
      <c r="X49" s="5"/>
      <c r="Y49" s="5"/>
      <c r="Z49" s="5"/>
      <c r="AA49" s="5"/>
      <c r="AB49" s="5"/>
      <c r="AC49" s="5"/>
      <c r="AD49" s="5"/>
      <c r="AE49" s="5"/>
      <c r="AF49" s="5">
        <v>40.990997988972786</v>
      </c>
      <c r="AG49" s="5">
        <v>247.40935003691976</v>
      </c>
      <c r="AH49" s="5">
        <v>42.766588368807604</v>
      </c>
      <c r="AI49" s="5">
        <v>116.02068922351887</v>
      </c>
      <c r="AJ49" s="5">
        <v>66.480655698379437</v>
      </c>
      <c r="AK49" s="5">
        <v>2.9324591123611325</v>
      </c>
      <c r="AL49" s="5">
        <v>190.98698015047813</v>
      </c>
      <c r="AM49" s="5">
        <v>10.402842939247831</v>
      </c>
      <c r="AN49" s="5">
        <v>15.549214415081558</v>
      </c>
      <c r="AO49" s="5">
        <v>0.22663322148130063</v>
      </c>
      <c r="AP49" s="5">
        <v>6.9959609101777051E-2</v>
      </c>
      <c r="AQ49" s="5">
        <v>38.447029711833217</v>
      </c>
      <c r="AR49" s="5">
        <v>1.2998994546382383</v>
      </c>
      <c r="AS49" s="5">
        <v>3.1226011768320205</v>
      </c>
      <c r="AT49" s="5"/>
      <c r="AU49" s="5">
        <v>2.8653440930981553</v>
      </c>
      <c r="AV49" s="5">
        <v>1.0124320831402467</v>
      </c>
      <c r="AW49" s="5">
        <v>0.38478369922495492</v>
      </c>
      <c r="AX49" s="5">
        <v>1.4092565745240333</v>
      </c>
      <c r="AY49" s="5"/>
      <c r="AZ49" s="5">
        <v>1.6872038287881328</v>
      </c>
      <c r="BA49" s="5"/>
      <c r="BB49" s="5">
        <v>1.0856358517620666</v>
      </c>
      <c r="BC49" s="5"/>
      <c r="BD49" s="5">
        <v>1.1286453976175721</v>
      </c>
      <c r="BE49" s="5"/>
      <c r="BF49" s="5">
        <v>0.52792050834693405</v>
      </c>
      <c r="BG49" s="5">
        <v>1.6737793329243248E-2</v>
      </c>
      <c r="BH49" s="5">
        <v>1.1340088615134556</v>
      </c>
      <c r="BI49" s="5">
        <v>9.5669231540309915E-2</v>
      </c>
      <c r="BJ49" s="5">
        <v>6.7595089547664758E-2</v>
      </c>
      <c r="BK49" s="44"/>
      <c r="BL49" s="32"/>
      <c r="BM49" s="32"/>
      <c r="BN49" s="32">
        <f t="shared" si="1"/>
        <v>0.73126550694932468</v>
      </c>
      <c r="BO49" s="5">
        <f t="shared" si="2"/>
        <v>401.87455353013564</v>
      </c>
      <c r="BP49" s="5">
        <f t="shared" si="3"/>
        <v>30.652060909735127</v>
      </c>
      <c r="BQ49" s="5">
        <f t="shared" si="4"/>
        <v>169.6442801304197</v>
      </c>
      <c r="BR49" s="5">
        <f t="shared" si="5"/>
        <v>8.4764649501300929E-2</v>
      </c>
      <c r="BS49" s="5">
        <f t="shared" si="6"/>
        <v>8166.26861899494</v>
      </c>
      <c r="BT49" s="1"/>
      <c r="BU49" s="1"/>
    </row>
    <row r="50" spans="1:73" s="7" customFormat="1">
      <c r="A50" s="28" t="s">
        <v>753</v>
      </c>
      <c r="B50" s="28" t="s">
        <v>84</v>
      </c>
      <c r="C50" s="30" t="s">
        <v>116</v>
      </c>
      <c r="D50" s="30" t="s">
        <v>74</v>
      </c>
      <c r="E50" s="30" t="s">
        <v>209</v>
      </c>
      <c r="F50" s="30" t="s">
        <v>757</v>
      </c>
      <c r="G50" s="45" t="s">
        <v>110</v>
      </c>
      <c r="H50" s="45" t="s">
        <v>51</v>
      </c>
      <c r="I50" s="5">
        <v>173.23750000000001</v>
      </c>
      <c r="J50" s="5">
        <v>-22.6675</v>
      </c>
      <c r="K50" s="5">
        <v>5720</v>
      </c>
      <c r="L50" s="5">
        <v>55.0669227722926</v>
      </c>
      <c r="M50" s="5">
        <v>0.45298841323025668</v>
      </c>
      <c r="N50" s="5">
        <v>15.864990389994885</v>
      </c>
      <c r="O50" s="5">
        <v>9.7127372413349242</v>
      </c>
      <c r="P50" s="5">
        <v>0.18132430702154018</v>
      </c>
      <c r="Q50" s="5">
        <v>5.6061949980645931</v>
      </c>
      <c r="R50" s="5">
        <v>11.36332233457939</v>
      </c>
      <c r="S50" s="5">
        <v>1.5110358918461682</v>
      </c>
      <c r="T50" s="5">
        <v>0.23169217008307916</v>
      </c>
      <c r="U50" s="5">
        <v>8.7914815525594915E-3</v>
      </c>
      <c r="V50" s="5">
        <v>99.269647272727283</v>
      </c>
      <c r="W50" s="5"/>
      <c r="X50" s="5"/>
      <c r="Y50" s="5"/>
      <c r="Z50" s="5"/>
      <c r="AA50" s="5"/>
      <c r="AB50" s="5"/>
      <c r="AC50" s="5"/>
      <c r="AD50" s="5"/>
      <c r="AE50" s="5"/>
      <c r="AF50" s="5">
        <v>51.112163559182072</v>
      </c>
      <c r="AG50" s="5"/>
      <c r="AH50" s="5"/>
      <c r="AI50" s="5"/>
      <c r="AJ50" s="5"/>
      <c r="AK50" s="5">
        <v>3.5995569604309705</v>
      </c>
      <c r="AL50" s="5">
        <v>138.15408374546695</v>
      </c>
      <c r="AM50" s="5">
        <v>11.227790430758914</v>
      </c>
      <c r="AN50" s="5">
        <v>17.757130301247678</v>
      </c>
      <c r="AO50" s="5">
        <v>0.34160276743123591</v>
      </c>
      <c r="AP50" s="5">
        <v>0.25717478923938725</v>
      </c>
      <c r="AQ50" s="5">
        <v>42.856245786554979</v>
      </c>
      <c r="AR50" s="5">
        <v>1.0248963389102961</v>
      </c>
      <c r="AS50" s="5">
        <v>2.614533226515007</v>
      </c>
      <c r="AT50" s="5"/>
      <c r="AU50" s="5">
        <v>2.584539700912944</v>
      </c>
      <c r="AV50" s="5">
        <v>0.96220616753801913</v>
      </c>
      <c r="AW50" s="5">
        <v>0.39790639679929402</v>
      </c>
      <c r="AX50" s="5">
        <v>1.4281218839688039</v>
      </c>
      <c r="AY50" s="5"/>
      <c r="AZ50" s="5">
        <v>1.8494485220297292</v>
      </c>
      <c r="BA50" s="5"/>
      <c r="BB50" s="5">
        <v>1.2016690015163554</v>
      </c>
      <c r="BC50" s="5"/>
      <c r="BD50" s="5">
        <v>1.3126125742568115</v>
      </c>
      <c r="BE50" s="5"/>
      <c r="BF50" s="5">
        <v>0.54545497536789467</v>
      </c>
      <c r="BG50" s="5">
        <v>2.1474498298335466E-2</v>
      </c>
      <c r="BH50" s="5">
        <v>1.3189855157069699</v>
      </c>
      <c r="BI50" s="5">
        <v>6.2637739672404394E-2</v>
      </c>
      <c r="BJ50" s="5">
        <v>5.237080342026261E-2</v>
      </c>
      <c r="BK50" s="32"/>
      <c r="BL50" s="32"/>
      <c r="BM50" s="32"/>
      <c r="BN50" s="32">
        <f t="shared" si="1"/>
        <v>4.1057482371556242</v>
      </c>
      <c r="BO50" s="5">
        <f t="shared" si="2"/>
        <v>684.19208628365743</v>
      </c>
      <c r="BP50" s="5">
        <f t="shared" si="3"/>
        <v>57.466265214177049</v>
      </c>
      <c r="BQ50" s="5">
        <f t="shared" si="4"/>
        <v>125.45637761901877</v>
      </c>
      <c r="BR50" s="5">
        <f t="shared" si="5"/>
        <v>4.7719899154454827E-2</v>
      </c>
      <c r="BS50" s="5">
        <f t="shared" si="6"/>
        <v>9753.17496117261</v>
      </c>
      <c r="BT50" s="1"/>
      <c r="BU50" s="1"/>
    </row>
    <row r="51" spans="1:73" s="7" customFormat="1">
      <c r="A51" s="28" t="s">
        <v>753</v>
      </c>
      <c r="B51" s="28" t="s">
        <v>84</v>
      </c>
      <c r="C51" s="30" t="s">
        <v>117</v>
      </c>
      <c r="D51" s="30" t="s">
        <v>74</v>
      </c>
      <c r="E51" s="30" t="s">
        <v>209</v>
      </c>
      <c r="F51" s="30" t="s">
        <v>757</v>
      </c>
      <c r="G51" s="45" t="s">
        <v>110</v>
      </c>
      <c r="H51" s="45" t="s">
        <v>51</v>
      </c>
      <c r="I51" s="5">
        <v>172.43600000000001</v>
      </c>
      <c r="J51" s="5">
        <v>-22.971499999999999</v>
      </c>
      <c r="K51" s="5">
        <v>3260</v>
      </c>
      <c r="L51" s="5">
        <v>58.456678962514644</v>
      </c>
      <c r="M51" s="5">
        <v>0.23717175958692263</v>
      </c>
      <c r="N51" s="5">
        <v>18.070415785135303</v>
      </c>
      <c r="O51" s="5">
        <v>8.6805414717233784</v>
      </c>
      <c r="P51" s="5">
        <v>0.10198304075805067</v>
      </c>
      <c r="Q51" s="5">
        <v>3.1839921188989484</v>
      </c>
      <c r="R51" s="5">
        <v>9.5774109270619032</v>
      </c>
      <c r="S51" s="5">
        <v>1.3665727461578792</v>
      </c>
      <c r="T51" s="5">
        <v>0.29575081819834692</v>
      </c>
      <c r="U51" s="5">
        <v>2.9482369964600078E-2</v>
      </c>
      <c r="V51" s="5">
        <v>98.055519090909115</v>
      </c>
      <c r="W51" s="5"/>
      <c r="X51" s="5"/>
      <c r="Y51" s="5"/>
      <c r="Z51" s="5"/>
      <c r="AA51" s="5"/>
      <c r="AB51" s="5"/>
      <c r="AC51" s="5"/>
      <c r="AD51" s="5"/>
      <c r="AE51" s="5"/>
      <c r="AF51" s="5">
        <v>23.802123915591508</v>
      </c>
      <c r="AG51" s="5">
        <v>202.00238371535025</v>
      </c>
      <c r="AH51" s="5">
        <v>16.10294943671235</v>
      </c>
      <c r="AI51" s="5">
        <v>126.54523159688013</v>
      </c>
      <c r="AJ51" s="5">
        <v>88.221754980347939</v>
      </c>
      <c r="AK51" s="5">
        <v>6.6335218947910484</v>
      </c>
      <c r="AL51" s="5">
        <v>107.36978360151714</v>
      </c>
      <c r="AM51" s="5">
        <v>8.1339759826365778</v>
      </c>
      <c r="AN51" s="5">
        <v>15.735788243089374</v>
      </c>
      <c r="AO51" s="5">
        <v>0.50894581558737439</v>
      </c>
      <c r="AP51" s="5">
        <v>0.34154948391097434</v>
      </c>
      <c r="AQ51" s="5">
        <v>49.487357841971267</v>
      </c>
      <c r="AR51" s="5">
        <v>1.0176011272510108</v>
      </c>
      <c r="AS51" s="5">
        <v>2.078814558108903</v>
      </c>
      <c r="AT51" s="5"/>
      <c r="AU51" s="5">
        <v>1.7077714990247448</v>
      </c>
      <c r="AV51" s="5">
        <v>0.56417259565972144</v>
      </c>
      <c r="AW51" s="5">
        <v>0.22060335103981277</v>
      </c>
      <c r="AX51" s="5">
        <v>0.7771663437294215</v>
      </c>
      <c r="AY51" s="5"/>
      <c r="AZ51" s="5">
        <v>1.1001607649371297</v>
      </c>
      <c r="BA51" s="5"/>
      <c r="BB51" s="5">
        <v>0.85824141529441667</v>
      </c>
      <c r="BC51" s="5"/>
      <c r="BD51" s="5">
        <v>1.0499560209856758</v>
      </c>
      <c r="BE51" s="5"/>
      <c r="BF51" s="5">
        <v>0.41921122280110734</v>
      </c>
      <c r="BG51" s="5">
        <v>3.5561400800621396E-2</v>
      </c>
      <c r="BH51" s="5">
        <v>1.8305182251881424</v>
      </c>
      <c r="BI51" s="5">
        <v>9.2403938633808566E-2</v>
      </c>
      <c r="BJ51" s="5">
        <v>8.939837980197432E-2</v>
      </c>
      <c r="BK51" s="44"/>
      <c r="BL51" s="32"/>
      <c r="BM51" s="32"/>
      <c r="BN51" s="32">
        <f t="shared" si="1"/>
        <v>3.6962654293829948</v>
      </c>
      <c r="BO51" s="5">
        <f t="shared" si="2"/>
        <v>535.55463732002579</v>
      </c>
      <c r="BP51" s="5">
        <f t="shared" si="3"/>
        <v>71.788302456233055</v>
      </c>
      <c r="BQ51" s="5">
        <f t="shared" si="4"/>
        <v>97.235022523680456</v>
      </c>
      <c r="BR51" s="5">
        <f t="shared" si="5"/>
        <v>8.8007437251573423E-2</v>
      </c>
      <c r="BS51" s="5">
        <f t="shared" si="6"/>
        <v>12266.606417841012</v>
      </c>
      <c r="BT51" s="1"/>
      <c r="BU51" s="1"/>
    </row>
    <row r="52" spans="1:73" s="7" customFormat="1">
      <c r="A52" s="28" t="s">
        <v>753</v>
      </c>
      <c r="B52" s="28" t="s">
        <v>84</v>
      </c>
      <c r="C52" s="30" t="s">
        <v>118</v>
      </c>
      <c r="D52" s="30" t="s">
        <v>74</v>
      </c>
      <c r="E52" s="30" t="s">
        <v>209</v>
      </c>
      <c r="F52" s="30" t="s">
        <v>757</v>
      </c>
      <c r="G52" s="45" t="s">
        <v>110</v>
      </c>
      <c r="H52" s="45" t="s">
        <v>51</v>
      </c>
      <c r="I52" s="5">
        <v>172.404</v>
      </c>
      <c r="J52" s="5">
        <v>-23.023</v>
      </c>
      <c r="K52" s="5">
        <v>4325</v>
      </c>
      <c r="L52" s="5">
        <v>56.873784829696028</v>
      </c>
      <c r="M52" s="5">
        <v>0.18671598653700672</v>
      </c>
      <c r="N52" s="5">
        <v>14.755055640895634</v>
      </c>
      <c r="O52" s="5">
        <v>7.9895092169819071</v>
      </c>
      <c r="P52" s="5">
        <v>0.11155699592130106</v>
      </c>
      <c r="Q52" s="5">
        <v>6.7633964163559703</v>
      </c>
      <c r="R52" s="5">
        <v>11.831755270503358</v>
      </c>
      <c r="S52" s="5">
        <v>1.1967023198830478</v>
      </c>
      <c r="T52" s="5">
        <v>0.29410480742888456</v>
      </c>
      <c r="U52" s="5">
        <v>0</v>
      </c>
      <c r="V52" s="5">
        <v>98.604304545454539</v>
      </c>
      <c r="W52" s="5"/>
      <c r="X52" s="5"/>
      <c r="Y52" s="5"/>
      <c r="Z52" s="5"/>
      <c r="AA52" s="5"/>
      <c r="AB52" s="5"/>
      <c r="AC52" s="5"/>
      <c r="AD52" s="5">
        <v>6.5541091694478482</v>
      </c>
      <c r="AE52" s="5">
        <v>0.17040539161375687</v>
      </c>
      <c r="AF52" s="5">
        <v>45.828993609612084</v>
      </c>
      <c r="AG52" s="5">
        <v>237.86035126583445</v>
      </c>
      <c r="AH52" s="5">
        <v>67.357622971900625</v>
      </c>
      <c r="AI52" s="5">
        <v>95.807460471841907</v>
      </c>
      <c r="AJ52" s="5">
        <v>67.281918796916571</v>
      </c>
      <c r="AK52" s="5">
        <v>8.0149529114817586</v>
      </c>
      <c r="AL52" s="5">
        <v>95.967533155361693</v>
      </c>
      <c r="AM52" s="5">
        <v>5.8156039263558679</v>
      </c>
      <c r="AN52" s="5">
        <v>14.754014387517431</v>
      </c>
      <c r="AO52" s="5">
        <v>0.40189746804441318</v>
      </c>
      <c r="AP52" s="5">
        <v>0.34319310745586462</v>
      </c>
      <c r="AQ52" s="5">
        <v>37.028126563549094</v>
      </c>
      <c r="AR52" s="5">
        <v>0.67305814075595305</v>
      </c>
      <c r="AS52" s="5">
        <v>1.5885303967018212</v>
      </c>
      <c r="AT52" s="5"/>
      <c r="AU52" s="5">
        <v>1.1745499051500041</v>
      </c>
      <c r="AV52" s="5">
        <v>0.39878217661708004</v>
      </c>
      <c r="AW52" s="5">
        <v>0.16522131638096116</v>
      </c>
      <c r="AX52" s="5">
        <v>0.57930607587587069</v>
      </c>
      <c r="AY52" s="5"/>
      <c r="AZ52" s="5">
        <v>0.87237939471659864</v>
      </c>
      <c r="BA52" s="5"/>
      <c r="BB52" s="5">
        <v>0.67701292175171157</v>
      </c>
      <c r="BC52" s="5"/>
      <c r="BD52" s="5">
        <v>0.80473040552877806</v>
      </c>
      <c r="BE52" s="5"/>
      <c r="BF52" s="5">
        <v>0.42847937609624037</v>
      </c>
      <c r="BG52" s="5">
        <v>2.5242845067411892E-2</v>
      </c>
      <c r="BH52" s="5">
        <v>1.4730219413404302</v>
      </c>
      <c r="BI52" s="5">
        <v>6.0866868733899966E-2</v>
      </c>
      <c r="BJ52" s="5">
        <v>6.1881449891369129E-2</v>
      </c>
      <c r="BK52" s="44"/>
      <c r="BL52" s="44"/>
      <c r="BM52" s="32"/>
      <c r="BN52" s="32">
        <f t="shared" si="1"/>
        <v>5.6384222581951597</v>
      </c>
      <c r="BO52" s="5">
        <f t="shared" si="2"/>
        <v>608.34617146858716</v>
      </c>
      <c r="BP52" s="5">
        <f t="shared" si="3"/>
        <v>131.68005974681935</v>
      </c>
      <c r="BQ52" s="5">
        <f t="shared" si="4"/>
        <v>92.133266585937193</v>
      </c>
      <c r="BR52" s="5">
        <f t="shared" si="5"/>
        <v>7.5636347670876347E-2</v>
      </c>
      <c r="BS52" s="5">
        <f t="shared" si="6"/>
        <v>16052.572901937701</v>
      </c>
      <c r="BT52" s="1"/>
      <c r="BU52" s="1"/>
    </row>
    <row r="53" spans="1:73" s="7" customFormat="1">
      <c r="A53" s="28" t="s">
        <v>753</v>
      </c>
      <c r="B53" s="28" t="s">
        <v>84</v>
      </c>
      <c r="C53" s="30" t="s">
        <v>119</v>
      </c>
      <c r="D53" s="30" t="s">
        <v>74</v>
      </c>
      <c r="E53" s="30" t="s">
        <v>209</v>
      </c>
      <c r="F53" s="30" t="s">
        <v>757</v>
      </c>
      <c r="G53" s="45" t="s">
        <v>110</v>
      </c>
      <c r="H53" s="45" t="s">
        <v>51</v>
      </c>
      <c r="I53" s="5">
        <v>172.45500000000001</v>
      </c>
      <c r="J53" s="5">
        <v>-23.051500000000001</v>
      </c>
      <c r="K53" s="5">
        <v>4965</v>
      </c>
      <c r="L53" s="5">
        <v>55.982010768314538</v>
      </c>
      <c r="M53" s="5">
        <v>0.19470577284868576</v>
      </c>
      <c r="N53" s="5">
        <v>13.892233830477615</v>
      </c>
      <c r="O53" s="5">
        <v>8.3256822181337284</v>
      </c>
      <c r="P53" s="5">
        <v>8.0216612565119264E-2</v>
      </c>
      <c r="Q53" s="5">
        <v>8.0889930756837725</v>
      </c>
      <c r="R53" s="5">
        <v>12.332632367756853</v>
      </c>
      <c r="S53" s="5">
        <v>0.88238273821631186</v>
      </c>
      <c r="T53" s="5">
        <v>0.22059568455407796</v>
      </c>
      <c r="U53" s="5">
        <v>0</v>
      </c>
      <c r="V53" s="5">
        <v>99.72996545454545</v>
      </c>
      <c r="W53" s="5"/>
      <c r="X53" s="5"/>
      <c r="Y53" s="5"/>
      <c r="Z53" s="5"/>
      <c r="AA53" s="5"/>
      <c r="AB53" s="5"/>
      <c r="AC53" s="5"/>
      <c r="AD53" s="5"/>
      <c r="AE53" s="5"/>
      <c r="AF53" s="5">
        <v>54.593734372355691</v>
      </c>
      <c r="AG53" s="5"/>
      <c r="AH53" s="5"/>
      <c r="AI53" s="5"/>
      <c r="AJ53" s="5"/>
      <c r="AK53" s="5">
        <v>5.0465744517196027</v>
      </c>
      <c r="AL53" s="5">
        <v>49.452099764801368</v>
      </c>
      <c r="AM53" s="5">
        <v>6.4958475546133894</v>
      </c>
      <c r="AN53" s="5">
        <v>11.411347627015241</v>
      </c>
      <c r="AO53" s="5">
        <v>0.34003799732500051</v>
      </c>
      <c r="AP53" s="5">
        <v>0.33770340456999559</v>
      </c>
      <c r="AQ53" s="5">
        <v>36.871346904811688</v>
      </c>
      <c r="AR53" s="5">
        <v>0.59531194568981816</v>
      </c>
      <c r="AS53" s="5">
        <v>1.3251838234142443</v>
      </c>
      <c r="AT53" s="5"/>
      <c r="AU53" s="5">
        <v>1.1177047863273504</v>
      </c>
      <c r="AV53" s="5">
        <v>0.38487405261687813</v>
      </c>
      <c r="AW53" s="5">
        <v>0.14616525264612018</v>
      </c>
      <c r="AX53" s="5">
        <v>0.63555367044186906</v>
      </c>
      <c r="AY53" s="5"/>
      <c r="AZ53" s="5">
        <v>0.95992706685236084</v>
      </c>
      <c r="BA53" s="5"/>
      <c r="BB53" s="5">
        <v>0.76456782584082839</v>
      </c>
      <c r="BC53" s="5"/>
      <c r="BD53" s="5">
        <v>0.98229925443988997</v>
      </c>
      <c r="BE53" s="5"/>
      <c r="BF53" s="5">
        <v>0.34464267453305963</v>
      </c>
      <c r="BG53" s="5">
        <v>3.0359390803746188E-2</v>
      </c>
      <c r="BH53" s="5">
        <v>1.4618275169957402</v>
      </c>
      <c r="BI53" s="5">
        <v>5.9032088251201244E-2</v>
      </c>
      <c r="BJ53" s="5">
        <v>6.6883195963052353E-2</v>
      </c>
      <c r="BK53" s="32"/>
      <c r="BL53" s="32"/>
      <c r="BM53" s="32"/>
      <c r="BN53" s="32">
        <f t="shared" si="1"/>
        <v>5.7206752221428259</v>
      </c>
      <c r="BO53" s="5">
        <f t="shared" si="2"/>
        <v>624.59838364368545</v>
      </c>
      <c r="BP53" s="5">
        <f t="shared" si="3"/>
        <v>85.488665592257959</v>
      </c>
      <c r="BQ53" s="5">
        <f t="shared" si="4"/>
        <v>108.43301982387251</v>
      </c>
      <c r="BR53" s="5">
        <f t="shared" si="5"/>
        <v>6.0095829233690626E-2</v>
      </c>
      <c r="BS53" s="5">
        <f t="shared" si="6"/>
        <v>19242.613401589082</v>
      </c>
      <c r="BT53" s="1"/>
      <c r="BU53" s="1"/>
    </row>
    <row r="54" spans="1:73" s="7" customFormat="1">
      <c r="A54" s="28" t="s">
        <v>753</v>
      </c>
      <c r="B54" s="28" t="s">
        <v>84</v>
      </c>
      <c r="C54" s="30" t="s">
        <v>120</v>
      </c>
      <c r="D54" s="30" t="s">
        <v>74</v>
      </c>
      <c r="E54" s="30" t="s">
        <v>209</v>
      </c>
      <c r="F54" s="30" t="s">
        <v>757</v>
      </c>
      <c r="G54" s="45" t="s">
        <v>110</v>
      </c>
      <c r="H54" s="45" t="s">
        <v>51</v>
      </c>
      <c r="I54" s="5">
        <v>172.45500000000001</v>
      </c>
      <c r="J54" s="5">
        <v>-23.051500000000001</v>
      </c>
      <c r="K54" s="5">
        <v>4965</v>
      </c>
      <c r="L54" s="5">
        <v>61.762555019579771</v>
      </c>
      <c r="M54" s="5">
        <v>0.44493730769402123</v>
      </c>
      <c r="N54" s="5">
        <v>15.696589584060394</v>
      </c>
      <c r="O54" s="5">
        <v>8.3674051920686043</v>
      </c>
      <c r="P54" s="5">
        <v>0.13162028398539743</v>
      </c>
      <c r="Q54" s="5">
        <v>3.07161244272999</v>
      </c>
      <c r="R54" s="5">
        <v>7.201269725232442</v>
      </c>
      <c r="S54" s="5">
        <v>2.7741506009229924</v>
      </c>
      <c r="T54" s="5">
        <v>0.49610722425265186</v>
      </c>
      <c r="U54" s="5">
        <v>5.3752619473756674E-2</v>
      </c>
      <c r="V54" s="5">
        <v>98.768970909090882</v>
      </c>
      <c r="W54" s="5"/>
      <c r="X54" s="5"/>
      <c r="Y54" s="5"/>
      <c r="Z54" s="5"/>
      <c r="AA54" s="5"/>
      <c r="AB54" s="5"/>
      <c r="AC54" s="5"/>
      <c r="AD54" s="5"/>
      <c r="AE54" s="5"/>
      <c r="AF54" s="5">
        <v>26.800911517465675</v>
      </c>
      <c r="AG54" s="5">
        <v>272.31924393722028</v>
      </c>
      <c r="AH54" s="5">
        <v>25.070830889159801</v>
      </c>
      <c r="AI54" s="5">
        <v>124.03956714746636</v>
      </c>
      <c r="AJ54" s="5">
        <v>75.314566311836813</v>
      </c>
      <c r="AK54" s="5">
        <v>7.3040126510233199</v>
      </c>
      <c r="AL54" s="5">
        <v>149.61450004084296</v>
      </c>
      <c r="AM54" s="5">
        <v>13.605210169657887</v>
      </c>
      <c r="AN54" s="5">
        <v>31.61353333814397</v>
      </c>
      <c r="AO54" s="5">
        <v>0.38060130381345014</v>
      </c>
      <c r="AP54" s="5">
        <v>0.2198783269529164</v>
      </c>
      <c r="AQ54" s="5">
        <v>69.798788069371597</v>
      </c>
      <c r="AR54" s="5">
        <v>1.6514694426452519</v>
      </c>
      <c r="AS54" s="5">
        <v>3.72831911734401</v>
      </c>
      <c r="AT54" s="5"/>
      <c r="AU54" s="5">
        <v>3.1644915494467343</v>
      </c>
      <c r="AV54" s="5">
        <v>1.1126924045017703</v>
      </c>
      <c r="AW54" s="5">
        <v>0.39027607584439605</v>
      </c>
      <c r="AX54" s="5">
        <v>1.5979373260551653</v>
      </c>
      <c r="AY54" s="5"/>
      <c r="AZ54" s="5">
        <v>2.0003718599681695</v>
      </c>
      <c r="BA54" s="5"/>
      <c r="BB54" s="5">
        <v>1.4161817647159589</v>
      </c>
      <c r="BC54" s="5"/>
      <c r="BD54" s="5">
        <v>1.5468271473428721</v>
      </c>
      <c r="BE54" s="5"/>
      <c r="BF54" s="5">
        <v>1.0061341275264484</v>
      </c>
      <c r="BG54" s="5">
        <v>2.2232027196478644E-2</v>
      </c>
      <c r="BH54" s="5">
        <v>2.1369334076736344</v>
      </c>
      <c r="BI54" s="5">
        <v>0.15878625399214483</v>
      </c>
      <c r="BJ54" s="5">
        <v>0.14536654214344819</v>
      </c>
      <c r="BK54" s="44"/>
      <c r="BL54" s="32"/>
      <c r="BM54" s="32"/>
      <c r="BN54" s="32">
        <f t="shared" si="1"/>
        <v>1.384744091033181</v>
      </c>
      <c r="BO54" s="5">
        <f t="shared" si="2"/>
        <v>439.57701825262876</v>
      </c>
      <c r="BP54" s="5">
        <f t="shared" si="3"/>
        <v>45.999023639569266</v>
      </c>
      <c r="BQ54" s="5">
        <f t="shared" si="4"/>
        <v>183.39082754057807</v>
      </c>
      <c r="BR54" s="5">
        <f t="shared" si="5"/>
        <v>0.10265287512241213</v>
      </c>
      <c r="BS54" s="5">
        <f t="shared" si="6"/>
        <v>6839.5432894611658</v>
      </c>
      <c r="BT54" s="1"/>
      <c r="BU54" s="1"/>
    </row>
    <row r="55" spans="1:73" s="7" customFormat="1">
      <c r="A55" s="28" t="s">
        <v>753</v>
      </c>
      <c r="B55" s="28" t="s">
        <v>84</v>
      </c>
      <c r="C55" s="30" t="s">
        <v>121</v>
      </c>
      <c r="D55" s="30" t="s">
        <v>74</v>
      </c>
      <c r="E55" s="30" t="s">
        <v>209</v>
      </c>
      <c r="F55" s="30" t="s">
        <v>757</v>
      </c>
      <c r="G55" s="45" t="s">
        <v>110</v>
      </c>
      <c r="H55" s="45" t="s">
        <v>51</v>
      </c>
      <c r="I55" s="5">
        <v>172.45500000000001</v>
      </c>
      <c r="J55" s="5">
        <v>-23.051500000000001</v>
      </c>
      <c r="K55" s="5">
        <v>4965</v>
      </c>
      <c r="L55" s="5">
        <v>56.588272356615363</v>
      </c>
      <c r="M55" s="5">
        <v>0.25798230574588693</v>
      </c>
      <c r="N55" s="5">
        <v>16.036543622737984</v>
      </c>
      <c r="O55" s="5">
        <v>8.7658449602071133</v>
      </c>
      <c r="P55" s="5">
        <v>0.12116585788456528</v>
      </c>
      <c r="Q55" s="5">
        <v>5.9574728033134825</v>
      </c>
      <c r="R55" s="5">
        <v>11.081253824297388</v>
      </c>
      <c r="S55" s="5">
        <v>0.94913255342909475</v>
      </c>
      <c r="T55" s="5">
        <v>0.24233171576913057</v>
      </c>
      <c r="U55" s="5">
        <v>0</v>
      </c>
      <c r="V55" s="5">
        <v>99.03779999999999</v>
      </c>
      <c r="W55" s="5"/>
      <c r="X55" s="5"/>
      <c r="Y55" s="5"/>
      <c r="Z55" s="5"/>
      <c r="AA55" s="5"/>
      <c r="AB55" s="5"/>
      <c r="AC55" s="5"/>
      <c r="AD55" s="5"/>
      <c r="AE55" s="5"/>
      <c r="AF55" s="5">
        <v>44.048240195435731</v>
      </c>
      <c r="AG55" s="5"/>
      <c r="AH55" s="5"/>
      <c r="AI55" s="5"/>
      <c r="AJ55" s="5"/>
      <c r="AK55" s="5">
        <v>4.7936946045372268</v>
      </c>
      <c r="AL55" s="5">
        <v>47.909827796990911</v>
      </c>
      <c r="AM55" s="5">
        <v>6.7853900658445871</v>
      </c>
      <c r="AN55" s="5">
        <v>11.621261763728883</v>
      </c>
      <c r="AO55" s="5">
        <v>0.33796010331566473</v>
      </c>
      <c r="AP55" s="5">
        <v>0.2996910963907829</v>
      </c>
      <c r="AQ55" s="5">
        <v>37.758268071831644</v>
      </c>
      <c r="AR55" s="5">
        <v>0.63276546620689045</v>
      </c>
      <c r="AS55" s="5">
        <v>1.4415090684508258</v>
      </c>
      <c r="AT55" s="5"/>
      <c r="AU55" s="5">
        <v>1.1467721227228322</v>
      </c>
      <c r="AV55" s="5">
        <v>0.40100168315731133</v>
      </c>
      <c r="AW55" s="5">
        <v>0.14047989034882716</v>
      </c>
      <c r="AX55" s="5">
        <v>0.6748009706558793</v>
      </c>
      <c r="AY55" s="5"/>
      <c r="AZ55" s="5">
        <v>1.0480196666067838</v>
      </c>
      <c r="BA55" s="5"/>
      <c r="BB55" s="5">
        <v>0.81352171051484834</v>
      </c>
      <c r="BC55" s="5"/>
      <c r="BD55" s="5">
        <v>0.98737312927653309</v>
      </c>
      <c r="BE55" s="5"/>
      <c r="BF55" s="5">
        <v>0.34439072799875825</v>
      </c>
      <c r="BG55" s="5">
        <v>1.846357127398222E-2</v>
      </c>
      <c r="BH55" s="5">
        <v>1.4617745210717805</v>
      </c>
      <c r="BI55" s="5">
        <v>6.0562208049762714E-2</v>
      </c>
      <c r="BJ55" s="5">
        <v>5.962651164753191E-2</v>
      </c>
      <c r="BK55" s="32"/>
      <c r="BL55" s="32"/>
      <c r="BM55" s="32"/>
      <c r="BN55" s="32">
        <f t="shared" si="1"/>
        <v>4.9484836508030376</v>
      </c>
      <c r="BO55" s="5">
        <f t="shared" si="2"/>
        <v>623.46254021660593</v>
      </c>
      <c r="BP55" s="5">
        <f t="shared" si="3"/>
        <v>79.153233656843341</v>
      </c>
      <c r="BQ55" s="5">
        <f t="shared" si="4"/>
        <v>111.72403991297253</v>
      </c>
      <c r="BR55" s="5">
        <f t="shared" si="5"/>
        <v>6.1336698613762952E-2</v>
      </c>
      <c r="BS55" s="5">
        <f t="shared" si="6"/>
        <v>17689.795061368968</v>
      </c>
      <c r="BT55" s="1"/>
      <c r="BU55" s="1"/>
    </row>
    <row r="56" spans="1:73" s="7" customFormat="1">
      <c r="A56" s="28" t="s">
        <v>753</v>
      </c>
      <c r="B56" s="28" t="s">
        <v>84</v>
      </c>
      <c r="C56" s="30" t="s">
        <v>123</v>
      </c>
      <c r="D56" s="30" t="s">
        <v>74</v>
      </c>
      <c r="E56" s="30" t="s">
        <v>209</v>
      </c>
      <c r="F56" s="30" t="s">
        <v>757</v>
      </c>
      <c r="G56" s="45" t="s">
        <v>122</v>
      </c>
      <c r="H56" s="45" t="s">
        <v>51</v>
      </c>
      <c r="I56" s="5">
        <v>172.404</v>
      </c>
      <c r="J56" s="5">
        <v>-23.023</v>
      </c>
      <c r="K56" s="5">
        <v>4325</v>
      </c>
      <c r="L56" s="5">
        <v>57.518191605449168</v>
      </c>
      <c r="M56" s="5">
        <v>0.16604936353498298</v>
      </c>
      <c r="N56" s="5">
        <v>13.559506539310705</v>
      </c>
      <c r="O56" s="5">
        <v>8.0868842733827311</v>
      </c>
      <c r="P56" s="5">
        <v>0.12185618654719886</v>
      </c>
      <c r="Q56" s="5">
        <v>7.8618565155589035</v>
      </c>
      <c r="R56" s="5">
        <v>11.568640472866992</v>
      </c>
      <c r="S56" s="5">
        <v>0.90376671689172494</v>
      </c>
      <c r="T56" s="5">
        <v>0.213248326457598</v>
      </c>
      <c r="U56" s="5">
        <v>0</v>
      </c>
      <c r="V56" s="5">
        <v>98.476739999999992</v>
      </c>
      <c r="W56" s="5"/>
      <c r="X56" s="5"/>
      <c r="Y56" s="5"/>
      <c r="Z56" s="5"/>
      <c r="AA56" s="5"/>
      <c r="AB56" s="5"/>
      <c r="AC56" s="5"/>
      <c r="AD56" s="5"/>
      <c r="AE56" s="5"/>
      <c r="AF56" s="5">
        <v>44.31255000619592</v>
      </c>
      <c r="AG56" s="5">
        <v>253.07876730711297</v>
      </c>
      <c r="AH56" s="5">
        <v>97.357729842622248</v>
      </c>
      <c r="AI56" s="5">
        <v>105.76352058373244</v>
      </c>
      <c r="AJ56" s="5">
        <v>71.338583965007885</v>
      </c>
      <c r="AK56" s="5">
        <v>6.4232270236607762</v>
      </c>
      <c r="AL56" s="5">
        <v>51.46954391466064</v>
      </c>
      <c r="AM56" s="5">
        <v>6.0739288259418283</v>
      </c>
      <c r="AN56" s="5">
        <v>11.844689863987659</v>
      </c>
      <c r="AO56" s="5">
        <v>0.29822508802034997</v>
      </c>
      <c r="AP56" s="5">
        <v>0.23906248828409699</v>
      </c>
      <c r="AQ56" s="5">
        <v>28.569281852970864</v>
      </c>
      <c r="AR56" s="5">
        <v>0.46587113263107977</v>
      </c>
      <c r="AS56" s="5">
        <v>0.87497034713217015</v>
      </c>
      <c r="AT56" s="5"/>
      <c r="AU56" s="5">
        <v>0.69774923374492681</v>
      </c>
      <c r="AV56" s="5">
        <v>0.26174785640369724</v>
      </c>
      <c r="AW56" s="5">
        <v>0.11090777615657034</v>
      </c>
      <c r="AX56" s="5">
        <v>0.50044619292704662</v>
      </c>
      <c r="AY56" s="5"/>
      <c r="AZ56" s="5">
        <v>0.81584944501628975</v>
      </c>
      <c r="BA56" s="5"/>
      <c r="BB56" s="5">
        <v>0.68869012842914856</v>
      </c>
      <c r="BC56" s="5"/>
      <c r="BD56" s="5">
        <v>0.83322480799759602</v>
      </c>
      <c r="BE56" s="5"/>
      <c r="BF56" s="5">
        <v>0.3369592956701748</v>
      </c>
      <c r="BG56" s="5">
        <v>2.2063269231181497E-2</v>
      </c>
      <c r="BH56" s="5">
        <v>1.1013020937244775</v>
      </c>
      <c r="BI56" s="5">
        <v>4.5685559537179517E-2</v>
      </c>
      <c r="BJ56" s="5">
        <v>4.6979927158974429E-2</v>
      </c>
      <c r="BK56" s="44"/>
      <c r="BL56" s="32"/>
      <c r="BM56" s="32"/>
      <c r="BN56" s="32">
        <f t="shared" si="1"/>
        <v>5.2327801324080259</v>
      </c>
      <c r="BO56" s="5">
        <f t="shared" si="2"/>
        <v>625.34599865677035</v>
      </c>
      <c r="BP56" s="5">
        <f t="shared" si="3"/>
        <v>140.59643985389889</v>
      </c>
      <c r="BQ56" s="5">
        <f t="shared" si="4"/>
        <v>95.797714547145617</v>
      </c>
      <c r="BR56" s="5">
        <f t="shared" si="5"/>
        <v>5.4829811953116168E-2</v>
      </c>
      <c r="BS56" s="5">
        <f t="shared" si="6"/>
        <v>29143.844798374696</v>
      </c>
      <c r="BT56" s="1"/>
      <c r="BU56" s="1"/>
    </row>
    <row r="57" spans="1:73" s="7" customFormat="1">
      <c r="A57" s="28" t="s">
        <v>753</v>
      </c>
      <c r="B57" s="28" t="s">
        <v>84</v>
      </c>
      <c r="C57" s="30" t="s">
        <v>124</v>
      </c>
      <c r="D57" s="30" t="s">
        <v>74</v>
      </c>
      <c r="E57" s="30" t="s">
        <v>209</v>
      </c>
      <c r="F57" s="30" t="s">
        <v>757</v>
      </c>
      <c r="G57" s="45" t="s">
        <v>122</v>
      </c>
      <c r="H57" s="45" t="s">
        <v>51</v>
      </c>
      <c r="I57" s="5">
        <v>172.435</v>
      </c>
      <c r="J57" s="5">
        <v>-23.0685</v>
      </c>
      <c r="K57" s="5">
        <v>5900</v>
      </c>
      <c r="L57" s="5">
        <v>57.425267190311885</v>
      </c>
      <c r="M57" s="5">
        <v>0.14456673879847742</v>
      </c>
      <c r="N57" s="5">
        <v>13.771062988883982</v>
      </c>
      <c r="O57" s="5">
        <v>8.5168885333659876</v>
      </c>
      <c r="P57" s="5">
        <v>0.15155864425336604</v>
      </c>
      <c r="Q57" s="5">
        <v>7.0263597866822183</v>
      </c>
      <c r="R57" s="5">
        <v>11.974112975248756</v>
      </c>
      <c r="S57" s="5">
        <v>0.78810495011750337</v>
      </c>
      <c r="T57" s="5">
        <v>0.2020781923378214</v>
      </c>
      <c r="U57" s="5">
        <v>0</v>
      </c>
      <c r="V57" s="5">
        <v>98.971590000000006</v>
      </c>
      <c r="W57" s="5"/>
      <c r="X57" s="5"/>
      <c r="Y57" s="5"/>
      <c r="Z57" s="5"/>
      <c r="AA57" s="5"/>
      <c r="AB57" s="5"/>
      <c r="AC57" s="5"/>
      <c r="AD57" s="5"/>
      <c r="AE57" s="5"/>
      <c r="AF57" s="5">
        <v>52.558141317345147</v>
      </c>
      <c r="AG57" s="5"/>
      <c r="AH57" s="5"/>
      <c r="AI57" s="5"/>
      <c r="AJ57" s="5"/>
      <c r="AK57" s="5">
        <v>5.5113698578014221</v>
      </c>
      <c r="AL57" s="5">
        <v>36.25832111949483</v>
      </c>
      <c r="AM57" s="5">
        <v>5.4935838417188396</v>
      </c>
      <c r="AN57" s="5">
        <v>9.7018735779293035</v>
      </c>
      <c r="AO57" s="5">
        <v>0.36082358962873101</v>
      </c>
      <c r="AP57" s="5">
        <v>0.32391723762610625</v>
      </c>
      <c r="AQ57" s="5">
        <v>32.186772613067475</v>
      </c>
      <c r="AR57" s="5">
        <v>0.36673969361979042</v>
      </c>
      <c r="AS57" s="5">
        <v>0.82018322717046332</v>
      </c>
      <c r="AT57" s="5"/>
      <c r="AU57" s="5">
        <v>0.58671346693691306</v>
      </c>
      <c r="AV57" s="5">
        <v>0.2025814156503522</v>
      </c>
      <c r="AW57" s="5">
        <v>8.6057736619841688E-2</v>
      </c>
      <c r="AX57" s="5">
        <v>0.46802189611040529</v>
      </c>
      <c r="AY57" s="5"/>
      <c r="AZ57" s="5">
        <v>0.75945089405916377</v>
      </c>
      <c r="BA57" s="5"/>
      <c r="BB57" s="5">
        <v>0.63641046448709759</v>
      </c>
      <c r="BC57" s="5"/>
      <c r="BD57" s="5">
        <v>0.89385527968391043</v>
      </c>
      <c r="BE57" s="5"/>
      <c r="BF57" s="5">
        <v>0.2848127515293879</v>
      </c>
      <c r="BG57" s="5">
        <v>2.9825080748037743E-2</v>
      </c>
      <c r="BH57" s="5">
        <v>1.185155035618036</v>
      </c>
      <c r="BI57" s="5">
        <v>4.2734161173284921E-2</v>
      </c>
      <c r="BJ57" s="5">
        <v>5.2097070585439345E-2</v>
      </c>
      <c r="BK57" s="32"/>
      <c r="BL57" s="32"/>
      <c r="BM57" s="32"/>
      <c r="BN57" s="32">
        <f t="shared" si="1"/>
        <v>7.5798197211041023</v>
      </c>
      <c r="BO57" s="5">
        <f t="shared" si="2"/>
        <v>753.18601627750911</v>
      </c>
      <c r="BP57" s="5">
        <f t="shared" si="3"/>
        <v>128.96871510951365</v>
      </c>
      <c r="BQ57" s="5">
        <f t="shared" si="4"/>
        <v>89.203626199124102</v>
      </c>
      <c r="BR57" s="5">
        <f t="shared" si="5"/>
        <v>4.780881440717874E-2</v>
      </c>
      <c r="BS57" s="5">
        <f t="shared" si="6"/>
        <v>31090.613847313158</v>
      </c>
      <c r="BT57" s="1"/>
      <c r="BU57" s="1"/>
    </row>
    <row r="58" spans="1:73" s="7" customFormat="1">
      <c r="A58" s="28" t="s">
        <v>753</v>
      </c>
      <c r="B58" s="28" t="s">
        <v>84</v>
      </c>
      <c r="C58" s="30" t="s">
        <v>125</v>
      </c>
      <c r="D58" s="30" t="s">
        <v>74</v>
      </c>
      <c r="E58" s="30" t="s">
        <v>209</v>
      </c>
      <c r="F58" s="30" t="s">
        <v>757</v>
      </c>
      <c r="G58" s="45" t="s">
        <v>122</v>
      </c>
      <c r="H58" s="45" t="s">
        <v>51</v>
      </c>
      <c r="I58" s="5">
        <v>172.4615</v>
      </c>
      <c r="J58" s="5">
        <v>-23.082999999999998</v>
      </c>
      <c r="K58" s="5">
        <v>6240</v>
      </c>
      <c r="L58" s="5">
        <v>59.543788004264186</v>
      </c>
      <c r="M58" s="5">
        <v>0.21109053459866006</v>
      </c>
      <c r="N58" s="5">
        <v>16.927131249576288</v>
      </c>
      <c r="O58" s="5">
        <v>8.3989713018386887</v>
      </c>
      <c r="P58" s="5">
        <v>0.13459996948411071</v>
      </c>
      <c r="Q58" s="5">
        <v>3.8460507571136495</v>
      </c>
      <c r="R58" s="5">
        <v>9.4230098937334947</v>
      </c>
      <c r="S58" s="5">
        <v>1.146292471947389</v>
      </c>
      <c r="T58" s="5">
        <v>0.34746358037251629</v>
      </c>
      <c r="U58" s="5">
        <v>2.1602237070997395E-2</v>
      </c>
      <c r="V58" s="5">
        <v>98.811315121212132</v>
      </c>
      <c r="W58" s="5"/>
      <c r="X58" s="5"/>
      <c r="Y58" s="5"/>
      <c r="Z58" s="5"/>
      <c r="AA58" s="5"/>
      <c r="AB58" s="5"/>
      <c r="AC58" s="5"/>
      <c r="AD58" s="5">
        <v>7.7339381622687755</v>
      </c>
      <c r="AE58" s="5">
        <v>0.21205297731603864</v>
      </c>
      <c r="AF58" s="5">
        <v>28.921050907320563</v>
      </c>
      <c r="AG58" s="5"/>
      <c r="AH58" s="5"/>
      <c r="AI58" s="5"/>
      <c r="AJ58" s="5"/>
      <c r="AK58" s="5">
        <v>10.614562525688637</v>
      </c>
      <c r="AL58" s="5">
        <v>72.692298271265685</v>
      </c>
      <c r="AM58" s="5">
        <v>5.489312673062491</v>
      </c>
      <c r="AN58" s="5">
        <v>16.182213173805568</v>
      </c>
      <c r="AO58" s="5">
        <v>0.43242890808976875</v>
      </c>
      <c r="AP58" s="5">
        <v>0.4375290707169544</v>
      </c>
      <c r="AQ58" s="5">
        <v>50.133535961103618</v>
      </c>
      <c r="AR58" s="5">
        <v>0.84436026058486424</v>
      </c>
      <c r="AS58" s="5">
        <v>1.8640576157312594</v>
      </c>
      <c r="AT58" s="5"/>
      <c r="AU58" s="5">
        <v>1.2605898973434799</v>
      </c>
      <c r="AV58" s="5">
        <v>0.36174957183361017</v>
      </c>
      <c r="AW58" s="5">
        <v>0.14093191468211011</v>
      </c>
      <c r="AX58" s="5">
        <v>0.51106960408470936</v>
      </c>
      <c r="AY58" s="5"/>
      <c r="AZ58" s="5">
        <v>0.78946652980590371</v>
      </c>
      <c r="BA58" s="5"/>
      <c r="BB58" s="5">
        <v>0.64815528848823301</v>
      </c>
      <c r="BC58" s="5"/>
      <c r="BD58" s="5">
        <v>0.8566351066871728</v>
      </c>
      <c r="BE58" s="5"/>
      <c r="BF58" s="5">
        <v>0.45267401377276056</v>
      </c>
      <c r="BG58" s="5">
        <v>3.0509456213008945E-2</v>
      </c>
      <c r="BH58" s="5">
        <v>2.5083278271393983</v>
      </c>
      <c r="BI58" s="5">
        <v>9.5819729069690746E-2</v>
      </c>
      <c r="BJ58" s="5">
        <v>0.10774059244820466</v>
      </c>
      <c r="BK58" s="44"/>
      <c r="BL58" s="44"/>
      <c r="BM58" s="32"/>
      <c r="BN58" s="32">
        <f t="shared" si="1"/>
        <v>4.5661689399970511</v>
      </c>
      <c r="BO58" s="5">
        <f t="shared" si="2"/>
        <v>523.20682230943214</v>
      </c>
      <c r="BP58" s="5">
        <f t="shared" si="3"/>
        <v>110.77637798337489</v>
      </c>
      <c r="BQ58" s="5">
        <f t="shared" si="4"/>
        <v>115.93474678315516</v>
      </c>
      <c r="BR58" s="5">
        <f t="shared" si="5"/>
        <v>0.11185594463931109</v>
      </c>
      <c r="BS58" s="5">
        <f t="shared" si="6"/>
        <v>13679.834670773571</v>
      </c>
      <c r="BT58" s="1"/>
      <c r="BU58" s="1"/>
    </row>
    <row r="59" spans="1:73" s="7" customFormat="1">
      <c r="A59" s="28" t="s">
        <v>750</v>
      </c>
      <c r="B59" s="29" t="s">
        <v>128</v>
      </c>
      <c r="C59" s="29" t="s">
        <v>169</v>
      </c>
      <c r="D59" s="29" t="s">
        <v>47</v>
      </c>
      <c r="E59" s="29" t="s">
        <v>207</v>
      </c>
      <c r="F59" s="30" t="s">
        <v>757</v>
      </c>
      <c r="G59" s="29" t="s">
        <v>691</v>
      </c>
      <c r="H59" s="29" t="s">
        <v>51</v>
      </c>
      <c r="I59" s="1">
        <v>173.09558333333334</v>
      </c>
      <c r="J59" s="1">
        <v>-22.416166666666669</v>
      </c>
      <c r="K59" s="1">
        <v>1807</v>
      </c>
      <c r="L59" s="1">
        <v>57.418737213540396</v>
      </c>
      <c r="M59" s="1">
        <v>0.4388953337805061</v>
      </c>
      <c r="N59" s="1">
        <v>15.8155423184394</v>
      </c>
      <c r="O59" s="1">
        <v>8.8679770311802617</v>
      </c>
      <c r="P59" s="1">
        <v>0.14799958929807761</v>
      </c>
      <c r="Q59" s="1">
        <v>4.858469276267928</v>
      </c>
      <c r="R59" s="1">
        <v>9.3545947304612511</v>
      </c>
      <c r="S59" s="1">
        <v>2.51599301806732</v>
      </c>
      <c r="T59" s="1">
        <v>0.50013654314522793</v>
      </c>
      <c r="U59" s="1">
        <v>8.1654945819629038E-2</v>
      </c>
      <c r="V59" s="1">
        <v>99.64</v>
      </c>
      <c r="W59" s="1">
        <v>0.7</v>
      </c>
      <c r="X59" s="1"/>
      <c r="Y59" s="1"/>
      <c r="Z59" s="1"/>
      <c r="AA59" s="1"/>
      <c r="AB59" s="1"/>
      <c r="AC59" s="1"/>
      <c r="AD59" s="1">
        <v>9.4516612119704639</v>
      </c>
      <c r="AE59" s="1">
        <v>0.47290279236827271</v>
      </c>
      <c r="AF59" s="1">
        <v>40.753038674844163</v>
      </c>
      <c r="AG59" s="1">
        <v>340.02884748264847</v>
      </c>
      <c r="AH59" s="1">
        <v>47.054496742202815</v>
      </c>
      <c r="AI59" s="1">
        <v>105.74131087835457</v>
      </c>
      <c r="AJ59" s="1">
        <v>80.318170780216107</v>
      </c>
      <c r="AK59" s="1">
        <v>6.8240368189352436</v>
      </c>
      <c r="AL59" s="1">
        <v>215.78755021186166</v>
      </c>
      <c r="AM59" s="1">
        <v>11.498438471092035</v>
      </c>
      <c r="AN59" s="1">
        <v>31.451832550178164</v>
      </c>
      <c r="AO59" s="1">
        <v>0.63071869702223982</v>
      </c>
      <c r="AP59" s="1">
        <v>0.20942846693330955</v>
      </c>
      <c r="AQ59" s="1">
        <v>56.353066593084336</v>
      </c>
      <c r="AR59" s="1">
        <v>1.8654033867667867</v>
      </c>
      <c r="AS59" s="1">
        <v>4.7644420674244268</v>
      </c>
      <c r="AT59" s="1">
        <v>0.76435874411730031</v>
      </c>
      <c r="AU59" s="1">
        <v>4.0178653472156922</v>
      </c>
      <c r="AV59" s="1">
        <v>1.2832240371861552</v>
      </c>
      <c r="AW59" s="1">
        <v>0.44319131083684821</v>
      </c>
      <c r="AX59" s="1">
        <v>1.6200384129861833</v>
      </c>
      <c r="AY59" s="1">
        <v>0.28318060617627538</v>
      </c>
      <c r="AZ59" s="1">
        <v>1.8610704860636798</v>
      </c>
      <c r="BA59" s="1">
        <v>0.42801076540209881</v>
      </c>
      <c r="BB59" s="1">
        <v>1.29045366469503</v>
      </c>
      <c r="BC59" s="1">
        <v>0.19605856837623017</v>
      </c>
      <c r="BD59" s="1">
        <v>1.348304361440418</v>
      </c>
      <c r="BE59" s="1">
        <v>0.21222622152177961</v>
      </c>
      <c r="BF59" s="1">
        <v>0.84790151158625859</v>
      </c>
      <c r="BG59" s="1">
        <v>4.6198825261682015E-2</v>
      </c>
      <c r="BH59" s="1">
        <v>2.3022459293034245</v>
      </c>
      <c r="BI59" s="1">
        <v>0.16245150604250461</v>
      </c>
      <c r="BJ59" s="1">
        <v>0.11000004751564742</v>
      </c>
      <c r="BK59" s="31"/>
      <c r="BL59" s="31"/>
      <c r="BM59" s="31"/>
      <c r="BN59" s="32">
        <f t="shared" si="1"/>
        <v>1.2891752870454378</v>
      </c>
      <c r="BO59" s="5">
        <f t="shared" si="2"/>
        <v>346.89162301973272</v>
      </c>
      <c r="BP59" s="5">
        <f t="shared" si="3"/>
        <v>42.006608526914917</v>
      </c>
      <c r="BQ59" s="5">
        <f t="shared" si="4"/>
        <v>89.347385544680094</v>
      </c>
      <c r="BR59" s="5">
        <f t="shared" si="5"/>
        <v>0.12048578250459319</v>
      </c>
      <c r="BS59" s="5">
        <f t="shared" si="6"/>
        <v>5352.1481926182487</v>
      </c>
      <c r="BT59" s="1"/>
      <c r="BU59" s="1"/>
    </row>
    <row r="60" spans="1:73" s="7" customFormat="1">
      <c r="A60" s="28" t="s">
        <v>750</v>
      </c>
      <c r="B60" s="29" t="s">
        <v>128</v>
      </c>
      <c r="C60" s="29" t="s">
        <v>170</v>
      </c>
      <c r="D60" s="29" t="s">
        <v>47</v>
      </c>
      <c r="E60" s="29" t="s">
        <v>207</v>
      </c>
      <c r="F60" s="30" t="s">
        <v>757</v>
      </c>
      <c r="G60" s="29" t="s">
        <v>691</v>
      </c>
      <c r="H60" s="29" t="s">
        <v>51</v>
      </c>
      <c r="I60" s="1">
        <v>173.09558333333334</v>
      </c>
      <c r="J60" s="1">
        <v>-22.416166666666669</v>
      </c>
      <c r="K60" s="1">
        <v>1807</v>
      </c>
      <c r="L60" s="1">
        <v>53.053361724170898</v>
      </c>
      <c r="M60" s="1">
        <v>0.38829502032328467</v>
      </c>
      <c r="N60" s="1">
        <v>11.945181019945258</v>
      </c>
      <c r="O60" s="1">
        <v>8.9652543142067458</v>
      </c>
      <c r="P60" s="1">
        <v>0.17371093014462735</v>
      </c>
      <c r="Q60" s="1">
        <v>11.751033509783618</v>
      </c>
      <c r="R60" s="1">
        <v>11.730596929766602</v>
      </c>
      <c r="S60" s="1">
        <v>1.5940532413271689</v>
      </c>
      <c r="T60" s="1">
        <v>0.30654870025522474</v>
      </c>
      <c r="U60" s="1">
        <v>9.1964610076567421E-2</v>
      </c>
      <c r="V60" s="1">
        <v>99.95</v>
      </c>
      <c r="W60" s="1">
        <v>1.1100000000000001</v>
      </c>
      <c r="X60" s="1"/>
      <c r="Y60" s="1"/>
      <c r="Z60" s="1"/>
      <c r="AA60" s="1"/>
      <c r="AB60" s="1"/>
      <c r="AC60" s="1"/>
      <c r="AD60" s="1">
        <v>10.566445722776832</v>
      </c>
      <c r="AE60" s="1">
        <v>0.28279622572643665</v>
      </c>
      <c r="AF60" s="1">
        <v>56.058642245922208</v>
      </c>
      <c r="AG60" s="1">
        <v>282.90628853112287</v>
      </c>
      <c r="AH60" s="1">
        <v>196.31673446392634</v>
      </c>
      <c r="AI60" s="1">
        <v>117.8320404290628</v>
      </c>
      <c r="AJ60" s="1">
        <v>74.831008691308398</v>
      </c>
      <c r="AK60" s="1">
        <v>3.6870779313467485</v>
      </c>
      <c r="AL60" s="1">
        <v>211.92584743430706</v>
      </c>
      <c r="AM60" s="1">
        <v>9.7464947517012419</v>
      </c>
      <c r="AN60" s="1">
        <v>20.349581512359084</v>
      </c>
      <c r="AO60" s="1">
        <v>0.37700366041684569</v>
      </c>
      <c r="AP60" s="1">
        <v>8.8204044044829635E-2</v>
      </c>
      <c r="AQ60" s="1">
        <v>42.712033768662657</v>
      </c>
      <c r="AR60" s="1">
        <v>1.6175687004409736</v>
      </c>
      <c r="AS60" s="1">
        <v>3.9000676060719806</v>
      </c>
      <c r="AT60" s="1">
        <v>0.63378761221356239</v>
      </c>
      <c r="AU60" s="1">
        <v>3.3970829820229347</v>
      </c>
      <c r="AV60" s="1">
        <v>1.1253409746835192</v>
      </c>
      <c r="AW60" s="1">
        <v>0.42113824649490167</v>
      </c>
      <c r="AX60" s="1">
        <v>1.4286392248941759</v>
      </c>
      <c r="AY60" s="1">
        <v>0.24909033664246885</v>
      </c>
      <c r="AZ60" s="1">
        <v>1.6442138194194358</v>
      </c>
      <c r="BA60" s="1">
        <v>0.36067661453476541</v>
      </c>
      <c r="BB60" s="1">
        <v>1.0787814138037262</v>
      </c>
      <c r="BC60" s="1">
        <v>0.16346636764679098</v>
      </c>
      <c r="BD60" s="1">
        <v>1.0861577561178934</v>
      </c>
      <c r="BE60" s="1">
        <v>0.16388516536647016</v>
      </c>
      <c r="BF60" s="1">
        <v>0.58130335413469802</v>
      </c>
      <c r="BG60" s="1">
        <v>2.7049794672226297E-2</v>
      </c>
      <c r="BH60" s="1">
        <v>2.0122864061968939</v>
      </c>
      <c r="BI60" s="1">
        <v>0.14160666329063387</v>
      </c>
      <c r="BJ60" s="1">
        <v>8.2771909937215449E-2</v>
      </c>
      <c r="BK60" s="31"/>
      <c r="BL60" s="31"/>
      <c r="BM60" s="31"/>
      <c r="BN60" s="32">
        <f t="shared" si="1"/>
        <v>0.62288060459273331</v>
      </c>
      <c r="BO60" s="5">
        <f t="shared" si="2"/>
        <v>301.6244629746015</v>
      </c>
      <c r="BP60" s="5">
        <f t="shared" si="3"/>
        <v>26.037460707476601</v>
      </c>
      <c r="BQ60" s="5">
        <f t="shared" si="4"/>
        <v>113.2934192772473</v>
      </c>
      <c r="BR60" s="5">
        <f t="shared" si="5"/>
        <v>0.13037393738894743</v>
      </c>
      <c r="BS60" s="5">
        <f t="shared" si="6"/>
        <v>6538.348196913119</v>
      </c>
      <c r="BT60" s="1"/>
      <c r="BU60" s="1"/>
    </row>
    <row r="61" spans="1:73" s="7" customFormat="1">
      <c r="A61" s="28" t="s">
        <v>750</v>
      </c>
      <c r="B61" s="29" t="s">
        <v>128</v>
      </c>
      <c r="C61" s="29" t="s">
        <v>171</v>
      </c>
      <c r="D61" s="29" t="s">
        <v>47</v>
      </c>
      <c r="E61" s="29" t="s">
        <v>207</v>
      </c>
      <c r="F61" s="30" t="s">
        <v>757</v>
      </c>
      <c r="G61" s="29" t="s">
        <v>691</v>
      </c>
      <c r="H61" s="29" t="s">
        <v>51</v>
      </c>
      <c r="I61" s="1">
        <v>173.09558333333334</v>
      </c>
      <c r="J61" s="1">
        <v>-22.416166666666669</v>
      </c>
      <c r="K61" s="1">
        <v>1807</v>
      </c>
      <c r="L61" s="1">
        <v>56.847328296035187</v>
      </c>
      <c r="M61" s="1">
        <v>0.27447744348944031</v>
      </c>
      <c r="N61" s="1">
        <v>12.615796569273902</v>
      </c>
      <c r="O61" s="1">
        <v>8.8734887615058256</v>
      </c>
      <c r="P61" s="1">
        <v>0.17281913108594391</v>
      </c>
      <c r="Q61" s="1">
        <v>8.4274740982498493</v>
      </c>
      <c r="R61" s="1">
        <v>10.592796152444325</v>
      </c>
      <c r="S61" s="1">
        <v>1.7383571420997885</v>
      </c>
      <c r="T61" s="1">
        <v>0.38630158713328627</v>
      </c>
      <c r="U61" s="1">
        <v>7.1160818682447502E-2</v>
      </c>
      <c r="V61" s="1">
        <v>99.99</v>
      </c>
      <c r="W61" s="1">
        <v>0.65</v>
      </c>
      <c r="X61" s="1"/>
      <c r="Y61" s="1"/>
      <c r="Z61" s="1"/>
      <c r="AA61" s="1"/>
      <c r="AB61" s="1"/>
      <c r="AC61" s="1"/>
      <c r="AD61" s="1">
        <v>6.8500895829644834</v>
      </c>
      <c r="AE61" s="1">
        <v>0.29818045590908882</v>
      </c>
      <c r="AF61" s="1">
        <v>52.335386846372728</v>
      </c>
      <c r="AG61" s="1">
        <v>280.91108562088397</v>
      </c>
      <c r="AH61" s="1">
        <v>63.094523691612203</v>
      </c>
      <c r="AI61" s="1">
        <v>76.889488813718529</v>
      </c>
      <c r="AJ61" s="1">
        <v>71.896384930244352</v>
      </c>
      <c r="AK61" s="1">
        <v>5.1933552526189466</v>
      </c>
      <c r="AL61" s="1">
        <v>188.43169099554626</v>
      </c>
      <c r="AM61" s="1">
        <v>7.3821976333432353</v>
      </c>
      <c r="AN61" s="1">
        <v>17.442827834729638</v>
      </c>
      <c r="AO61" s="1">
        <v>0.23353904810964488</v>
      </c>
      <c r="AP61" s="1">
        <v>0.14952838637199281</v>
      </c>
      <c r="AQ61" s="1">
        <v>43.417080268296196</v>
      </c>
      <c r="AR61" s="1">
        <v>1.4426546802314484</v>
      </c>
      <c r="AS61" s="1">
        <v>3.4253972655707781</v>
      </c>
      <c r="AT61" s="1">
        <v>0.54401139579769164</v>
      </c>
      <c r="AU61" s="1">
        <v>2.7833513466655773</v>
      </c>
      <c r="AV61" s="1">
        <v>0.86457618967738092</v>
      </c>
      <c r="AW61" s="1">
        <v>0.30208551368251535</v>
      </c>
      <c r="AX61" s="1">
        <v>1.0630433456981068</v>
      </c>
      <c r="AY61" s="1">
        <v>0.18769698973132309</v>
      </c>
      <c r="AZ61" s="1">
        <v>1.2047187358431002</v>
      </c>
      <c r="BA61" s="1">
        <v>0.26763565429385111</v>
      </c>
      <c r="BB61" s="1">
        <v>0.84392172360629225</v>
      </c>
      <c r="BC61" s="1">
        <v>0.13180999376987171</v>
      </c>
      <c r="BD61" s="1">
        <v>0.90553671806234171</v>
      </c>
      <c r="BE61" s="1">
        <v>0.14069044459160215</v>
      </c>
      <c r="BF61" s="1">
        <v>0.50755797104418832</v>
      </c>
      <c r="BG61" s="1">
        <v>2.0131866981066261E-2</v>
      </c>
      <c r="BH61" s="1">
        <v>1.9073933976971127</v>
      </c>
      <c r="BI61" s="1">
        <v>0.14049680119161584</v>
      </c>
      <c r="BJ61" s="1">
        <v>8.5423603300897571E-2</v>
      </c>
      <c r="BK61" s="31"/>
      <c r="BL61" s="31"/>
      <c r="BM61" s="31"/>
      <c r="BN61" s="32">
        <f t="shared" si="1"/>
        <v>1.0642832086124103</v>
      </c>
      <c r="BO61" s="5">
        <f t="shared" si="2"/>
        <v>309.02540057892162</v>
      </c>
      <c r="BP61" s="5">
        <f t="shared" si="3"/>
        <v>36.964224157217757</v>
      </c>
      <c r="BQ61" s="5">
        <f t="shared" si="4"/>
        <v>185.90929705216661</v>
      </c>
      <c r="BR61" s="5">
        <f t="shared" si="5"/>
        <v>0.15515306932252232</v>
      </c>
      <c r="BS61" s="5">
        <f t="shared" si="6"/>
        <v>7444.3919998140436</v>
      </c>
      <c r="BT61" s="1"/>
      <c r="BU61" s="1"/>
    </row>
    <row r="62" spans="1:73" s="7" customFormat="1">
      <c r="A62" s="28" t="s">
        <v>750</v>
      </c>
      <c r="B62" s="29" t="s">
        <v>128</v>
      </c>
      <c r="C62" s="29" t="s">
        <v>172</v>
      </c>
      <c r="D62" s="29" t="s">
        <v>47</v>
      </c>
      <c r="E62" s="29" t="s">
        <v>207</v>
      </c>
      <c r="F62" s="30" t="s">
        <v>757</v>
      </c>
      <c r="G62" s="29" t="s">
        <v>691</v>
      </c>
      <c r="H62" s="29" t="s">
        <v>51</v>
      </c>
      <c r="I62" s="1">
        <v>173.09558333333334</v>
      </c>
      <c r="J62" s="1">
        <v>-22.416166666666669</v>
      </c>
      <c r="K62" s="1">
        <v>1807</v>
      </c>
      <c r="L62" s="1">
        <v>58.635678172237157</v>
      </c>
      <c r="M62" s="1">
        <v>0.33593357286177539</v>
      </c>
      <c r="N62" s="1">
        <v>15.921215392600505</v>
      </c>
      <c r="O62" s="1">
        <v>9.1146988330324277</v>
      </c>
      <c r="P62" s="1">
        <v>0.15269707857353426</v>
      </c>
      <c r="Q62" s="1">
        <v>3.8174269643383565</v>
      </c>
      <c r="R62" s="1">
        <v>9.304341987747355</v>
      </c>
      <c r="S62" s="1">
        <v>2.1988379314588937</v>
      </c>
      <c r="T62" s="1">
        <v>0.44791143048236715</v>
      </c>
      <c r="U62" s="1">
        <v>7.1258636667649325E-2</v>
      </c>
      <c r="V62" s="1">
        <v>100.69</v>
      </c>
      <c r="W62" s="1">
        <v>1.46</v>
      </c>
      <c r="X62" s="1"/>
      <c r="Y62" s="1"/>
      <c r="Z62" s="1"/>
      <c r="AA62" s="1"/>
      <c r="AB62" s="1"/>
      <c r="AC62" s="1"/>
      <c r="AD62" s="1">
        <v>11.258043126970719</v>
      </c>
      <c r="AE62" s="1">
        <v>0.42008984233995572</v>
      </c>
      <c r="AF62" s="1">
        <v>47.827301004025372</v>
      </c>
      <c r="AG62" s="1">
        <v>352.81391314408637</v>
      </c>
      <c r="AH62" s="1">
        <v>24.497739358188749</v>
      </c>
      <c r="AI62" s="1">
        <v>135.08633924736415</v>
      </c>
      <c r="AJ62" s="1">
        <v>85.189400255148158</v>
      </c>
      <c r="AK62" s="1">
        <v>7.1314476036607379</v>
      </c>
      <c r="AL62" s="1">
        <v>186.51596925026038</v>
      </c>
      <c r="AM62" s="1">
        <v>9.6225351333917537</v>
      </c>
      <c r="AN62" s="1">
        <v>23.967336858728206</v>
      </c>
      <c r="AO62" s="1">
        <v>0.42176195558617324</v>
      </c>
      <c r="AP62" s="1">
        <v>0.23992319920564173</v>
      </c>
      <c r="AQ62" s="1">
        <v>49.778024235772897</v>
      </c>
      <c r="AR62" s="1">
        <v>1.4278642701125965</v>
      </c>
      <c r="AS62" s="1">
        <v>3.5516576392663266</v>
      </c>
      <c r="AT62" s="1">
        <v>0.57466919981921183</v>
      </c>
      <c r="AU62" s="1">
        <v>2.9900073325577528</v>
      </c>
      <c r="AV62" s="1">
        <v>0.99655864755027079</v>
      </c>
      <c r="AW62" s="1">
        <v>0.34671615538909167</v>
      </c>
      <c r="AX62" s="1">
        <v>1.2459149089452783</v>
      </c>
      <c r="AY62" s="1">
        <v>0.22812294421670182</v>
      </c>
      <c r="AZ62" s="1">
        <v>1.5333475494523328</v>
      </c>
      <c r="BA62" s="1">
        <v>0.35665802191389623</v>
      </c>
      <c r="BB62" s="1">
        <v>1.1291662139513847</v>
      </c>
      <c r="BC62" s="1">
        <v>0.17620537769221528</v>
      </c>
      <c r="BD62" s="1">
        <v>1.2317626219253059</v>
      </c>
      <c r="BE62" s="1">
        <v>0.19931528427691358</v>
      </c>
      <c r="BF62" s="1">
        <v>0.65313380857167147</v>
      </c>
      <c r="BG62" s="1">
        <v>2.9995880134438248E-2</v>
      </c>
      <c r="BH62" s="1">
        <v>2.0810819593676282</v>
      </c>
      <c r="BI62" s="1">
        <v>0.11937200520698428</v>
      </c>
      <c r="BJ62" s="1">
        <v>8.228076393095779E-2</v>
      </c>
      <c r="BK62" s="31"/>
      <c r="BL62" s="31"/>
      <c r="BM62" s="31"/>
      <c r="BN62" s="32">
        <f t="shared" si="1"/>
        <v>2.0098782691103203</v>
      </c>
      <c r="BO62" s="5">
        <f t="shared" si="2"/>
        <v>416.99914606829827</v>
      </c>
      <c r="BP62" s="5">
        <f t="shared" si="3"/>
        <v>59.741373961970503</v>
      </c>
      <c r="BQ62" s="5">
        <f t="shared" si="4"/>
        <v>118.02397911065827</v>
      </c>
      <c r="BR62" s="5">
        <f t="shared" si="5"/>
        <v>9.6911533993781954E-2</v>
      </c>
      <c r="BS62" s="5">
        <f t="shared" si="6"/>
        <v>7179.74607633285</v>
      </c>
      <c r="BT62" s="1"/>
      <c r="BU62" s="1"/>
    </row>
    <row r="63" spans="1:73" s="7" customFormat="1">
      <c r="A63" s="28" t="s">
        <v>750</v>
      </c>
      <c r="B63" s="29" t="s">
        <v>128</v>
      </c>
      <c r="C63" s="29" t="s">
        <v>173</v>
      </c>
      <c r="D63" s="29" t="s">
        <v>47</v>
      </c>
      <c r="E63" s="29" t="s">
        <v>207</v>
      </c>
      <c r="F63" s="30" t="s">
        <v>757</v>
      </c>
      <c r="G63" s="29" t="s">
        <v>691</v>
      </c>
      <c r="H63" s="29" t="s">
        <v>51</v>
      </c>
      <c r="I63" s="1">
        <v>173.14916666666667</v>
      </c>
      <c r="J63" s="1">
        <v>-22.328333333333333</v>
      </c>
      <c r="K63" s="1">
        <v>2215</v>
      </c>
      <c r="L63" s="1">
        <v>59.861445671960333</v>
      </c>
      <c r="M63" s="1">
        <v>0.29304218846840807</v>
      </c>
      <c r="N63" s="1">
        <v>15.672704631534517</v>
      </c>
      <c r="O63" s="1">
        <v>7.9746479178692145</v>
      </c>
      <c r="P63" s="1">
        <v>0.13136373965825193</v>
      </c>
      <c r="Q63" s="1">
        <v>4.1733249599121569</v>
      </c>
      <c r="R63" s="1">
        <v>9.1550421638750947</v>
      </c>
      <c r="S63" s="1">
        <v>2.2432884772409176</v>
      </c>
      <c r="T63" s="1">
        <v>0.43451083117729478</v>
      </c>
      <c r="U63" s="1">
        <v>6.0629418303808573E-2</v>
      </c>
      <c r="V63" s="1">
        <v>99.98</v>
      </c>
      <c r="W63" s="1">
        <v>0.14000000000000001</v>
      </c>
      <c r="X63" s="1"/>
      <c r="Y63" s="1"/>
      <c r="Z63" s="1"/>
      <c r="AA63" s="1"/>
      <c r="AB63" s="1"/>
      <c r="AC63" s="1"/>
      <c r="AD63" s="1">
        <v>9.994298316653488</v>
      </c>
      <c r="AE63" s="1">
        <v>0.36105081833371477</v>
      </c>
      <c r="AF63" s="1">
        <v>38.250846365257608</v>
      </c>
      <c r="AG63" s="1">
        <v>296.56159916800766</v>
      </c>
      <c r="AH63" s="1">
        <v>20.267146822325884</v>
      </c>
      <c r="AI63" s="1">
        <v>128.51440465120652</v>
      </c>
      <c r="AJ63" s="1">
        <v>71.607744450457758</v>
      </c>
      <c r="AK63" s="1">
        <v>6.8449494387574976</v>
      </c>
      <c r="AL63" s="1">
        <v>180.36320861639396</v>
      </c>
      <c r="AM63" s="1">
        <v>7.8827392877461619</v>
      </c>
      <c r="AN63" s="1">
        <v>21.216384056036723</v>
      </c>
      <c r="AO63" s="1">
        <v>0.40605448280419792</v>
      </c>
      <c r="AP63" s="1">
        <v>0.23280758887274283</v>
      </c>
      <c r="AQ63" s="1">
        <v>47.214723829547907</v>
      </c>
      <c r="AR63" s="1">
        <v>1.3052491186845188</v>
      </c>
      <c r="AS63" s="1">
        <v>3.2122824102586485</v>
      </c>
      <c r="AT63" s="1">
        <v>0.50933284316890315</v>
      </c>
      <c r="AU63" s="1">
        <v>2.6200886765123408</v>
      </c>
      <c r="AV63" s="1">
        <v>0.81461247652825264</v>
      </c>
      <c r="AW63" s="1">
        <v>0.29992326002671277</v>
      </c>
      <c r="AX63" s="1">
        <v>1.0581098509533484</v>
      </c>
      <c r="AY63" s="1">
        <v>0.19178419842989014</v>
      </c>
      <c r="AZ63" s="1">
        <v>1.2794170072048492</v>
      </c>
      <c r="BA63" s="1">
        <v>0.29949653451732872</v>
      </c>
      <c r="BB63" s="1">
        <v>0.91915847528305628</v>
      </c>
      <c r="BC63" s="1">
        <v>0.14737236899219486</v>
      </c>
      <c r="BD63" s="1">
        <v>1.0486511067564177</v>
      </c>
      <c r="BE63" s="1">
        <v>0.16501202528833542</v>
      </c>
      <c r="BF63" s="1">
        <v>0.59472714853500064</v>
      </c>
      <c r="BG63" s="1">
        <v>3.0259764057035801E-2</v>
      </c>
      <c r="BH63" s="1">
        <v>2.2891778912639706</v>
      </c>
      <c r="BI63" s="1">
        <v>0.11235248955520279</v>
      </c>
      <c r="BJ63" s="1">
        <v>8.1697953340116536E-2</v>
      </c>
      <c r="BK63" s="31"/>
      <c r="BL63" s="31"/>
      <c r="BM63" s="31"/>
      <c r="BN63" s="32">
        <f t="shared" si="1"/>
        <v>2.0721177589781501</v>
      </c>
      <c r="BO63" s="5">
        <f t="shared" si="2"/>
        <v>420.23745104775475</v>
      </c>
      <c r="BP63" s="5">
        <f t="shared" si="3"/>
        <v>60.923878641730759</v>
      </c>
      <c r="BQ63" s="5">
        <f t="shared" si="4"/>
        <v>116.27681956245057</v>
      </c>
      <c r="BR63" s="5">
        <f t="shared" si="5"/>
        <v>0.10714000951443252</v>
      </c>
      <c r="BS63" s="5">
        <f t="shared" si="6"/>
        <v>7938.2808680096023</v>
      </c>
      <c r="BT63" s="1"/>
      <c r="BU63" s="1"/>
    </row>
    <row r="64" spans="1:73" s="7" customFormat="1">
      <c r="A64" s="28" t="s">
        <v>750</v>
      </c>
      <c r="B64" s="29" t="s">
        <v>128</v>
      </c>
      <c r="C64" s="29" t="s">
        <v>174</v>
      </c>
      <c r="D64" s="29" t="s">
        <v>47</v>
      </c>
      <c r="E64" s="29" t="s">
        <v>207</v>
      </c>
      <c r="F64" s="30" t="s">
        <v>757</v>
      </c>
      <c r="G64" s="29" t="s">
        <v>691</v>
      </c>
      <c r="H64" s="29" t="s">
        <v>51</v>
      </c>
      <c r="I64" s="1">
        <v>173.14916666666667</v>
      </c>
      <c r="J64" s="1">
        <v>-22.328333333333333</v>
      </c>
      <c r="K64" s="1">
        <v>2215</v>
      </c>
      <c r="L64" s="1">
        <v>56.848151995471461</v>
      </c>
      <c r="M64" s="1">
        <v>0.25748274882495953</v>
      </c>
      <c r="N64" s="1">
        <v>15.26216371956574</v>
      </c>
      <c r="O64" s="1">
        <v>8.6592570246829741</v>
      </c>
      <c r="P64" s="1">
        <v>0.14136307778625232</v>
      </c>
      <c r="Q64" s="1">
        <v>6.2856082801387183</v>
      </c>
      <c r="R64" s="1">
        <v>9.8095878620960075</v>
      </c>
      <c r="S64" s="1">
        <v>2.2163711124344556</v>
      </c>
      <c r="T64" s="1">
        <v>0.45943000280531993</v>
      </c>
      <c r="U64" s="1">
        <v>6.0584176194108136E-2</v>
      </c>
      <c r="V64" s="1">
        <v>99.72</v>
      </c>
      <c r="W64" s="1">
        <v>-0.27</v>
      </c>
      <c r="X64" s="1"/>
      <c r="Y64" s="1"/>
      <c r="Z64" s="1"/>
      <c r="AA64" s="1"/>
      <c r="AB64" s="1"/>
      <c r="AC64" s="1"/>
      <c r="AD64" s="1">
        <v>7.6612762702677299</v>
      </c>
      <c r="AE64" s="1">
        <v>0.39574567385824688</v>
      </c>
      <c r="AF64" s="1">
        <v>42.417621272506473</v>
      </c>
      <c r="AG64" s="1">
        <v>308.55729581750285</v>
      </c>
      <c r="AH64" s="1">
        <v>70.55372374151095</v>
      </c>
      <c r="AI64" s="1">
        <v>30.856839883063575</v>
      </c>
      <c r="AJ64" s="1">
        <v>72.160349930368753</v>
      </c>
      <c r="AK64" s="1">
        <v>4.6549416354711504</v>
      </c>
      <c r="AL64" s="1">
        <v>180.5974729106465</v>
      </c>
      <c r="AM64" s="1">
        <v>8.2405475777348904</v>
      </c>
      <c r="AN64" s="1">
        <v>21.001899236775888</v>
      </c>
      <c r="AO64" s="1">
        <v>0.22547509450252709</v>
      </c>
      <c r="AP64" s="1">
        <v>8.5740551724071037E-2</v>
      </c>
      <c r="AQ64" s="1">
        <v>42.692192177650405</v>
      </c>
      <c r="AR64" s="1">
        <v>1.29021413862491</v>
      </c>
      <c r="AS64" s="1">
        <v>3.0355625969806312</v>
      </c>
      <c r="AT64" s="1">
        <v>0.51478090972297419</v>
      </c>
      <c r="AU64" s="1">
        <v>2.6682087757762742</v>
      </c>
      <c r="AV64" s="1">
        <v>0.83233061491374483</v>
      </c>
      <c r="AW64" s="1">
        <v>0.27900088433599696</v>
      </c>
      <c r="AX64" s="1">
        <v>1.0446882988341157</v>
      </c>
      <c r="AY64" s="1">
        <v>0.18585753008793029</v>
      </c>
      <c r="AZ64" s="1">
        <v>1.2433052031692033</v>
      </c>
      <c r="BA64" s="1">
        <v>0.29351855039014313</v>
      </c>
      <c r="BB64" s="1">
        <v>0.9202821016861964</v>
      </c>
      <c r="BC64" s="1">
        <v>0.14514437988995801</v>
      </c>
      <c r="BD64" s="1">
        <v>1.0126781000240996</v>
      </c>
      <c r="BE64" s="1">
        <v>0.16059110808498195</v>
      </c>
      <c r="BF64" s="1">
        <v>0.58392603733884219</v>
      </c>
      <c r="BG64" s="1">
        <v>1.962666862408138E-2</v>
      </c>
      <c r="BH64" s="1">
        <v>2.2246918103659334</v>
      </c>
      <c r="BI64" s="1">
        <v>0.10748904665066276</v>
      </c>
      <c r="BJ64" s="1">
        <v>8.6549680220730382E-2</v>
      </c>
      <c r="BK64" s="31"/>
      <c r="BL64" s="31"/>
      <c r="BM64" s="31"/>
      <c r="BN64" s="32">
        <f t="shared" si="1"/>
        <v>0.79766780333186971</v>
      </c>
      <c r="BO64" s="5">
        <f t="shared" si="2"/>
        <v>397.17714044296224</v>
      </c>
      <c r="BP64" s="5">
        <f t="shared" si="3"/>
        <v>43.306195194005369</v>
      </c>
      <c r="BQ64" s="5">
        <f t="shared" si="4"/>
        <v>189.34327213319747</v>
      </c>
      <c r="BR64" s="5">
        <f t="shared" si="5"/>
        <v>0.10614335063442643</v>
      </c>
      <c r="BS64" s="5">
        <f t="shared" si="6"/>
        <v>8400.419752623111</v>
      </c>
      <c r="BT64" s="1"/>
      <c r="BU64" s="1"/>
    </row>
    <row r="65" spans="1:73" s="7" customFormat="1">
      <c r="A65" s="28" t="s">
        <v>750</v>
      </c>
      <c r="B65" s="29" t="s">
        <v>128</v>
      </c>
      <c r="C65" s="29" t="s">
        <v>175</v>
      </c>
      <c r="D65" s="29" t="s">
        <v>47</v>
      </c>
      <c r="E65" s="29" t="s">
        <v>207</v>
      </c>
      <c r="F65" s="30" t="s">
        <v>757</v>
      </c>
      <c r="G65" s="29" t="s">
        <v>691</v>
      </c>
      <c r="H65" s="29" t="s">
        <v>51</v>
      </c>
      <c r="I65" s="1">
        <v>173.14916666666667</v>
      </c>
      <c r="J65" s="1">
        <v>-22.328333333333333</v>
      </c>
      <c r="K65" s="1">
        <v>2215</v>
      </c>
      <c r="L65" s="1">
        <v>55.878054019447461</v>
      </c>
      <c r="M65" s="1">
        <v>0.22278310772523452</v>
      </c>
      <c r="N65" s="1">
        <v>10.53156509246563</v>
      </c>
      <c r="O65" s="1">
        <v>8.7298113669300488</v>
      </c>
      <c r="P65" s="1">
        <v>0.17215058324222668</v>
      </c>
      <c r="Q65" s="1">
        <v>12.941673257856806</v>
      </c>
      <c r="R65" s="1">
        <v>9.630306156668091</v>
      </c>
      <c r="S65" s="1">
        <v>1.5392287442834385</v>
      </c>
      <c r="T65" s="1">
        <v>0.3037951468980471</v>
      </c>
      <c r="U65" s="1">
        <v>5.063252448300784E-2</v>
      </c>
      <c r="V65" s="1">
        <v>99.88</v>
      </c>
      <c r="W65" s="1">
        <v>0.17</v>
      </c>
      <c r="X65" s="1"/>
      <c r="Y65" s="1"/>
      <c r="Z65" s="1"/>
      <c r="AA65" s="1"/>
      <c r="AB65" s="1"/>
      <c r="AC65" s="1"/>
      <c r="AD65" s="1">
        <v>6.2617245068109719</v>
      </c>
      <c r="AE65" s="1">
        <v>0.30000953778980138</v>
      </c>
      <c r="AF65" s="1">
        <v>48.022498722527708</v>
      </c>
      <c r="AG65" s="1">
        <v>244.3815740849407</v>
      </c>
      <c r="AH65" s="1">
        <v>189.55627554285624</v>
      </c>
      <c r="AI65" s="1">
        <v>74.644546922579693</v>
      </c>
      <c r="AJ65" s="1">
        <v>69.081359441071555</v>
      </c>
      <c r="AK65" s="1">
        <v>3.7502874974517355</v>
      </c>
      <c r="AL65" s="1">
        <v>143.78372807476794</v>
      </c>
      <c r="AM65" s="1">
        <v>6.0256849291498744</v>
      </c>
      <c r="AN65" s="1">
        <v>15.596940319904196</v>
      </c>
      <c r="AO65" s="1">
        <v>0.21556511597415071</v>
      </c>
      <c r="AP65" s="1">
        <v>0.13030703081919282</v>
      </c>
      <c r="AQ65" s="1">
        <v>30.823248617488371</v>
      </c>
      <c r="AR65" s="1">
        <v>0.9457079475811333</v>
      </c>
      <c r="AS65" s="1">
        <v>2.3928167842361514</v>
      </c>
      <c r="AT65" s="1">
        <v>0.39059801026546653</v>
      </c>
      <c r="AU65" s="1">
        <v>2.042969606921194</v>
      </c>
      <c r="AV65" s="1">
        <v>0.65919595395827635</v>
      </c>
      <c r="AW65" s="1">
        <v>0.23452435577877859</v>
      </c>
      <c r="AX65" s="1">
        <v>0.83778011521654017</v>
      </c>
      <c r="AY65" s="1">
        <v>0.15067503315342928</v>
      </c>
      <c r="AZ65" s="1">
        <v>0.97918685092792201</v>
      </c>
      <c r="BA65" s="1">
        <v>0.2242541466640387</v>
      </c>
      <c r="BB65" s="1">
        <v>0.69506877824692836</v>
      </c>
      <c r="BC65" s="1">
        <v>0.1090614290029379</v>
      </c>
      <c r="BD65" s="1">
        <v>0.75425817552460528</v>
      </c>
      <c r="BE65" s="1">
        <v>0.12277672062402324</v>
      </c>
      <c r="BF65" s="1">
        <v>0.44338295175354087</v>
      </c>
      <c r="BG65" s="1">
        <v>1.6473175002050516E-2</v>
      </c>
      <c r="BH65" s="1">
        <v>1.5284703487675975</v>
      </c>
      <c r="BI65" s="1">
        <v>8.2969347384409586E-2</v>
      </c>
      <c r="BJ65" s="1">
        <v>5.7439509850260209E-2</v>
      </c>
      <c r="BK65" s="31">
        <v>18.60742277118965</v>
      </c>
      <c r="BL65" s="31">
        <v>15.520355016304325</v>
      </c>
      <c r="BM65" s="31">
        <v>38.245623276355502</v>
      </c>
      <c r="BN65" s="32">
        <f t="shared" si="1"/>
        <v>1.570544242266491</v>
      </c>
      <c r="BO65" s="5">
        <f t="shared" si="2"/>
        <v>371.50163993311384</v>
      </c>
      <c r="BP65" s="5">
        <f t="shared" si="3"/>
        <v>45.200879790895357</v>
      </c>
      <c r="BQ65" s="5">
        <f t="shared" si="4"/>
        <v>142.98811047509429</v>
      </c>
      <c r="BR65" s="5">
        <f t="shared" si="5"/>
        <v>0.11000125696576288</v>
      </c>
      <c r="BS65" s="5">
        <f t="shared" si="6"/>
        <v>10656.896160204868</v>
      </c>
      <c r="BT65" s="1"/>
      <c r="BU65" s="1"/>
    </row>
    <row r="66" spans="1:73" s="7" customFormat="1">
      <c r="A66" s="28" t="s">
        <v>750</v>
      </c>
      <c r="B66" s="29" t="s">
        <v>128</v>
      </c>
      <c r="C66" s="29" t="s">
        <v>176</v>
      </c>
      <c r="D66" s="29" t="s">
        <v>47</v>
      </c>
      <c r="E66" s="29" t="s">
        <v>207</v>
      </c>
      <c r="F66" s="30" t="s">
        <v>757</v>
      </c>
      <c r="G66" s="29" t="s">
        <v>691</v>
      </c>
      <c r="H66" s="29" t="s">
        <v>51</v>
      </c>
      <c r="I66" s="1">
        <v>173.14916666666667</v>
      </c>
      <c r="J66" s="1">
        <v>-22.328333333333333</v>
      </c>
      <c r="K66" s="1">
        <v>2215</v>
      </c>
      <c r="L66" s="1">
        <v>58.426025039687673</v>
      </c>
      <c r="M66" s="1">
        <v>0.17228836525146413</v>
      </c>
      <c r="N66" s="1">
        <v>13.235800295200713</v>
      </c>
      <c r="O66" s="1">
        <v>8.5452818806346098</v>
      </c>
      <c r="P66" s="1">
        <v>0.15201914581011536</v>
      </c>
      <c r="Q66" s="1">
        <v>7.9151301918466732</v>
      </c>
      <c r="R66" s="1">
        <v>9.323840943020409</v>
      </c>
      <c r="S66" s="1">
        <v>1.8343643594420587</v>
      </c>
      <c r="T66" s="1">
        <v>0.35471134022360251</v>
      </c>
      <c r="U66" s="1">
        <v>4.0538438882697432E-2</v>
      </c>
      <c r="V66" s="1">
        <v>99.93</v>
      </c>
      <c r="W66" s="1">
        <v>0.32</v>
      </c>
      <c r="X66" s="1"/>
      <c r="Y66" s="1"/>
      <c r="Z66" s="1"/>
      <c r="AA66" s="1"/>
      <c r="AB66" s="1"/>
      <c r="AC66" s="1"/>
      <c r="AD66" s="1">
        <v>9.2459649382661837</v>
      </c>
      <c r="AE66" s="1">
        <v>0.34883578120570968</v>
      </c>
      <c r="AF66" s="1">
        <v>47.831233679403098</v>
      </c>
      <c r="AG66" s="1">
        <v>273.60910005796313</v>
      </c>
      <c r="AH66" s="1">
        <v>87.03365816671861</v>
      </c>
      <c r="AI66" s="1">
        <v>111.50608826986107</v>
      </c>
      <c r="AJ66" s="1">
        <v>71.478071199745187</v>
      </c>
      <c r="AK66" s="1">
        <v>5.7899836742325537</v>
      </c>
      <c r="AL66" s="1">
        <v>118.35394476632797</v>
      </c>
      <c r="AM66" s="1">
        <v>5.3608584746834094</v>
      </c>
      <c r="AN66" s="1">
        <v>15.081098836450147</v>
      </c>
      <c r="AO66" s="1">
        <v>0.16310244157851056</v>
      </c>
      <c r="AP66" s="1">
        <v>0.23925529466222042</v>
      </c>
      <c r="AQ66" s="1">
        <v>28.069783584323687</v>
      </c>
      <c r="AR66" s="1">
        <v>0.62268880681905558</v>
      </c>
      <c r="AS66" s="1">
        <v>1.6151060583390215</v>
      </c>
      <c r="AT66" s="1">
        <v>0.26456835503543757</v>
      </c>
      <c r="AU66" s="1">
        <v>1.3464390932607928</v>
      </c>
      <c r="AV66" s="1">
        <v>0.43504221653226294</v>
      </c>
      <c r="AW66" s="1">
        <v>0.1648419672911578</v>
      </c>
      <c r="AX66" s="1">
        <v>0.57675315556538909</v>
      </c>
      <c r="AY66" s="1">
        <v>0.11318314277034537</v>
      </c>
      <c r="AZ66" s="1">
        <v>0.79626318496801751</v>
      </c>
      <c r="BA66" s="1">
        <v>0.19407787522658884</v>
      </c>
      <c r="BB66" s="1">
        <v>0.64142402227767592</v>
      </c>
      <c r="BC66" s="1">
        <v>0.10567326444200353</v>
      </c>
      <c r="BD66" s="1">
        <v>0.75033657919990326</v>
      </c>
      <c r="BE66" s="1">
        <v>0.12515067523340648</v>
      </c>
      <c r="BF66" s="1">
        <v>0.40970323627960692</v>
      </c>
      <c r="BG66" s="1">
        <v>1.3064275849920254E-2</v>
      </c>
      <c r="BH66" s="1">
        <v>1.8446582076735845</v>
      </c>
      <c r="BI66" s="1">
        <v>5.0267074933075521E-2</v>
      </c>
      <c r="BJ66" s="1">
        <v>5.9244841974065918E-2</v>
      </c>
      <c r="BK66" s="31"/>
      <c r="BL66" s="31"/>
      <c r="BM66" s="31"/>
      <c r="BN66" s="32">
        <f t="shared" si="1"/>
        <v>4.7596820579029053</v>
      </c>
      <c r="BO66" s="5">
        <f t="shared" si="2"/>
        <v>558.41290987580203</v>
      </c>
      <c r="BP66" s="5">
        <f t="shared" si="3"/>
        <v>115.18441608033112</v>
      </c>
      <c r="BQ66" s="5">
        <f t="shared" si="4"/>
        <v>172.09910110887023</v>
      </c>
      <c r="BR66" s="5">
        <f t="shared" si="5"/>
        <v>6.6992702110666338E-2</v>
      </c>
      <c r="BS66" s="5">
        <f t="shared" si="6"/>
        <v>15788.436844961287</v>
      </c>
      <c r="BT66" s="1"/>
      <c r="BU66" s="1"/>
    </row>
    <row r="67" spans="1:73" s="7" customFormat="1">
      <c r="A67" s="28" t="s">
        <v>750</v>
      </c>
      <c r="B67" s="29" t="s">
        <v>128</v>
      </c>
      <c r="C67" s="29" t="s">
        <v>177</v>
      </c>
      <c r="D67" s="29" t="s">
        <v>47</v>
      </c>
      <c r="E67" s="29" t="s">
        <v>207</v>
      </c>
      <c r="F67" s="30" t="s">
        <v>757</v>
      </c>
      <c r="G67" s="29" t="s">
        <v>691</v>
      </c>
      <c r="H67" s="29" t="s">
        <v>51</v>
      </c>
      <c r="I67" s="1">
        <v>173.14916666666667</v>
      </c>
      <c r="J67" s="1">
        <v>-22.328333333333333</v>
      </c>
      <c r="K67" s="1">
        <v>2215</v>
      </c>
      <c r="L67" s="1">
        <v>54.783264158383709</v>
      </c>
      <c r="M67" s="1">
        <v>0.36589935244931604</v>
      </c>
      <c r="N67" s="1">
        <v>12.338939274263048</v>
      </c>
      <c r="O67" s="1">
        <v>9.0638470454435804</v>
      </c>
      <c r="P67" s="1">
        <v>0.17278580532328816</v>
      </c>
      <c r="Q67" s="1">
        <v>10.163870901369892</v>
      </c>
      <c r="R67" s="1">
        <v>10.926161218972634</v>
      </c>
      <c r="S67" s="1">
        <v>1.7583496659369913</v>
      </c>
      <c r="T67" s="1">
        <v>0.35573548154794621</v>
      </c>
      <c r="U67" s="1">
        <v>7.1147096309589236E-2</v>
      </c>
      <c r="V67" s="1">
        <v>99.73</v>
      </c>
      <c r="W67" s="1">
        <v>0.35</v>
      </c>
      <c r="X67" s="1"/>
      <c r="Y67" s="1"/>
      <c r="Z67" s="1"/>
      <c r="AA67" s="1"/>
      <c r="AB67" s="1"/>
      <c r="AC67" s="1"/>
      <c r="AD67" s="1">
        <v>4.4050212763274343</v>
      </c>
      <c r="AE67" s="1">
        <v>0.25466294202269568</v>
      </c>
      <c r="AF67" s="1">
        <v>53.470794140757434</v>
      </c>
      <c r="AG67" s="1">
        <v>271.52424773078155</v>
      </c>
      <c r="AH67" s="1">
        <v>97.889320833362461</v>
      </c>
      <c r="AI67" s="1">
        <v>89.279010138333391</v>
      </c>
      <c r="AJ67" s="1">
        <v>63.763950141758151</v>
      </c>
      <c r="AK67" s="1">
        <v>4.4367471849572109</v>
      </c>
      <c r="AL67" s="1">
        <v>183.61772623769301</v>
      </c>
      <c r="AM67" s="1">
        <v>8.5586810122268204</v>
      </c>
      <c r="AN67" s="1">
        <v>18.331154966889613</v>
      </c>
      <c r="AO67" s="1">
        <v>0.25031552895277009</v>
      </c>
      <c r="AP67" s="1">
        <v>0.11629645234779164</v>
      </c>
      <c r="AQ67" s="1">
        <v>36.027105117425357</v>
      </c>
      <c r="AR67" s="1">
        <v>1.1962663472540216</v>
      </c>
      <c r="AS67" s="1">
        <v>3.1057343149054715</v>
      </c>
      <c r="AT67" s="1">
        <v>0.51534743894645152</v>
      </c>
      <c r="AU67" s="1">
        <v>2.8351931292293782</v>
      </c>
      <c r="AV67" s="1">
        <v>0.95221059271150976</v>
      </c>
      <c r="AW67" s="1">
        <v>0.36530898524878863</v>
      </c>
      <c r="AX67" s="1">
        <v>1.2716519399268638</v>
      </c>
      <c r="AY67" s="1">
        <v>0.2335800364091212</v>
      </c>
      <c r="AZ67" s="1">
        <v>1.5117801530549653</v>
      </c>
      <c r="BA67" s="1">
        <v>0.33647437904026833</v>
      </c>
      <c r="BB67" s="1">
        <v>1.0329564857977476</v>
      </c>
      <c r="BC67" s="1">
        <v>0.15825368688641761</v>
      </c>
      <c r="BD67" s="1">
        <v>1.0516515586958155</v>
      </c>
      <c r="BE67" s="1">
        <v>0.16415494423941765</v>
      </c>
      <c r="BF67" s="1">
        <v>0.56568379960237358</v>
      </c>
      <c r="BG67" s="1">
        <v>1.7211564313156961E-2</v>
      </c>
      <c r="BH67" s="1">
        <v>1.3118616275989643</v>
      </c>
      <c r="BI67" s="1">
        <v>9.8016787083903184E-2</v>
      </c>
      <c r="BJ67" s="1">
        <v>6.4955325600415725E-2</v>
      </c>
      <c r="BK67" s="31"/>
      <c r="BL67" s="31"/>
      <c r="BM67" s="31"/>
      <c r="BN67" s="32">
        <f t="shared" si="1"/>
        <v>1.1864952505354098</v>
      </c>
      <c r="BO67" s="5">
        <f t="shared" si="2"/>
        <v>367.56055966806844</v>
      </c>
      <c r="BP67" s="5">
        <f t="shared" si="3"/>
        <v>45.26517667998359</v>
      </c>
      <c r="BQ67" s="5">
        <f t="shared" si="4"/>
        <v>143.9267682198934</v>
      </c>
      <c r="BR67" s="5">
        <f t="shared" si="5"/>
        <v>9.3202721256322507E-2</v>
      </c>
      <c r="BS67" s="5">
        <f t="shared" si="6"/>
        <v>8210.6186216949918</v>
      </c>
      <c r="BT67" s="1"/>
      <c r="BU67" s="1"/>
    </row>
    <row r="68" spans="1:73" s="7" customFormat="1">
      <c r="A68" s="28" t="s">
        <v>750</v>
      </c>
      <c r="B68" s="29" t="s">
        <v>128</v>
      </c>
      <c r="C68" s="29" t="s">
        <v>178</v>
      </c>
      <c r="D68" s="29" t="s">
        <v>47</v>
      </c>
      <c r="E68" s="29" t="s">
        <v>207</v>
      </c>
      <c r="F68" s="30" t="s">
        <v>757</v>
      </c>
      <c r="G68" s="29" t="s">
        <v>691</v>
      </c>
      <c r="H68" s="29" t="s">
        <v>51</v>
      </c>
      <c r="I68" s="1">
        <v>173.27266666666668</v>
      </c>
      <c r="J68" s="1">
        <v>-22.28575</v>
      </c>
      <c r="K68" s="1">
        <v>1752.5</v>
      </c>
      <c r="L68" s="1">
        <v>54.980572801922676</v>
      </c>
      <c r="M68" s="1">
        <v>0.14019627478469857</v>
      </c>
      <c r="N68" s="1">
        <v>9.1533146404966939</v>
      </c>
      <c r="O68" s="1">
        <v>9.2729821750450601</v>
      </c>
      <c r="P68" s="1">
        <v>0.17023833366713395</v>
      </c>
      <c r="Q68" s="1">
        <v>15.272381333867409</v>
      </c>
      <c r="R68" s="1">
        <v>9.5983376727418364</v>
      </c>
      <c r="S68" s="1">
        <v>1.1516122571600236</v>
      </c>
      <c r="T68" s="1">
        <v>0.23032245143200475</v>
      </c>
      <c r="U68" s="1">
        <v>3.0042058882435402E-2</v>
      </c>
      <c r="V68" s="1">
        <v>100.19</v>
      </c>
      <c r="W68" s="1">
        <v>0.33</v>
      </c>
      <c r="X68" s="1"/>
      <c r="Y68" s="1"/>
      <c r="Z68" s="1"/>
      <c r="AA68" s="1"/>
      <c r="AB68" s="1"/>
      <c r="AC68" s="1"/>
      <c r="AD68" s="1">
        <v>3.3286168858684233</v>
      </c>
      <c r="AE68" s="1">
        <v>0.15535100855546424</v>
      </c>
      <c r="AF68" s="1">
        <v>51.505460368231319</v>
      </c>
      <c r="AG68" s="1">
        <v>225.27606588958574</v>
      </c>
      <c r="AH68" s="1">
        <v>206.50432188490302</v>
      </c>
      <c r="AI68" s="1">
        <v>47.559260690212774</v>
      </c>
      <c r="AJ68" s="1">
        <v>57.141924589747987</v>
      </c>
      <c r="AK68" s="1">
        <v>3.4268242310419317</v>
      </c>
      <c r="AL68" s="1">
        <v>64.947516894753377</v>
      </c>
      <c r="AM68" s="1">
        <v>3.6556566989653976</v>
      </c>
      <c r="AN68" s="1">
        <v>7.8443127123663761</v>
      </c>
      <c r="AO68" s="1">
        <v>8.3382450341252218E-2</v>
      </c>
      <c r="AP68" s="1">
        <v>0.14286339543933774</v>
      </c>
      <c r="AQ68" s="1">
        <v>16.868564498026579</v>
      </c>
      <c r="AR68" s="1">
        <v>0.3279185540599327</v>
      </c>
      <c r="AS68" s="1">
        <v>0.82925357856145498</v>
      </c>
      <c r="AT68" s="1">
        <v>0.13567571683235755</v>
      </c>
      <c r="AU68" s="1">
        <v>0.71815592541850148</v>
      </c>
      <c r="AV68" s="1">
        <v>0.26055100299958933</v>
      </c>
      <c r="AW68" s="1">
        <v>0.10761126352523391</v>
      </c>
      <c r="AX68" s="1">
        <v>0.41374352922267138</v>
      </c>
      <c r="AY68" s="1">
        <v>8.1504248163613069E-2</v>
      </c>
      <c r="AZ68" s="1">
        <v>0.60193373301240494</v>
      </c>
      <c r="BA68" s="1">
        <v>0.14446453087690833</v>
      </c>
      <c r="BB68" s="1">
        <v>0.46494800900765043</v>
      </c>
      <c r="BC68" s="1">
        <v>7.5917038873515016E-2</v>
      </c>
      <c r="BD68" s="1">
        <v>0.53733539003996733</v>
      </c>
      <c r="BE68" s="1">
        <v>8.9655112083519367E-2</v>
      </c>
      <c r="BF68" s="1">
        <v>0.24597057218511686</v>
      </c>
      <c r="BG68" s="1">
        <v>6.3630927960796222E-3</v>
      </c>
      <c r="BH68" s="1">
        <v>0.87441903922710951</v>
      </c>
      <c r="BI68" s="1">
        <v>2.7343323078999199E-2</v>
      </c>
      <c r="BJ68" s="1">
        <v>3.388066254847006E-2</v>
      </c>
      <c r="BK68" s="31">
        <v>18.645745555549574</v>
      </c>
      <c r="BL68" s="31">
        <v>15.522782757027061</v>
      </c>
      <c r="BM68" s="31">
        <v>38.22998520270589</v>
      </c>
      <c r="BN68" s="32">
        <f t="shared" si="1"/>
        <v>5.2248000371638339</v>
      </c>
      <c r="BO68" s="5">
        <f t="shared" si="2"/>
        <v>616.9171336377301</v>
      </c>
      <c r="BP68" s="5">
        <f t="shared" si="3"/>
        <v>125.32581431822653</v>
      </c>
      <c r="BQ68" s="5">
        <f t="shared" si="4"/>
        <v>202.30353544408985</v>
      </c>
      <c r="BR68" s="5">
        <f t="shared" si="5"/>
        <v>5.0886882914906062E-2</v>
      </c>
      <c r="BS68" s="5">
        <f t="shared" si="6"/>
        <v>30750.545622288471</v>
      </c>
      <c r="BT68" s="1"/>
      <c r="BU68" s="1"/>
    </row>
    <row r="69" spans="1:73" s="7" customFormat="1">
      <c r="A69" s="28" t="s">
        <v>750</v>
      </c>
      <c r="B69" s="29" t="s">
        <v>128</v>
      </c>
      <c r="C69" s="29" t="s">
        <v>179</v>
      </c>
      <c r="D69" s="29" t="s">
        <v>47</v>
      </c>
      <c r="E69" s="29" t="s">
        <v>207</v>
      </c>
      <c r="F69" s="30" t="s">
        <v>757</v>
      </c>
      <c r="G69" s="29" t="s">
        <v>691</v>
      </c>
      <c r="H69" s="29" t="s">
        <v>51</v>
      </c>
      <c r="I69" s="1">
        <v>174.02933333333334</v>
      </c>
      <c r="J69" s="1">
        <v>-22.015500000000003</v>
      </c>
      <c r="K69" s="1">
        <v>945</v>
      </c>
      <c r="L69" s="1">
        <v>55.927966541500609</v>
      </c>
      <c r="M69" s="1">
        <v>0.34517169402995468</v>
      </c>
      <c r="N69" s="1">
        <v>14.355081628186941</v>
      </c>
      <c r="O69" s="1">
        <v>9.1081712749945645</v>
      </c>
      <c r="P69" s="1">
        <v>0.16243373836703751</v>
      </c>
      <c r="Q69" s="1">
        <v>7.4516477475878462</v>
      </c>
      <c r="R69" s="1">
        <v>10.5988014284492</v>
      </c>
      <c r="S69" s="1">
        <v>1.7258584701497737</v>
      </c>
      <c r="T69" s="1">
        <v>0.25380271619849609</v>
      </c>
      <c r="U69" s="1">
        <v>7.1064760535578919E-2</v>
      </c>
      <c r="V69" s="1">
        <v>99.43</v>
      </c>
      <c r="W69" s="1">
        <v>-7.0000000000000007E-2</v>
      </c>
      <c r="X69" s="1"/>
      <c r="Y69" s="1"/>
      <c r="Z69" s="1"/>
      <c r="AA69" s="1"/>
      <c r="AB69" s="1"/>
      <c r="AC69" s="1"/>
      <c r="AD69" s="1">
        <v>5.3961480798341803</v>
      </c>
      <c r="AE69" s="1">
        <v>0.23386791707896076</v>
      </c>
      <c r="AF69" s="1">
        <v>46.826409798636327</v>
      </c>
      <c r="AG69" s="1">
        <v>279.90340162961922</v>
      </c>
      <c r="AH69" s="1">
        <v>49.744643438672689</v>
      </c>
      <c r="AI69" s="1">
        <v>103.8318736514623</v>
      </c>
      <c r="AJ69" s="1">
        <v>66.627862195569634</v>
      </c>
      <c r="AK69" s="1">
        <v>2.9524010674019809</v>
      </c>
      <c r="AL69" s="1">
        <v>162.35152837937875</v>
      </c>
      <c r="AM69" s="1">
        <v>11.735562304060798</v>
      </c>
      <c r="AN69" s="1">
        <v>19.932032936706726</v>
      </c>
      <c r="AO69" s="1">
        <v>0.28856564841632071</v>
      </c>
      <c r="AP69" s="1">
        <v>9.4111935946503092E-2</v>
      </c>
      <c r="AQ69" s="1">
        <v>48.313005299426948</v>
      </c>
      <c r="AR69" s="1">
        <v>1.4760333970816395</v>
      </c>
      <c r="AS69" s="1">
        <v>3.5334159250403734</v>
      </c>
      <c r="AT69" s="1">
        <v>0.6086208058316932</v>
      </c>
      <c r="AU69" s="1">
        <v>2.9712962998710086</v>
      </c>
      <c r="AV69" s="1">
        <v>0.98925434749602159</v>
      </c>
      <c r="AW69" s="1">
        <v>0.3821225204922219</v>
      </c>
      <c r="AX69" s="1">
        <v>1.3909994584093908</v>
      </c>
      <c r="AY69" s="1">
        <v>0.24995901697487546</v>
      </c>
      <c r="AZ69" s="1">
        <v>1.7322904315504468</v>
      </c>
      <c r="BA69" s="1">
        <v>0.41069492864546214</v>
      </c>
      <c r="BB69" s="1">
        <v>1.2903375692370627</v>
      </c>
      <c r="BC69" s="1">
        <v>0.2023948638560216</v>
      </c>
      <c r="BD69" s="1">
        <v>1.3489146631903031</v>
      </c>
      <c r="BE69" s="1">
        <v>0.21468367984637904</v>
      </c>
      <c r="BF69" s="1">
        <v>0.64062449514315967</v>
      </c>
      <c r="BG69" s="1">
        <v>2.5619462060214534E-2</v>
      </c>
      <c r="BH69" s="1">
        <v>1.3276115119667988</v>
      </c>
      <c r="BI69" s="1">
        <v>0.12394009310599244</v>
      </c>
      <c r="BJ69" s="1">
        <v>0.15103341211334498</v>
      </c>
      <c r="BK69" s="31"/>
      <c r="BL69" s="31"/>
      <c r="BM69" s="31"/>
      <c r="BN69" s="32">
        <f t="shared" si="1"/>
        <v>0.75933407493908711</v>
      </c>
      <c r="BO69" s="5">
        <f t="shared" si="2"/>
        <v>389.8093352093104</v>
      </c>
      <c r="BP69" s="5">
        <f t="shared" si="3"/>
        <v>23.821194525625494</v>
      </c>
      <c r="BQ69" s="5">
        <f t="shared" si="4"/>
        <v>167.42465904924552</v>
      </c>
      <c r="BR69" s="5">
        <f t="shared" si="5"/>
        <v>9.1881344675179902E-2</v>
      </c>
      <c r="BS69" s="5">
        <f t="shared" si="6"/>
        <v>7216.8124390022476</v>
      </c>
      <c r="BT69" s="1"/>
      <c r="BU69" s="1"/>
    </row>
    <row r="70" spans="1:73" s="7" customFormat="1">
      <c r="A70" s="28" t="s">
        <v>750</v>
      </c>
      <c r="B70" s="29" t="s">
        <v>128</v>
      </c>
      <c r="C70" s="29" t="s">
        <v>180</v>
      </c>
      <c r="D70" s="29" t="s">
        <v>47</v>
      </c>
      <c r="E70" s="29" t="s">
        <v>207</v>
      </c>
      <c r="F70" s="30" t="s">
        <v>757</v>
      </c>
      <c r="G70" s="29" t="s">
        <v>691</v>
      </c>
      <c r="H70" s="29" t="s">
        <v>51</v>
      </c>
      <c r="I70" s="1">
        <v>174.02933333333334</v>
      </c>
      <c r="J70" s="1">
        <v>-22.015500000000003</v>
      </c>
      <c r="K70" s="1">
        <v>945</v>
      </c>
      <c r="L70" s="1">
        <v>54.807834062990828</v>
      </c>
      <c r="M70" s="1">
        <v>0.46387495251105387</v>
      </c>
      <c r="N70" s="1">
        <v>16.064191290219757</v>
      </c>
      <c r="O70" s="1">
        <v>9.3830364507754371</v>
      </c>
      <c r="P70" s="1">
        <v>0.17143204766712858</v>
      </c>
      <c r="Q70" s="1">
        <v>6.1009640493301651</v>
      </c>
      <c r="R70" s="1">
        <v>10.800219003029103</v>
      </c>
      <c r="S70" s="1">
        <v>1.8857525243384148</v>
      </c>
      <c r="T70" s="1">
        <v>0.25210595245165973</v>
      </c>
      <c r="U70" s="1">
        <v>7.0589666686464742E-2</v>
      </c>
      <c r="V70" s="1">
        <v>99.96</v>
      </c>
      <c r="W70" s="1">
        <v>-0.24</v>
      </c>
      <c r="X70" s="1"/>
      <c r="Y70" s="1"/>
      <c r="Z70" s="1"/>
      <c r="AA70" s="1"/>
      <c r="AB70" s="1"/>
      <c r="AC70" s="1"/>
      <c r="AD70" s="1">
        <v>4.2418263558460279</v>
      </c>
      <c r="AE70" s="1">
        <v>0.20426617615040063</v>
      </c>
      <c r="AF70" s="1">
        <v>49.094068111437572</v>
      </c>
      <c r="AG70" s="1">
        <v>309.29576756731871</v>
      </c>
      <c r="AH70" s="1">
        <v>35.31251229511561</v>
      </c>
      <c r="AI70" s="1">
        <v>95.794818354626955</v>
      </c>
      <c r="AJ70" s="1">
        <v>69.346863040845804</v>
      </c>
      <c r="AK70" s="1">
        <v>2.4770754543530469</v>
      </c>
      <c r="AL70" s="1">
        <v>163.54705599719819</v>
      </c>
      <c r="AM70" s="1">
        <v>11.738505002244883</v>
      </c>
      <c r="AN70" s="1">
        <v>20.378382550847629</v>
      </c>
      <c r="AO70" s="1">
        <v>0.22472710818319194</v>
      </c>
      <c r="AP70" s="1">
        <v>5.8686540604439785E-2</v>
      </c>
      <c r="AQ70" s="1">
        <v>56.688810805809553</v>
      </c>
      <c r="AR70" s="1">
        <v>1.3880278196963729</v>
      </c>
      <c r="AS70" s="1">
        <v>3.5658623857250711</v>
      </c>
      <c r="AT70" s="1">
        <v>0.65382271656124735</v>
      </c>
      <c r="AU70" s="1">
        <v>3.412612919241615</v>
      </c>
      <c r="AV70" s="1">
        <v>1.1906039349343218</v>
      </c>
      <c r="AW70" s="1">
        <v>0.47352539094669061</v>
      </c>
      <c r="AX70" s="1">
        <v>1.6419113269710579</v>
      </c>
      <c r="AY70" s="1">
        <v>0.31332348494381157</v>
      </c>
      <c r="AZ70" s="1">
        <v>2.0851873064941193</v>
      </c>
      <c r="BA70" s="1">
        <v>0.45807124251833242</v>
      </c>
      <c r="BB70" s="1">
        <v>1.3769757611720181</v>
      </c>
      <c r="BC70" s="1">
        <v>0.20883368603372846</v>
      </c>
      <c r="BD70" s="1">
        <v>1.3819817287665299</v>
      </c>
      <c r="BE70" s="1">
        <v>0.21023069023239183</v>
      </c>
      <c r="BF70" s="1">
        <v>0.68083480197791613</v>
      </c>
      <c r="BG70" s="1">
        <v>2.3736644240140378E-2</v>
      </c>
      <c r="BH70" s="1">
        <v>1.1165597933988318</v>
      </c>
      <c r="BI70" s="1">
        <v>9.5279954540806774E-2</v>
      </c>
      <c r="BJ70" s="1">
        <v>7.5605056286990879E-2</v>
      </c>
      <c r="BK70" s="31"/>
      <c r="BL70" s="31"/>
      <c r="BM70" s="31"/>
      <c r="BN70" s="32">
        <f t="shared" si="1"/>
        <v>0.61593795764570125</v>
      </c>
      <c r="BO70" s="5">
        <f t="shared" si="2"/>
        <v>594.9710102089806</v>
      </c>
      <c r="BP70" s="5">
        <f t="shared" si="3"/>
        <v>25.997865619175521</v>
      </c>
      <c r="BQ70" s="5">
        <f t="shared" si="4"/>
        <v>252.25621983974557</v>
      </c>
      <c r="BR70" s="5">
        <f t="shared" si="5"/>
        <v>6.8944438669133259E-2</v>
      </c>
      <c r="BS70" s="5">
        <f t="shared" si="6"/>
        <v>7151.1452887475662</v>
      </c>
      <c r="BT70" s="1"/>
      <c r="BU70" s="1"/>
    </row>
    <row r="71" spans="1:73" s="7" customFormat="1">
      <c r="A71" s="45" t="s">
        <v>754</v>
      </c>
      <c r="B71" s="45" t="s">
        <v>186</v>
      </c>
      <c r="C71" s="30" t="s">
        <v>197</v>
      </c>
      <c r="D71" s="30" t="s">
        <v>74</v>
      </c>
      <c r="E71" s="30" t="s">
        <v>209</v>
      </c>
      <c r="F71" s="30" t="s">
        <v>757</v>
      </c>
      <c r="G71" s="29" t="s">
        <v>691</v>
      </c>
      <c r="H71" s="29" t="s">
        <v>51</v>
      </c>
      <c r="I71" s="5">
        <v>173.095583333333</v>
      </c>
      <c r="J71" s="5">
        <v>-22.416166666666669</v>
      </c>
      <c r="K71" s="5">
        <v>1807</v>
      </c>
      <c r="L71" s="5">
        <v>64.295850000000002</v>
      </c>
      <c r="M71" s="5">
        <v>0.388575</v>
      </c>
      <c r="N71" s="5">
        <v>12.934025</v>
      </c>
      <c r="O71" s="5">
        <v>9.2136500000000012</v>
      </c>
      <c r="P71" s="5">
        <v>0.143875</v>
      </c>
      <c r="Q71" s="5">
        <v>2.1649250000000002</v>
      </c>
      <c r="R71" s="5">
        <v>6.8308</v>
      </c>
      <c r="S71" s="5">
        <v>1.6428999999999998</v>
      </c>
      <c r="T71" s="5">
        <v>0.60652499999999998</v>
      </c>
      <c r="U71" s="5">
        <v>6.0374999999999998E-2</v>
      </c>
      <c r="V71" s="5">
        <v>98.281499999999994</v>
      </c>
      <c r="W71" s="5"/>
      <c r="X71" s="5"/>
      <c r="Y71" s="5">
        <v>180</v>
      </c>
      <c r="Z71" s="5">
        <v>747.41603620205944</v>
      </c>
      <c r="AA71" s="5">
        <v>1586.810659007338</v>
      </c>
      <c r="AB71" s="5">
        <v>58.804430408186953</v>
      </c>
      <c r="AC71" s="5"/>
      <c r="AD71" s="5"/>
      <c r="AE71" s="5"/>
      <c r="AF71" s="5"/>
      <c r="AG71" s="5"/>
      <c r="AH71" s="5"/>
      <c r="AI71" s="5"/>
      <c r="AJ71" s="5"/>
      <c r="AK71" s="5">
        <v>5.1701051025193498</v>
      </c>
      <c r="AL71" s="5">
        <v>121.20662580815414</v>
      </c>
      <c r="AM71" s="5">
        <v>5.8164693147455386</v>
      </c>
      <c r="AN71" s="5">
        <v>15.087351805897654</v>
      </c>
      <c r="AO71" s="5">
        <v>0.21185030536567379</v>
      </c>
      <c r="AP71" s="5"/>
      <c r="AQ71" s="5">
        <v>31.472583738149837</v>
      </c>
      <c r="AR71" s="5">
        <v>1.0391693653074088</v>
      </c>
      <c r="AS71" s="5">
        <v>2.7532508459917064</v>
      </c>
      <c r="AT71" s="5">
        <v>0.43009840163508295</v>
      </c>
      <c r="AU71" s="5">
        <v>2.1606368443428652</v>
      </c>
      <c r="AV71" s="5">
        <v>0.6933630846586889</v>
      </c>
      <c r="AW71" s="5">
        <v>0.22975008713418821</v>
      </c>
      <c r="AX71" s="5">
        <v>0.80231625895911218</v>
      </c>
      <c r="AY71" s="5">
        <v>0.13874210221496444</v>
      </c>
      <c r="AZ71" s="5">
        <v>0.96340923142819301</v>
      </c>
      <c r="BA71" s="5"/>
      <c r="BB71" s="5">
        <v>0.68937767444711096</v>
      </c>
      <c r="BC71" s="5"/>
      <c r="BD71" s="5">
        <v>0.82251308098304265</v>
      </c>
      <c r="BE71" s="5">
        <v>0.12863386868738058</v>
      </c>
      <c r="BF71" s="5">
        <v>0.492319901463113</v>
      </c>
      <c r="BG71" s="5">
        <v>1.4963228783612004E-2</v>
      </c>
      <c r="BH71" s="5">
        <v>1.9913670190904451</v>
      </c>
      <c r="BI71" s="5">
        <v>8.4614867505912017E-2</v>
      </c>
      <c r="BJ71" s="5">
        <v>7.0019141990981137E-2</v>
      </c>
      <c r="BK71" s="46"/>
      <c r="BL71" s="30"/>
      <c r="BM71" s="30"/>
      <c r="BN71" s="32"/>
      <c r="BO71" s="5">
        <f t="shared" si="2"/>
        <v>371.95099000717403</v>
      </c>
      <c r="BP71" s="5">
        <f t="shared" si="3"/>
        <v>61.101615530605379</v>
      </c>
      <c r="BQ71" s="5">
        <f t="shared" si="4"/>
        <v>148.56048323284293</v>
      </c>
      <c r="BR71" s="5">
        <f t="shared" si="5"/>
        <v>0.10287358275783638</v>
      </c>
      <c r="BS71" s="5">
        <f t="shared" si="6"/>
        <v>9261.7786850493212</v>
      </c>
      <c r="BT71" s="1"/>
      <c r="BU71" s="1"/>
    </row>
    <row r="72" spans="1:73" s="7" customFormat="1">
      <c r="A72" s="45" t="s">
        <v>754</v>
      </c>
      <c r="B72" s="45" t="s">
        <v>186</v>
      </c>
      <c r="C72" s="30" t="s">
        <v>198</v>
      </c>
      <c r="D72" s="30" t="s">
        <v>74</v>
      </c>
      <c r="E72" s="30" t="s">
        <v>209</v>
      </c>
      <c r="F72" s="30" t="s">
        <v>757</v>
      </c>
      <c r="G72" s="29" t="s">
        <v>691</v>
      </c>
      <c r="H72" s="29" t="s">
        <v>51</v>
      </c>
      <c r="I72" s="5">
        <v>173.095583333333</v>
      </c>
      <c r="J72" s="5">
        <v>-22.416166666666669</v>
      </c>
      <c r="K72" s="5">
        <v>1807</v>
      </c>
      <c r="L72" s="5">
        <v>60.310739999999996</v>
      </c>
      <c r="M72" s="5">
        <v>0.43484</v>
      </c>
      <c r="N72" s="5">
        <v>14.22878</v>
      </c>
      <c r="O72" s="5">
        <v>9.8686999999999987</v>
      </c>
      <c r="P72" s="5">
        <v>0.15366000000000002</v>
      </c>
      <c r="Q72" s="5">
        <v>3.7031599999999996</v>
      </c>
      <c r="R72" s="5">
        <v>8.6731400000000001</v>
      </c>
      <c r="S72" s="5">
        <v>1.72224</v>
      </c>
      <c r="T72" s="5">
        <v>0.53034000000000003</v>
      </c>
      <c r="U72" s="5">
        <v>0.32394000000000001</v>
      </c>
      <c r="V72" s="5">
        <v>99.949539999999985</v>
      </c>
      <c r="W72" s="5"/>
      <c r="X72" s="5"/>
      <c r="Y72" s="5">
        <v>156</v>
      </c>
      <c r="Z72" s="5">
        <v>943.18220801121072</v>
      </c>
      <c r="AA72" s="5">
        <v>2226.2271981560662</v>
      </c>
      <c r="AB72" s="5">
        <v>26.201442972336064</v>
      </c>
      <c r="AC72" s="5"/>
      <c r="AD72" s="5"/>
      <c r="AE72" s="5"/>
      <c r="AF72" s="5"/>
      <c r="AG72" s="5"/>
      <c r="AH72" s="5"/>
      <c r="AI72" s="5"/>
      <c r="AJ72" s="5"/>
      <c r="AK72" s="5">
        <v>7.1528739806073744</v>
      </c>
      <c r="AL72" s="5">
        <v>210.11588145367912</v>
      </c>
      <c r="AM72" s="5">
        <v>9.7143825240009942</v>
      </c>
      <c r="AN72" s="5">
        <v>23.872939171213883</v>
      </c>
      <c r="AO72" s="5">
        <v>0.36312651343807989</v>
      </c>
      <c r="AP72" s="5"/>
      <c r="AQ72" s="5">
        <v>56.998049470660227</v>
      </c>
      <c r="AR72" s="5">
        <v>1.8962362163833821</v>
      </c>
      <c r="AS72" s="5">
        <v>4.8575787329775473</v>
      </c>
      <c r="AT72" s="5">
        <v>0.75809909612079185</v>
      </c>
      <c r="AU72" s="5">
        <v>3.8597659110271167</v>
      </c>
      <c r="AV72" s="5">
        <v>1.2003428187542782</v>
      </c>
      <c r="AW72" s="5">
        <v>0.40532547997376595</v>
      </c>
      <c r="AX72" s="5">
        <v>1.4007493240991469</v>
      </c>
      <c r="AY72" s="5">
        <v>0.25191630374293061</v>
      </c>
      <c r="AZ72" s="5">
        <v>1.6932090971979659</v>
      </c>
      <c r="BA72" s="5"/>
      <c r="BB72" s="5">
        <v>1.1274845513696898</v>
      </c>
      <c r="BC72" s="5"/>
      <c r="BD72" s="5">
        <v>1.2606943293179704</v>
      </c>
      <c r="BE72" s="5">
        <v>0.1989159524716996</v>
      </c>
      <c r="BF72" s="5">
        <v>0.78610158534534147</v>
      </c>
      <c r="BG72" s="5">
        <v>2.5297473756671823E-2</v>
      </c>
      <c r="BH72" s="5">
        <v>2.9008596478942139</v>
      </c>
      <c r="BI72" s="5">
        <v>0.17281076890829003</v>
      </c>
      <c r="BJ72" s="5">
        <v>0.11939636191211116</v>
      </c>
      <c r="BK72" s="46"/>
      <c r="BL72" s="30"/>
      <c r="BM72" s="30"/>
      <c r="BN72" s="32"/>
      <c r="BO72" s="5">
        <f t="shared" si="2"/>
        <v>329.82926834211855</v>
      </c>
      <c r="BP72" s="5">
        <f t="shared" si="3"/>
        <v>41.391367134089748</v>
      </c>
      <c r="BQ72" s="5">
        <f t="shared" si="4"/>
        <v>156.96471439389813</v>
      </c>
      <c r="BR72" s="5">
        <f t="shared" si="5"/>
        <v>0.13707586755131979</v>
      </c>
      <c r="BS72" s="5">
        <f t="shared" si="6"/>
        <v>5249.5289117772627</v>
      </c>
      <c r="BT72" s="1"/>
      <c r="BU72" s="1"/>
    </row>
    <row r="73" spans="1:73" s="7" customFormat="1">
      <c r="A73" s="45" t="s">
        <v>754</v>
      </c>
      <c r="B73" s="45" t="s">
        <v>186</v>
      </c>
      <c r="C73" s="30" t="s">
        <v>178</v>
      </c>
      <c r="D73" s="30" t="s">
        <v>74</v>
      </c>
      <c r="E73" s="30" t="s">
        <v>209</v>
      </c>
      <c r="F73" s="30" t="s">
        <v>757</v>
      </c>
      <c r="G73" s="29" t="s">
        <v>691</v>
      </c>
      <c r="H73" s="29" t="s">
        <v>51</v>
      </c>
      <c r="I73" s="5">
        <v>173.27266666666699</v>
      </c>
      <c r="J73" s="5">
        <v>-22.28575</v>
      </c>
      <c r="K73" s="5">
        <v>1752.5</v>
      </c>
      <c r="L73" s="5">
        <v>56.662833333333332</v>
      </c>
      <c r="M73" s="5">
        <v>0.34426666666666667</v>
      </c>
      <c r="N73" s="5">
        <v>14.810400000000001</v>
      </c>
      <c r="O73" s="5">
        <v>9.4538999999999991</v>
      </c>
      <c r="P73" s="5">
        <v>0.15610000000000002</v>
      </c>
      <c r="Q73" s="5">
        <v>4.8859000000000004</v>
      </c>
      <c r="R73" s="5">
        <v>9.6718999999999991</v>
      </c>
      <c r="S73" s="5">
        <v>1.7057</v>
      </c>
      <c r="T73" s="5">
        <v>0.46419999999999995</v>
      </c>
      <c r="U73" s="5">
        <v>0.16306666666666667</v>
      </c>
      <c r="V73" s="5">
        <v>98.318266666666659</v>
      </c>
      <c r="W73" s="5"/>
      <c r="X73" s="5"/>
      <c r="Y73" s="5">
        <v>216</v>
      </c>
      <c r="Z73" s="5">
        <v>1170.0523553842488</v>
      </c>
      <c r="AA73" s="5">
        <v>2558.9010727100531</v>
      </c>
      <c r="AB73" s="5">
        <v>44.015644704240941</v>
      </c>
      <c r="AC73" s="5"/>
      <c r="AD73" s="5"/>
      <c r="AE73" s="5"/>
      <c r="AF73" s="5"/>
      <c r="AG73" s="5"/>
      <c r="AH73" s="5"/>
      <c r="AI73" s="5"/>
      <c r="AJ73" s="5"/>
      <c r="AK73" s="5">
        <v>7.2496695586220783</v>
      </c>
      <c r="AL73" s="5">
        <v>239.73140229575134</v>
      </c>
      <c r="AM73" s="5">
        <v>9.2019210773350153</v>
      </c>
      <c r="AN73" s="5">
        <v>20.79868501000686</v>
      </c>
      <c r="AO73" s="5">
        <v>0.24520163065716261</v>
      </c>
      <c r="AP73" s="5"/>
      <c r="AQ73" s="5">
        <v>80.367464984487071</v>
      </c>
      <c r="AR73" s="5">
        <v>2.2165202720253627</v>
      </c>
      <c r="AS73" s="5">
        <v>5.1085799530109988</v>
      </c>
      <c r="AT73" s="5">
        <v>0.79476613299231325</v>
      </c>
      <c r="AU73" s="5">
        <v>3.9282667429703744</v>
      </c>
      <c r="AV73" s="5">
        <v>1.1756089878290119</v>
      </c>
      <c r="AW73" s="5">
        <v>0.43212564757788963</v>
      </c>
      <c r="AX73" s="5">
        <v>1.4020730320171362</v>
      </c>
      <c r="AY73" s="5">
        <v>0.24117212079352066</v>
      </c>
      <c r="AZ73" s="5">
        <v>1.6074568510910874</v>
      </c>
      <c r="BA73" s="5"/>
      <c r="BB73" s="5">
        <v>1.0563045965728624</v>
      </c>
      <c r="BC73" s="5"/>
      <c r="BD73" s="5">
        <v>1.1528838355199102</v>
      </c>
      <c r="BE73" s="5">
        <v>0.17705769115473061</v>
      </c>
      <c r="BF73" s="5">
        <v>0.69891944339574463</v>
      </c>
      <c r="BG73" s="5">
        <v>3.3355676818660064E-2</v>
      </c>
      <c r="BH73" s="5">
        <v>3.1558144129429988</v>
      </c>
      <c r="BI73" s="5">
        <v>0.22488232617381212</v>
      </c>
      <c r="BJ73" s="5">
        <v>0.20202755288883642</v>
      </c>
      <c r="BK73" s="46"/>
      <c r="BL73" s="30"/>
      <c r="BM73" s="30"/>
      <c r="BN73" s="32"/>
      <c r="BO73" s="5">
        <f t="shared" si="2"/>
        <v>357.37563885910203</v>
      </c>
      <c r="BP73" s="5">
        <f t="shared" si="3"/>
        <v>32.237613697657991</v>
      </c>
      <c r="BQ73" s="5">
        <f t="shared" si="4"/>
        <v>327.76072805509074</v>
      </c>
      <c r="BR73" s="5">
        <f t="shared" si="5"/>
        <v>0.19506069843749529</v>
      </c>
      <c r="BS73" s="5">
        <f t="shared" si="6"/>
        <v>4991.6024089963184</v>
      </c>
      <c r="BT73" s="1"/>
      <c r="BU73" s="1"/>
    </row>
    <row r="74" spans="1:73" s="7" customFormat="1">
      <c r="A74" s="29" t="s">
        <v>755</v>
      </c>
      <c r="B74" s="45"/>
      <c r="C74" s="7" t="s">
        <v>684</v>
      </c>
      <c r="D74" s="7" t="s">
        <v>74</v>
      </c>
      <c r="E74" s="7" t="s">
        <v>210</v>
      </c>
      <c r="F74" s="30" t="s">
        <v>757</v>
      </c>
      <c r="G74" s="29" t="s">
        <v>51</v>
      </c>
      <c r="H74" s="29" t="s">
        <v>51</v>
      </c>
      <c r="I74" s="1">
        <v>172.446</v>
      </c>
      <c r="J74" s="1">
        <v>-22.97</v>
      </c>
      <c r="K74" s="47">
        <v>3040</v>
      </c>
      <c r="L74" s="47"/>
      <c r="M74" s="47">
        <v>0.46</v>
      </c>
      <c r="N74" s="47"/>
      <c r="O74" s="1"/>
      <c r="P74" s="47"/>
      <c r="Q74" s="47">
        <v>3.81</v>
      </c>
      <c r="R74" s="47"/>
      <c r="T74" s="47">
        <v>0.49</v>
      </c>
      <c r="U74" s="47"/>
      <c r="V74" s="1"/>
      <c r="W74" s="47"/>
      <c r="X74" s="47">
        <v>2.0099999999999998</v>
      </c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N74" s="32"/>
      <c r="BO74" s="5"/>
      <c r="BP74" s="5"/>
      <c r="BQ74" s="5"/>
      <c r="BR74" s="5"/>
      <c r="BS74" s="5"/>
      <c r="BT74" s="1"/>
      <c r="BU74" s="1"/>
    </row>
    <row r="75" spans="1:73" s="7" customFormat="1">
      <c r="A75" s="29" t="s">
        <v>755</v>
      </c>
      <c r="B75" s="45"/>
      <c r="C75" s="7" t="s">
        <v>685</v>
      </c>
      <c r="D75" s="7" t="s">
        <v>74</v>
      </c>
      <c r="E75" s="7" t="s">
        <v>210</v>
      </c>
      <c r="F75" s="30" t="s">
        <v>757</v>
      </c>
      <c r="G75" s="29" t="s">
        <v>51</v>
      </c>
      <c r="H75" s="29" t="s">
        <v>51</v>
      </c>
      <c r="I75" s="1">
        <v>172.465</v>
      </c>
      <c r="J75" s="1">
        <v>-23.093</v>
      </c>
      <c r="K75" s="47">
        <v>6200</v>
      </c>
      <c r="L75" s="47"/>
      <c r="M75" s="47">
        <v>0.49</v>
      </c>
      <c r="N75" s="47"/>
      <c r="O75" s="1"/>
      <c r="P75" s="47"/>
      <c r="Q75" s="47">
        <v>3.08</v>
      </c>
      <c r="R75" s="47"/>
      <c r="T75" s="47">
        <v>0.61</v>
      </c>
      <c r="U75" s="47"/>
      <c r="V75" s="1"/>
      <c r="W75" s="47"/>
      <c r="X75" s="47">
        <v>2.46</v>
      </c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N75" s="32"/>
      <c r="BO75" s="5"/>
      <c r="BP75" s="5"/>
      <c r="BQ75" s="5"/>
      <c r="BR75" s="5"/>
      <c r="BS75" s="5"/>
      <c r="BT75" s="1"/>
      <c r="BU75" s="1"/>
    </row>
    <row r="76" spans="1:73" s="7" customFormat="1">
      <c r="A76" s="29" t="s">
        <v>256</v>
      </c>
      <c r="B76" s="45"/>
      <c r="C76" s="7" t="s">
        <v>259</v>
      </c>
      <c r="D76" s="30" t="s">
        <v>258</v>
      </c>
      <c r="G76" s="29" t="s">
        <v>51</v>
      </c>
      <c r="H76" s="29" t="s">
        <v>51</v>
      </c>
      <c r="I76" s="1"/>
      <c r="J76" s="1"/>
      <c r="K76" s="47"/>
      <c r="L76" s="47"/>
      <c r="M76" s="47"/>
      <c r="N76" s="47">
        <v>11.58</v>
      </c>
      <c r="O76" s="1">
        <v>6.26</v>
      </c>
      <c r="P76" s="47"/>
      <c r="Q76" s="47">
        <v>8.89</v>
      </c>
      <c r="R76" s="47"/>
      <c r="S76" s="47"/>
      <c r="T76" s="47">
        <v>0.19</v>
      </c>
      <c r="U76" s="47"/>
      <c r="V76" s="1"/>
      <c r="W76" s="47"/>
      <c r="X76" s="47">
        <v>3.11</v>
      </c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S76" s="5"/>
    </row>
    <row r="77" spans="1:73" s="7" customFormat="1">
      <c r="A77" s="28" t="s">
        <v>750</v>
      </c>
      <c r="B77" s="29" t="s">
        <v>128</v>
      </c>
      <c r="C77" s="29" t="s">
        <v>129</v>
      </c>
      <c r="D77" s="29" t="s">
        <v>47</v>
      </c>
      <c r="E77" s="29" t="s">
        <v>204</v>
      </c>
      <c r="F77" s="30" t="s">
        <v>757</v>
      </c>
      <c r="G77" s="7" t="s">
        <v>227</v>
      </c>
      <c r="H77" s="29" t="s">
        <v>264</v>
      </c>
      <c r="I77" s="1">
        <v>172.86133333333333</v>
      </c>
      <c r="J77" s="1">
        <v>-22.057333333333332</v>
      </c>
      <c r="K77" s="1">
        <v>2493</v>
      </c>
      <c r="L77" s="1">
        <v>47.420077912497959</v>
      </c>
      <c r="M77" s="1">
        <v>1.1386461547199893</v>
      </c>
      <c r="N77" s="1">
        <v>16.283647663960199</v>
      </c>
      <c r="O77" s="1">
        <v>9.3214447227859942</v>
      </c>
      <c r="P77" s="1">
        <v>0.17130074894017541</v>
      </c>
      <c r="Q77" s="1">
        <v>11.960822881881658</v>
      </c>
      <c r="R77" s="1">
        <v>10.650875978221494</v>
      </c>
      <c r="S77" s="1">
        <v>2.9020362173394418</v>
      </c>
      <c r="T77" s="1">
        <v>7.0535602504778111E-2</v>
      </c>
      <c r="U77" s="1">
        <v>8.0612117148317841E-2</v>
      </c>
      <c r="V77" s="1">
        <v>99.95</v>
      </c>
      <c r="W77" s="1">
        <v>-0.32</v>
      </c>
      <c r="X77" s="1"/>
      <c r="Y77" s="1"/>
      <c r="Z77" s="1"/>
      <c r="AA77" s="1"/>
      <c r="AB77" s="1"/>
      <c r="AC77" s="1"/>
      <c r="AD77" s="1">
        <v>4.0624896481811801</v>
      </c>
      <c r="AE77" s="1">
        <v>0.31402958315771534</v>
      </c>
      <c r="AF77" s="1">
        <v>41.360504207753451</v>
      </c>
      <c r="AG77" s="1">
        <v>180.04244888957064</v>
      </c>
      <c r="AH77" s="1">
        <v>296.34721887126585</v>
      </c>
      <c r="AI77" s="1">
        <v>89.490950745836344</v>
      </c>
      <c r="AJ77" s="1">
        <v>78.778960838577262</v>
      </c>
      <c r="AK77" s="1">
        <v>1.4000225830520154</v>
      </c>
      <c r="AL77" s="1">
        <v>141.41931779660388</v>
      </c>
      <c r="AM77" s="1">
        <v>22.391837111672164</v>
      </c>
      <c r="AN77" s="1">
        <v>64.84760740029364</v>
      </c>
      <c r="AO77" s="1">
        <v>0.50683219782461375</v>
      </c>
      <c r="AP77" s="1">
        <v>7.1329912517162808E-2</v>
      </c>
      <c r="AQ77" s="1">
        <v>2.8372905086995752</v>
      </c>
      <c r="AR77" s="1">
        <v>2.0700216599682353</v>
      </c>
      <c r="AS77" s="1">
        <v>7.426729229331646</v>
      </c>
      <c r="AT77" s="1">
        <v>1.4703589799920289</v>
      </c>
      <c r="AU77" s="1">
        <v>8.1985394447247408</v>
      </c>
      <c r="AV77" s="1">
        <v>2.7213785827785952</v>
      </c>
      <c r="AW77" s="1">
        <v>1.1959797658776845</v>
      </c>
      <c r="AX77" s="1">
        <v>3.7015025792616876</v>
      </c>
      <c r="AY77" s="1">
        <v>0.66883406154797576</v>
      </c>
      <c r="AZ77" s="1">
        <v>4.3003635295901734</v>
      </c>
      <c r="BA77" s="1">
        <v>0.90204774092703788</v>
      </c>
      <c r="BB77" s="1">
        <v>2.5862004731949617</v>
      </c>
      <c r="BC77" s="1">
        <v>0.38802461140251682</v>
      </c>
      <c r="BD77" s="1">
        <v>2.468949913424034</v>
      </c>
      <c r="BE77" s="1">
        <v>0.3686737585368754</v>
      </c>
      <c r="BF77" s="1">
        <v>1.7442195884859226</v>
      </c>
      <c r="BG77" s="1">
        <v>8.9372073467867463E-2</v>
      </c>
      <c r="BH77" s="1">
        <v>0.46058949754306377</v>
      </c>
      <c r="BI77" s="1">
        <v>5.166862245941671E-2</v>
      </c>
      <c r="BJ77" s="1">
        <v>7.0652679083120465E-2</v>
      </c>
      <c r="BK77" s="31">
        <v>18.397075450635562</v>
      </c>
      <c r="BL77" s="31">
        <v>15.561908796138454</v>
      </c>
      <c r="BM77" s="31">
        <v>38.29385036940478</v>
      </c>
      <c r="BN77" s="32">
        <f>AP77/BI77</f>
        <v>1.3805266934141533</v>
      </c>
      <c r="BO77" s="5">
        <f t="shared" ref="BO77:BO84" si="7">AQ77/BI77</f>
        <v>54.913221480370112</v>
      </c>
      <c r="BP77" s="5">
        <f t="shared" ref="BP77:BP84" si="8">AK77/BI77</f>
        <v>27.096185584426365</v>
      </c>
      <c r="BQ77" s="5">
        <f t="shared" ref="BQ77:BQ84" si="9">AQ77/AO77</f>
        <v>5.598086547929622</v>
      </c>
      <c r="BR77" s="5">
        <f t="shared" ref="BR77:BR84" si="10">BI77/BD77</f>
        <v>2.0927367614258601E-2</v>
      </c>
      <c r="BS77" s="5"/>
      <c r="BT77" s="1">
        <v>1311.8254583158769</v>
      </c>
      <c r="BU77" s="1">
        <v>1.6134472719965813</v>
      </c>
    </row>
    <row r="78" spans="1:73" s="7" customFormat="1">
      <c r="A78" s="28" t="s">
        <v>750</v>
      </c>
      <c r="B78" s="29" t="s">
        <v>128</v>
      </c>
      <c r="C78" s="29" t="s">
        <v>131</v>
      </c>
      <c r="D78" s="29" t="s">
        <v>47</v>
      </c>
      <c r="E78" s="29" t="s">
        <v>204</v>
      </c>
      <c r="F78" s="30" t="s">
        <v>757</v>
      </c>
      <c r="G78" s="7" t="s">
        <v>227</v>
      </c>
      <c r="H78" s="29" t="s">
        <v>264</v>
      </c>
      <c r="I78" s="1">
        <v>172.91874999999999</v>
      </c>
      <c r="J78" s="1">
        <v>-21.962666666666667</v>
      </c>
      <c r="K78" s="1">
        <v>2485</v>
      </c>
      <c r="L78" s="1">
        <v>48.163330603404582</v>
      </c>
      <c r="M78" s="1">
        <v>1.527370053201961</v>
      </c>
      <c r="N78" s="1">
        <v>16.846720057043058</v>
      </c>
      <c r="O78" s="1">
        <v>9.2570111313470989</v>
      </c>
      <c r="P78" s="1">
        <v>0.16184449254869349</v>
      </c>
      <c r="Q78" s="1">
        <v>9.6902896104476852</v>
      </c>
      <c r="R78" s="1">
        <v>10.848507932862443</v>
      </c>
      <c r="S78" s="1">
        <v>3.2722746611057301</v>
      </c>
      <c r="T78" s="1">
        <v>0.10115280784293346</v>
      </c>
      <c r="U78" s="1">
        <v>0.13149865019581347</v>
      </c>
      <c r="V78" s="1">
        <v>99.81</v>
      </c>
      <c r="W78" s="1">
        <v>-7.0000000000000007E-2</v>
      </c>
      <c r="X78" s="1"/>
      <c r="Y78" s="1"/>
      <c r="Z78" s="1"/>
      <c r="AA78" s="1"/>
      <c r="AB78" s="1"/>
      <c r="AC78" s="1"/>
      <c r="AD78" s="1">
        <v>5.7516497718759938</v>
      </c>
      <c r="AE78" s="1">
        <v>0.36354733107376486</v>
      </c>
      <c r="AF78" s="1">
        <v>37.6</v>
      </c>
      <c r="AG78" s="1">
        <v>224.47549681436806</v>
      </c>
      <c r="AH78" s="1">
        <v>220.5744207249549</v>
      </c>
      <c r="AI78" s="1">
        <v>84.630704049734987</v>
      </c>
      <c r="AJ78" s="1">
        <v>88.430531436898619</v>
      </c>
      <c r="AK78" s="1">
        <v>2.5085585297403576</v>
      </c>
      <c r="AL78" s="1">
        <v>131.73488943765111</v>
      </c>
      <c r="AM78" s="1">
        <v>31.58128520893673</v>
      </c>
      <c r="AN78" s="1">
        <v>108.00725450759326</v>
      </c>
      <c r="AO78" s="1">
        <v>0.44454688316917218</v>
      </c>
      <c r="AP78" s="1">
        <v>6.7191452255858264E-2</v>
      </c>
      <c r="AQ78" s="1">
        <v>3.6629747254519884</v>
      </c>
      <c r="AR78" s="1">
        <v>2.3254750534269411</v>
      </c>
      <c r="AS78" s="1">
        <v>9.4404135902949005</v>
      </c>
      <c r="AT78" s="1">
        <v>1.9444129046162204</v>
      </c>
      <c r="AU78" s="1">
        <v>11.100663152234922</v>
      </c>
      <c r="AV78" s="1">
        <v>3.8529063894885636</v>
      </c>
      <c r="AW78" s="1">
        <v>1.4595378858371879</v>
      </c>
      <c r="AX78" s="1">
        <v>5.0636591083596665</v>
      </c>
      <c r="AY78" s="1">
        <v>0.91885795395987491</v>
      </c>
      <c r="AZ78" s="1">
        <v>5.8770256418242521</v>
      </c>
      <c r="BA78" s="1">
        <v>1.2550981720202528</v>
      </c>
      <c r="BB78" s="1">
        <v>3.5603209454839062</v>
      </c>
      <c r="BC78" s="1">
        <v>0.52428769368254902</v>
      </c>
      <c r="BD78" s="1">
        <v>3.1355116103455889</v>
      </c>
      <c r="BE78" s="1">
        <v>0.45629490778718196</v>
      </c>
      <c r="BF78" s="1">
        <v>2.8434672051115855</v>
      </c>
      <c r="BG78" s="1">
        <v>5.3689866065170025E-2</v>
      </c>
      <c r="BH78" s="1">
        <v>0.37525508303344285</v>
      </c>
      <c r="BI78" s="1">
        <v>4.468670282000848E-2</v>
      </c>
      <c r="BJ78" s="1">
        <v>0.10228898968351424</v>
      </c>
      <c r="BK78" s="31">
        <v>18.220784269885254</v>
      </c>
      <c r="BL78" s="31">
        <v>15.483232823929045</v>
      </c>
      <c r="BM78" s="31">
        <v>37.812243401193392</v>
      </c>
      <c r="BN78" s="32">
        <f>AP78/BI78</f>
        <v>1.5036117685051777</v>
      </c>
      <c r="BO78" s="5">
        <f t="shared" si="7"/>
        <v>81.970127449454395</v>
      </c>
      <c r="BP78" s="5">
        <f t="shared" si="8"/>
        <v>56.136576910685612</v>
      </c>
      <c r="BQ78" s="5">
        <f t="shared" si="9"/>
        <v>8.2397939657987536</v>
      </c>
      <c r="BR78" s="5">
        <f t="shared" si="10"/>
        <v>1.4251805884744664E-2</v>
      </c>
      <c r="BS78" s="5"/>
      <c r="BT78" s="1">
        <v>1307.6369398780878</v>
      </c>
      <c r="BU78" s="1">
        <v>1.5643164643541883</v>
      </c>
    </row>
    <row r="79" spans="1:73" s="7" customFormat="1">
      <c r="A79" s="28" t="s">
        <v>750</v>
      </c>
      <c r="B79" s="29" t="s">
        <v>128</v>
      </c>
      <c r="C79" s="29" t="s">
        <v>132</v>
      </c>
      <c r="D79" s="29" t="s">
        <v>74</v>
      </c>
      <c r="E79" s="29" t="s">
        <v>204</v>
      </c>
      <c r="F79" s="30" t="s">
        <v>757</v>
      </c>
      <c r="G79" s="7" t="s">
        <v>227</v>
      </c>
      <c r="H79" s="29" t="s">
        <v>264</v>
      </c>
      <c r="I79" s="1">
        <v>173.41058333333334</v>
      </c>
      <c r="J79" s="1">
        <v>-22.042416666666668</v>
      </c>
      <c r="K79" s="1">
        <v>1725</v>
      </c>
      <c r="L79" s="1">
        <v>49.82044995725046</v>
      </c>
      <c r="M79" s="1">
        <v>1.3154883831317168</v>
      </c>
      <c r="N79" s="1">
        <v>17.239208725603291</v>
      </c>
      <c r="O79" s="1">
        <v>8.83144494255707</v>
      </c>
      <c r="P79" s="1">
        <v>0.15675844347909049</v>
      </c>
      <c r="Q79" s="1">
        <v>7.6319578109514756</v>
      </c>
      <c r="R79" s="1">
        <v>11.320203651287445</v>
      </c>
      <c r="S79" s="1">
        <v>3.4292230317679619</v>
      </c>
      <c r="T79" s="1">
        <v>0.10130160774513086</v>
      </c>
      <c r="U79" s="1">
        <v>0.10641440759767784</v>
      </c>
      <c r="V79" s="1"/>
      <c r="W79" s="1"/>
      <c r="X79" s="1"/>
      <c r="Y79" s="1"/>
      <c r="Z79" s="1"/>
      <c r="AA79" s="1"/>
      <c r="AB79" s="1"/>
      <c r="AC79" s="1"/>
      <c r="AD79" s="1">
        <v>5.0005097303499628</v>
      </c>
      <c r="AE79" s="1">
        <v>0.52805418443065211</v>
      </c>
      <c r="AF79" s="1">
        <v>34.426963576439306</v>
      </c>
      <c r="AG79" s="1">
        <v>212.78921614673206</v>
      </c>
      <c r="AH79" s="1">
        <v>96.840408604695924</v>
      </c>
      <c r="AI79" s="1">
        <v>76.196967256596238</v>
      </c>
      <c r="AJ79" s="1">
        <v>56.686587087906716</v>
      </c>
      <c r="AK79" s="1">
        <v>0.96242715157445669</v>
      </c>
      <c r="AL79" s="1">
        <v>253.02557465665339</v>
      </c>
      <c r="AM79" s="1">
        <v>24.493492487856351</v>
      </c>
      <c r="AN79" s="1">
        <v>92.475160945994872</v>
      </c>
      <c r="AO79" s="1">
        <v>0.51072970217882241</v>
      </c>
      <c r="AP79" s="1" t="s">
        <v>133</v>
      </c>
      <c r="AQ79" s="1">
        <v>26.357948467404615</v>
      </c>
      <c r="AR79" s="1">
        <v>3.1238184987638675</v>
      </c>
      <c r="AS79" s="1">
        <v>10.851854566286095</v>
      </c>
      <c r="AT79" s="1"/>
      <c r="AU79" s="1">
        <v>9.5690104022912887</v>
      </c>
      <c r="AV79" s="1">
        <v>3.2573591274480131</v>
      </c>
      <c r="AW79" s="1">
        <v>1.2277038246008112</v>
      </c>
      <c r="AX79" s="1">
        <v>3.9936627570360956</v>
      </c>
      <c r="AY79" s="1"/>
      <c r="AZ79" s="1">
        <v>4.3909744289287787</v>
      </c>
      <c r="BA79" s="1"/>
      <c r="BB79" s="1">
        <v>2.7145725908098992</v>
      </c>
      <c r="BC79" s="1"/>
      <c r="BD79" s="1">
        <v>2.6092204288595613</v>
      </c>
      <c r="BE79" s="1">
        <v>0.39213247649591659</v>
      </c>
      <c r="BF79" s="1">
        <v>2.3137738076688792</v>
      </c>
      <c r="BG79" s="1">
        <v>4.5959689155085005E-2</v>
      </c>
      <c r="BH79" s="1">
        <v>0.64367532050976739</v>
      </c>
      <c r="BI79" s="1">
        <v>0.21235966202298268</v>
      </c>
      <c r="BJ79" s="1">
        <v>8.2314497897923777E-2</v>
      </c>
      <c r="BK79" s="31">
        <v>18.409226772438675</v>
      </c>
      <c r="BL79" s="31">
        <v>15.517335558154652</v>
      </c>
      <c r="BM79" s="31">
        <v>38.068722028064016</v>
      </c>
      <c r="BN79" s="32"/>
      <c r="BO79" s="5">
        <f t="shared" si="7"/>
        <v>124.11937472641118</v>
      </c>
      <c r="BP79" s="5">
        <f t="shared" si="8"/>
        <v>4.5320619858130016</v>
      </c>
      <c r="BQ79" s="5">
        <f t="shared" si="9"/>
        <v>51.608411171230209</v>
      </c>
      <c r="BR79" s="5">
        <f t="shared" si="10"/>
        <v>8.1388164707801594E-2</v>
      </c>
      <c r="BS79" s="5"/>
      <c r="BT79" s="1">
        <v>1286.825321044962</v>
      </c>
      <c r="BU79" s="1">
        <v>1.3127516133280317</v>
      </c>
    </row>
    <row r="80" spans="1:73" s="7" customFormat="1">
      <c r="A80" s="28" t="s">
        <v>750</v>
      </c>
      <c r="B80" s="29" t="s">
        <v>134</v>
      </c>
      <c r="C80" s="29" t="s">
        <v>135</v>
      </c>
      <c r="D80" s="29" t="s">
        <v>74</v>
      </c>
      <c r="E80" s="29" t="s">
        <v>204</v>
      </c>
      <c r="F80" s="30" t="s">
        <v>757</v>
      </c>
      <c r="G80" s="7" t="s">
        <v>227</v>
      </c>
      <c r="H80" s="29" t="s">
        <v>264</v>
      </c>
      <c r="I80" s="1">
        <v>173.42475000000002</v>
      </c>
      <c r="J80" s="1">
        <v>-21.865749999999998</v>
      </c>
      <c r="K80" s="1">
        <v>1400</v>
      </c>
      <c r="L80" s="1">
        <v>48.125710806288417</v>
      </c>
      <c r="M80" s="1">
        <v>1.3808280395204782</v>
      </c>
      <c r="N80" s="1">
        <v>17.197598710921259</v>
      </c>
      <c r="O80" s="1">
        <v>9.7766376683337644</v>
      </c>
      <c r="P80" s="1">
        <v>0.16616996129749639</v>
      </c>
      <c r="Q80" s="1">
        <v>8.3017971956141956</v>
      </c>
      <c r="R80" s="1">
        <v>11.838281366487799</v>
      </c>
      <c r="S80" s="1">
        <v>3.0542884731537878</v>
      </c>
      <c r="T80" s="1">
        <v>3.0634122640654279E-2</v>
      </c>
      <c r="U80" s="1">
        <v>9.0667933703712789E-2</v>
      </c>
      <c r="V80" s="1"/>
      <c r="W80" s="1"/>
      <c r="X80" s="1"/>
      <c r="Y80" s="1"/>
      <c r="Z80" s="1"/>
      <c r="AA80" s="1"/>
      <c r="AB80" s="1"/>
      <c r="AC80" s="1"/>
      <c r="AD80" s="1">
        <v>4.6348639979090871</v>
      </c>
      <c r="AE80" s="1">
        <v>0.60065091263658021</v>
      </c>
      <c r="AF80" s="1">
        <v>39.728532628852221</v>
      </c>
      <c r="AG80" s="1">
        <v>243.78525340172072</v>
      </c>
      <c r="AH80" s="1">
        <v>140.20926097337446</v>
      </c>
      <c r="AI80" s="1">
        <v>114.84979238154989</v>
      </c>
      <c r="AJ80" s="1">
        <v>62.693693456265699</v>
      </c>
      <c r="AK80" s="1">
        <v>0.13899520518067618</v>
      </c>
      <c r="AL80" s="1">
        <v>225.19817387069443</v>
      </c>
      <c r="AM80" s="1">
        <v>25.261796447714417</v>
      </c>
      <c r="AN80" s="1">
        <v>96.383460906855944</v>
      </c>
      <c r="AO80" s="1">
        <v>0.37404870370246368</v>
      </c>
      <c r="AP80" s="1" t="s">
        <v>136</v>
      </c>
      <c r="AQ80" s="1">
        <v>2.5852669303508735</v>
      </c>
      <c r="AR80" s="1">
        <v>2.542443374566179</v>
      </c>
      <c r="AS80" s="1">
        <v>9.8643660334988077</v>
      </c>
      <c r="AT80" s="1"/>
      <c r="AU80" s="1">
        <v>9.5563971163871919</v>
      </c>
      <c r="AV80" s="1">
        <v>3.214967188406225</v>
      </c>
      <c r="AW80" s="1">
        <v>1.2536908495214936</v>
      </c>
      <c r="AX80" s="1">
        <v>4.1056213101161543</v>
      </c>
      <c r="AY80" s="1"/>
      <c r="AZ80" s="1">
        <v>4.6749545768511416</v>
      </c>
      <c r="BA80" s="1"/>
      <c r="BB80" s="1">
        <v>2.8683354854648244</v>
      </c>
      <c r="BC80" s="1"/>
      <c r="BD80" s="1">
        <v>2.7665738056171469</v>
      </c>
      <c r="BE80" s="1">
        <v>0.40916382799535622</v>
      </c>
      <c r="BF80" s="1">
        <v>2.3688876598665898</v>
      </c>
      <c r="BG80" s="1">
        <v>3.72131852351541E-2</v>
      </c>
      <c r="BH80" s="1">
        <v>0.58364224378943352</v>
      </c>
      <c r="BI80" s="1">
        <v>4.0913876804435992E-2</v>
      </c>
      <c r="BJ80" s="1">
        <v>1.6353352948732483E-2</v>
      </c>
      <c r="BK80" s="31">
        <v>18.35482834585671</v>
      </c>
      <c r="BL80" s="31">
        <v>15.511165760123189</v>
      </c>
      <c r="BM80" s="31">
        <v>38.051676929251038</v>
      </c>
      <c r="BN80" s="32"/>
      <c r="BO80" s="5">
        <f t="shared" si="7"/>
        <v>63.188021577817629</v>
      </c>
      <c r="BP80" s="5">
        <f t="shared" si="8"/>
        <v>3.3972631301858431</v>
      </c>
      <c r="BQ80" s="5">
        <f t="shared" si="9"/>
        <v>6.9115783713751862</v>
      </c>
      <c r="BR80" s="5">
        <f t="shared" si="10"/>
        <v>1.478864461210686E-2</v>
      </c>
      <c r="BS80" s="5"/>
      <c r="BT80" s="1">
        <v>1329.7205992207751</v>
      </c>
      <c r="BU80" s="1">
        <v>1.650876027996629</v>
      </c>
    </row>
    <row r="81" spans="1:73" s="7" customFormat="1">
      <c r="A81" s="28" t="s">
        <v>750</v>
      </c>
      <c r="B81" s="29" t="s">
        <v>134</v>
      </c>
      <c r="C81" s="29" t="s">
        <v>137</v>
      </c>
      <c r="D81" s="29" t="s">
        <v>74</v>
      </c>
      <c r="E81" s="29" t="s">
        <v>204</v>
      </c>
      <c r="F81" s="30" t="s">
        <v>757</v>
      </c>
      <c r="G81" s="7" t="s">
        <v>227</v>
      </c>
      <c r="H81" s="29" t="s">
        <v>264</v>
      </c>
      <c r="I81" s="1">
        <v>173.47958333333332</v>
      </c>
      <c r="J81" s="1">
        <v>-21.791833333333333</v>
      </c>
      <c r="K81" s="1">
        <v>1230</v>
      </c>
      <c r="L81" s="1">
        <v>48.079040284761184</v>
      </c>
      <c r="M81" s="1">
        <v>1.7067201944360517</v>
      </c>
      <c r="N81" s="1">
        <v>17.261482470553556</v>
      </c>
      <c r="O81" s="1">
        <v>10.216182590539102</v>
      </c>
      <c r="P81" s="1">
        <v>0.18992401508927251</v>
      </c>
      <c r="Q81" s="1">
        <v>7.8196263623079405</v>
      </c>
      <c r="R81" s="1">
        <v>11.158001211019105</v>
      </c>
      <c r="S81" s="1">
        <v>3.3627815104665886</v>
      </c>
      <c r="T81" s="1">
        <v>4.6405542348680606E-2</v>
      </c>
      <c r="U81" s="1">
        <v>0.13024208689017019</v>
      </c>
      <c r="V81" s="1"/>
      <c r="W81" s="1"/>
      <c r="X81" s="1"/>
      <c r="Y81" s="1"/>
      <c r="Z81" s="1"/>
      <c r="AA81" s="1"/>
      <c r="AB81" s="1"/>
      <c r="AC81" s="1"/>
      <c r="AD81" s="1">
        <v>6.066827039519592</v>
      </c>
      <c r="AE81" s="1">
        <v>0.68392995465625395</v>
      </c>
      <c r="AF81" s="1">
        <v>40.44893867039503</v>
      </c>
      <c r="AG81" s="1">
        <v>254.55941883064997</v>
      </c>
      <c r="AH81" s="1">
        <v>120.32544060460438</v>
      </c>
      <c r="AI81" s="1">
        <v>104.79011103972229</v>
      </c>
      <c r="AJ81" s="1">
        <v>74.262395755590234</v>
      </c>
      <c r="AK81" s="1">
        <v>0.28594392471146834</v>
      </c>
      <c r="AL81" s="1">
        <v>192.65781859173345</v>
      </c>
      <c r="AM81" s="1">
        <v>32.642041172733556</v>
      </c>
      <c r="AN81" s="1">
        <v>122.86135253369125</v>
      </c>
      <c r="AO81" s="1">
        <v>0.71056470012179318</v>
      </c>
      <c r="AP81" s="1">
        <v>3.7709288873177499E-3</v>
      </c>
      <c r="AQ81" s="1">
        <v>3.4475674697500529</v>
      </c>
      <c r="AR81" s="1">
        <v>3.1009483459065961</v>
      </c>
      <c r="AS81" s="1">
        <v>11.800794758887989</v>
      </c>
      <c r="AT81" s="1"/>
      <c r="AU81" s="1">
        <v>11.591645924812688</v>
      </c>
      <c r="AV81" s="1">
        <v>3.9219942142004571</v>
      </c>
      <c r="AW81" s="1">
        <v>1.473365612170886</v>
      </c>
      <c r="AX81" s="1">
        <v>5.089402954706256</v>
      </c>
      <c r="AY81" s="1"/>
      <c r="AZ81" s="1">
        <v>5.7824777582262934</v>
      </c>
      <c r="BA81" s="1"/>
      <c r="BB81" s="1">
        <v>3.6806343554550813</v>
      </c>
      <c r="BC81" s="1"/>
      <c r="BD81" s="1">
        <v>3.4840436613881565</v>
      </c>
      <c r="BE81" s="1">
        <v>0.53146762927041191</v>
      </c>
      <c r="BF81" s="1">
        <v>2.9951914236283352</v>
      </c>
      <c r="BG81" s="1">
        <v>6.3159961586194205E-2</v>
      </c>
      <c r="BH81" s="1">
        <v>0.73965028460210758</v>
      </c>
      <c r="BI81" s="1">
        <v>6.9660525991703443E-2</v>
      </c>
      <c r="BJ81" s="1">
        <v>2.7909676321663541E-2</v>
      </c>
      <c r="BK81" s="31">
        <v>18.387625457666307</v>
      </c>
      <c r="BL81" s="31">
        <v>15.53859666238955</v>
      </c>
      <c r="BM81" s="31">
        <v>38.174590100649858</v>
      </c>
      <c r="BN81" s="32">
        <f>AP81/BI81</f>
        <v>5.4132937321875331E-2</v>
      </c>
      <c r="BO81" s="5">
        <f t="shared" si="7"/>
        <v>49.49097671413876</v>
      </c>
      <c r="BP81" s="5">
        <f t="shared" si="8"/>
        <v>4.1048200633099468</v>
      </c>
      <c r="BQ81" s="5">
        <f t="shared" si="9"/>
        <v>4.851869884838254</v>
      </c>
      <c r="BR81" s="5">
        <f t="shared" si="10"/>
        <v>1.9994159879141243E-2</v>
      </c>
      <c r="BS81" s="5"/>
      <c r="BT81" s="1">
        <v>1347.7078324238689</v>
      </c>
      <c r="BU81" s="1">
        <v>1.8170867165879212</v>
      </c>
    </row>
    <row r="82" spans="1:73" s="7" customFormat="1">
      <c r="A82" s="28" t="s">
        <v>750</v>
      </c>
      <c r="B82" s="29" t="s">
        <v>138</v>
      </c>
      <c r="C82" s="29" t="s">
        <v>139</v>
      </c>
      <c r="D82" s="29" t="s">
        <v>130</v>
      </c>
      <c r="E82" s="29" t="s">
        <v>204</v>
      </c>
      <c r="F82" s="30" t="s">
        <v>757</v>
      </c>
      <c r="G82" s="7" t="s">
        <v>227</v>
      </c>
      <c r="H82" s="29" t="s">
        <v>264</v>
      </c>
      <c r="I82" s="1">
        <v>172.84208333333333</v>
      </c>
      <c r="J82" s="1">
        <v>-22.225666666666669</v>
      </c>
      <c r="K82" s="1">
        <v>1630</v>
      </c>
      <c r="L82" s="1">
        <v>51.330526184530925</v>
      </c>
      <c r="M82" s="1">
        <v>1.0661181051038817</v>
      </c>
      <c r="N82" s="1">
        <v>17.180267614686493</v>
      </c>
      <c r="O82" s="1">
        <v>7.2167358492477822</v>
      </c>
      <c r="P82" s="1">
        <v>0.145428678151861</v>
      </c>
      <c r="Q82" s="1">
        <v>6.6606615741369408</v>
      </c>
      <c r="R82" s="1">
        <v>11.609245681294997</v>
      </c>
      <c r="S82" s="1">
        <v>4.3241886719990283</v>
      </c>
      <c r="T82" s="1">
        <v>0.31476254132696141</v>
      </c>
      <c r="U82" s="1">
        <v>0.12781721392813772</v>
      </c>
      <c r="V82" s="1">
        <v>99.783702252803494</v>
      </c>
      <c r="W82" s="1">
        <v>0.8942128058550195</v>
      </c>
      <c r="X82" s="1"/>
      <c r="Y82" s="1"/>
      <c r="Z82" s="1"/>
      <c r="AA82" s="1"/>
      <c r="AB82" s="1"/>
      <c r="AC82" s="1"/>
      <c r="AD82" s="1">
        <v>4.0240988270277338</v>
      </c>
      <c r="AE82" s="1">
        <v>0.46654346263154517</v>
      </c>
      <c r="AF82" s="1">
        <v>33.60183305742067</v>
      </c>
      <c r="AG82" s="1">
        <v>233.05692670906143</v>
      </c>
      <c r="AH82" s="1">
        <v>47.867956718620384</v>
      </c>
      <c r="AI82" s="1">
        <v>55.671608614857846</v>
      </c>
      <c r="AJ82" s="1">
        <v>59.038410417319817</v>
      </c>
      <c r="AK82" s="1">
        <v>2.8633694216273677</v>
      </c>
      <c r="AL82" s="1">
        <v>269.55220153957526</v>
      </c>
      <c r="AM82" s="1">
        <v>23.826253474163277</v>
      </c>
      <c r="AN82" s="1">
        <v>84.322245444594316</v>
      </c>
      <c r="AO82" s="1">
        <v>1.1385671063999458</v>
      </c>
      <c r="AP82" s="1">
        <v>5.1660272625963191E-2</v>
      </c>
      <c r="AQ82" s="1">
        <v>33.385239867760987</v>
      </c>
      <c r="AR82" s="1">
        <v>4.3336497957197322</v>
      </c>
      <c r="AS82" s="1">
        <v>12.42561388686884</v>
      </c>
      <c r="AT82" s="1">
        <v>1.9120031079111328</v>
      </c>
      <c r="AU82" s="1">
        <v>9.9205946216569796</v>
      </c>
      <c r="AV82" s="1">
        <v>3.2004615606066005</v>
      </c>
      <c r="AW82" s="1">
        <v>1.1304047239264023</v>
      </c>
      <c r="AX82" s="1">
        <v>3.8620678912175235</v>
      </c>
      <c r="AY82" s="1">
        <v>0.68113928907042631</v>
      </c>
      <c r="AZ82" s="1">
        <v>4.2914603507737841</v>
      </c>
      <c r="BA82" s="1">
        <v>0.90262632756149752</v>
      </c>
      <c r="BB82" s="1">
        <v>2.6849674533896062</v>
      </c>
      <c r="BC82" s="1">
        <v>0.38710421224751979</v>
      </c>
      <c r="BD82" s="1">
        <v>2.4062171227641964</v>
      </c>
      <c r="BE82" s="1">
        <v>0.36497279610402544</v>
      </c>
      <c r="BF82" s="1">
        <v>2.2256066839743709</v>
      </c>
      <c r="BG82" s="1">
        <v>7.9891728675874699E-2</v>
      </c>
      <c r="BH82" s="1">
        <v>0.92591919084444563</v>
      </c>
      <c r="BI82" s="1">
        <v>0.34985119737671982</v>
      </c>
      <c r="BJ82" s="1">
        <v>0.22766739138102243</v>
      </c>
      <c r="BK82" s="31"/>
      <c r="BL82" s="31"/>
      <c r="BM82" s="31"/>
      <c r="BN82" s="32">
        <f>AP82/BI82</f>
        <v>0.14766355814508017</v>
      </c>
      <c r="BO82" s="5">
        <f t="shared" si="7"/>
        <v>95.426970432265676</v>
      </c>
      <c r="BP82" s="5">
        <f t="shared" si="8"/>
        <v>8.1845351483650663</v>
      </c>
      <c r="BQ82" s="5">
        <f t="shared" si="9"/>
        <v>29.322153854701046</v>
      </c>
      <c r="BR82" s="5">
        <f t="shared" si="10"/>
        <v>0.1453946919697838</v>
      </c>
      <c r="BS82" s="5"/>
      <c r="BT82" s="1">
        <v>1228.3076727303676</v>
      </c>
      <c r="BU82" s="1">
        <v>1.0430357587350851</v>
      </c>
    </row>
    <row r="83" spans="1:73" s="7" customFormat="1">
      <c r="A83" s="28" t="s">
        <v>750</v>
      </c>
      <c r="B83" s="29" t="s">
        <v>138</v>
      </c>
      <c r="C83" s="29" t="s">
        <v>140</v>
      </c>
      <c r="D83" s="29" t="s">
        <v>47</v>
      </c>
      <c r="E83" s="29" t="s">
        <v>204</v>
      </c>
      <c r="F83" s="30" t="s">
        <v>757</v>
      </c>
      <c r="G83" s="7" t="s">
        <v>227</v>
      </c>
      <c r="H83" s="29" t="s">
        <v>264</v>
      </c>
      <c r="I83" s="1">
        <v>172.66391666666667</v>
      </c>
      <c r="J83" s="1">
        <v>-22.291499999999999</v>
      </c>
      <c r="K83" s="1">
        <v>2005.5</v>
      </c>
      <c r="L83" s="1">
        <v>48.087260309735271</v>
      </c>
      <c r="M83" s="1">
        <v>1.340787258225536</v>
      </c>
      <c r="N83" s="1">
        <v>17.358538553157743</v>
      </c>
      <c r="O83" s="1">
        <v>8.6556826592054321</v>
      </c>
      <c r="P83" s="1">
        <v>0.16059033507825665</v>
      </c>
      <c r="Q83" s="1">
        <v>9.4952988244348031</v>
      </c>
      <c r="R83" s="1">
        <v>11.483564978835265</v>
      </c>
      <c r="S83" s="1">
        <v>3.2291825049071168</v>
      </c>
      <c r="T83" s="1">
        <v>2.3098500327884946E-2</v>
      </c>
      <c r="U83" s="1">
        <v>8.3847486623410808E-2</v>
      </c>
      <c r="V83" s="1">
        <v>100.10616702668453</v>
      </c>
      <c r="W83" s="1">
        <v>-3.2966543413391856E-2</v>
      </c>
      <c r="X83" s="1"/>
      <c r="Y83" s="1"/>
      <c r="Z83" s="1"/>
      <c r="AA83" s="1"/>
      <c r="AB83" s="1"/>
      <c r="AC83" s="1"/>
      <c r="AD83" s="1">
        <v>4.829467457950904</v>
      </c>
      <c r="AE83" s="1">
        <v>0.37247472077917132</v>
      </c>
      <c r="AF83" s="1">
        <v>32.113100307348709</v>
      </c>
      <c r="AG83" s="1">
        <v>189.1277443269656</v>
      </c>
      <c r="AH83" s="1">
        <v>162.93313645080667</v>
      </c>
      <c r="AI83" s="1">
        <v>80.336835170473606</v>
      </c>
      <c r="AJ83" s="1">
        <v>60.300503194972357</v>
      </c>
      <c r="AK83" s="1">
        <v>0.24830680324654752</v>
      </c>
      <c r="AL83" s="1">
        <v>144.44558815441795</v>
      </c>
      <c r="AM83" s="1">
        <v>26.890496321368438</v>
      </c>
      <c r="AN83" s="1">
        <v>76.645250232430058</v>
      </c>
      <c r="AO83" s="1">
        <v>0.32195684637999439</v>
      </c>
      <c r="AP83" s="1">
        <v>2.213858708892289E-3</v>
      </c>
      <c r="AQ83" s="1">
        <v>1.5057162196787486</v>
      </c>
      <c r="AR83" s="1">
        <v>1.7295595771395045</v>
      </c>
      <c r="AS83" s="1">
        <v>7.214198919295602</v>
      </c>
      <c r="AT83" s="1">
        <v>1.4560767649478368</v>
      </c>
      <c r="AU83" s="1">
        <v>8.6318361877510288</v>
      </c>
      <c r="AV83" s="1">
        <v>3.1387509196101817</v>
      </c>
      <c r="AW83" s="1">
        <v>1.2618959143676372</v>
      </c>
      <c r="AX83" s="1">
        <v>4.1082336687903016</v>
      </c>
      <c r="AY83" s="1">
        <v>0.76885112822274171</v>
      </c>
      <c r="AZ83" s="1">
        <v>4.8971261523130023</v>
      </c>
      <c r="BA83" s="1">
        <v>1.0400478138141875</v>
      </c>
      <c r="BB83" s="1">
        <v>3.114036513587934</v>
      </c>
      <c r="BC83" s="1">
        <v>0.44016373406819159</v>
      </c>
      <c r="BD83" s="1">
        <v>2.8089014021348651</v>
      </c>
      <c r="BE83" s="1">
        <v>0.41472552394022777</v>
      </c>
      <c r="BF83" s="1">
        <v>2.2201052523785245</v>
      </c>
      <c r="BG83" s="1">
        <v>3.1429469691821317E-2</v>
      </c>
      <c r="BH83" s="1">
        <v>0.40066475893227121</v>
      </c>
      <c r="BI83" s="1">
        <v>3.2627628031878311E-2</v>
      </c>
      <c r="BJ83" s="1">
        <v>9.0053852387646155E-2</v>
      </c>
      <c r="BK83" s="31">
        <v>18.329799999999999</v>
      </c>
      <c r="BL83" s="31">
        <v>15.5091</v>
      </c>
      <c r="BM83" s="31">
        <v>37.975499999999997</v>
      </c>
      <c r="BN83" s="32">
        <f>AP83/BI83</f>
        <v>6.7852272519757589E-2</v>
      </c>
      <c r="BO83" s="5">
        <f t="shared" si="7"/>
        <v>46.148503906186875</v>
      </c>
      <c r="BP83" s="5">
        <f t="shared" si="8"/>
        <v>7.6103234658658998</v>
      </c>
      <c r="BQ83" s="5">
        <f t="shared" si="9"/>
        <v>4.6767640962093546</v>
      </c>
      <c r="BR83" s="5">
        <f t="shared" si="10"/>
        <v>1.1615796840387545E-2</v>
      </c>
      <c r="BS83" s="5"/>
      <c r="BT83" s="1">
        <v>1286.1557003413557</v>
      </c>
      <c r="BU83" s="1">
        <v>1.4333285986879682</v>
      </c>
    </row>
    <row r="84" spans="1:73" s="7" customFormat="1">
      <c r="A84" s="28" t="s">
        <v>753</v>
      </c>
      <c r="B84" s="28" t="s">
        <v>84</v>
      </c>
      <c r="C84" s="30" t="s">
        <v>86</v>
      </c>
      <c r="D84" s="30" t="s">
        <v>74</v>
      </c>
      <c r="E84" s="30" t="s">
        <v>209</v>
      </c>
      <c r="F84" s="30" t="s">
        <v>757</v>
      </c>
      <c r="G84" s="43" t="s">
        <v>85</v>
      </c>
      <c r="H84" s="43" t="s">
        <v>275</v>
      </c>
      <c r="I84" s="5">
        <v>172.75</v>
      </c>
      <c r="J84" s="5">
        <v>-22.25</v>
      </c>
      <c r="K84" s="5">
        <v>2000</v>
      </c>
      <c r="L84" s="5">
        <v>54.293926086455556</v>
      </c>
      <c r="M84" s="5">
        <v>1.0098425040521442</v>
      </c>
      <c r="N84" s="5">
        <v>16.754325000149773</v>
      </c>
      <c r="O84" s="5">
        <v>8.1984952276861307</v>
      </c>
      <c r="P84" s="5">
        <v>0.10217148303811735</v>
      </c>
      <c r="Q84" s="5">
        <v>5.2895402826629807</v>
      </c>
      <c r="R84" s="5">
        <v>10.777926705614744</v>
      </c>
      <c r="S84" s="5">
        <v>3.1673159741816375</v>
      </c>
      <c r="T84" s="5">
        <v>0.29629730081054029</v>
      </c>
      <c r="U84" s="5">
        <v>0.11015943534837011</v>
      </c>
      <c r="V84" s="5">
        <v>97.87466818181818</v>
      </c>
      <c r="W84" s="5"/>
      <c r="X84" s="5"/>
      <c r="Y84" s="5"/>
      <c r="Z84" s="5"/>
      <c r="AA84" s="5"/>
      <c r="AB84" s="5"/>
      <c r="AC84" s="5"/>
      <c r="AD84" s="5">
        <v>6.0563059297689232</v>
      </c>
      <c r="AE84" s="5">
        <v>0.53012600902721352</v>
      </c>
      <c r="AF84" s="5">
        <v>32.012310707924556</v>
      </c>
      <c r="AG84" s="5">
        <v>214.1429821288572</v>
      </c>
      <c r="AH84" s="5">
        <v>55.955239679256763</v>
      </c>
      <c r="AI84" s="5">
        <v>84.525785712267307</v>
      </c>
      <c r="AJ84" s="5">
        <v>65.293329354085955</v>
      </c>
      <c r="AK84" s="5">
        <v>3.8923041266525433</v>
      </c>
      <c r="AL84" s="5">
        <v>197.05826313406783</v>
      </c>
      <c r="AM84" s="5">
        <v>19.910816864236221</v>
      </c>
      <c r="AN84" s="5">
        <v>69.400250293110247</v>
      </c>
      <c r="AO84" s="5">
        <v>0.59450648234110526</v>
      </c>
      <c r="AP84" s="5">
        <v>5.5125998791745831E-2</v>
      </c>
      <c r="AQ84" s="5">
        <v>40.841182422797935</v>
      </c>
      <c r="AR84" s="5">
        <v>2.7893573502416888</v>
      </c>
      <c r="AS84" s="5">
        <v>8.9521458209434215</v>
      </c>
      <c r="AT84" s="5"/>
      <c r="AU84" s="5">
        <v>7.5957545636795558</v>
      </c>
      <c r="AV84" s="5">
        <v>2.3115946394563851</v>
      </c>
      <c r="AW84" s="5">
        <v>0.88179187746927967</v>
      </c>
      <c r="AX84" s="5">
        <v>2.8454642229035678</v>
      </c>
      <c r="AY84" s="5"/>
      <c r="AZ84" s="5">
        <v>3.360833191230288</v>
      </c>
      <c r="BA84" s="5"/>
      <c r="BB84" s="5">
        <v>2.1255900194381696</v>
      </c>
      <c r="BC84" s="5"/>
      <c r="BD84" s="5">
        <v>2.1037063947069252</v>
      </c>
      <c r="BE84" s="5"/>
      <c r="BF84" s="5">
        <v>1.8250986584532016</v>
      </c>
      <c r="BG84" s="5">
        <v>4.1246409893181304E-2</v>
      </c>
      <c r="BH84" s="5">
        <v>1.434956907324471</v>
      </c>
      <c r="BI84" s="5">
        <v>0.19549554360097124</v>
      </c>
      <c r="BJ84" s="5">
        <v>0.12770908549026314</v>
      </c>
      <c r="BK84" s="44"/>
      <c r="BL84" s="44"/>
      <c r="BM84" s="32"/>
      <c r="BN84" s="32">
        <f>AP84/BI84</f>
        <v>0.28198084609163421</v>
      </c>
      <c r="BO84" s="5">
        <f t="shared" si="7"/>
        <v>208.9110660556</v>
      </c>
      <c r="BP84" s="5">
        <f t="shared" si="8"/>
        <v>19.909937868441549</v>
      </c>
      <c r="BQ84" s="5">
        <f t="shared" si="9"/>
        <v>68.697623383296957</v>
      </c>
      <c r="BR84" s="5">
        <f t="shared" si="10"/>
        <v>9.2929100796979996E-2</v>
      </c>
      <c r="BS84" s="5">
        <f>1.9*10^4/AS84</f>
        <v>2122.396169592073</v>
      </c>
      <c r="BT84" s="1"/>
      <c r="BU84" s="1"/>
    </row>
    <row r="85" spans="1:73" s="7" customFormat="1">
      <c r="A85" s="28" t="s">
        <v>753</v>
      </c>
      <c r="B85" s="28" t="s">
        <v>84</v>
      </c>
      <c r="C85" s="48" t="s">
        <v>87</v>
      </c>
      <c r="D85" s="30" t="s">
        <v>74</v>
      </c>
      <c r="E85" s="30" t="s">
        <v>209</v>
      </c>
      <c r="F85" s="30" t="s">
        <v>757</v>
      </c>
      <c r="G85" s="43" t="s">
        <v>85</v>
      </c>
      <c r="H85" s="43" t="s">
        <v>275</v>
      </c>
      <c r="I85" s="5">
        <v>172.31549999999999</v>
      </c>
      <c r="J85" s="5">
        <v>-22.782499999999999</v>
      </c>
      <c r="K85" s="5">
        <v>3030</v>
      </c>
      <c r="L85" s="5">
        <v>70.559709032127699</v>
      </c>
      <c r="M85" s="5">
        <v>0.72741968074358443</v>
      </c>
      <c r="N85" s="5">
        <v>12.376237623762375</v>
      </c>
      <c r="O85" s="5">
        <v>6.3750252576278026</v>
      </c>
      <c r="P85" s="5">
        <v>0.18185492018589611</v>
      </c>
      <c r="Q85" s="5">
        <v>0.7072135785007071</v>
      </c>
      <c r="R85" s="5">
        <v>3.2127702566174983</v>
      </c>
      <c r="S85" s="5">
        <v>4.6474035158617895</v>
      </c>
      <c r="T85" s="5">
        <v>0.99009900990098998</v>
      </c>
      <c r="U85" s="5">
        <v>0.2222671246716508</v>
      </c>
      <c r="V85" s="5">
        <v>98.98</v>
      </c>
      <c r="W85" s="5"/>
      <c r="X85" s="5"/>
      <c r="Y85" s="5"/>
      <c r="Z85" s="5"/>
      <c r="AA85" s="5"/>
      <c r="AB85" s="5"/>
      <c r="AC85" s="5"/>
      <c r="AD85" s="5"/>
      <c r="AE85" s="5"/>
      <c r="AF85" s="5">
        <v>16.777667380012435</v>
      </c>
      <c r="AG85" s="5">
        <v>28.519141229661617</v>
      </c>
      <c r="AH85" s="5">
        <v>1.6754833896399124</v>
      </c>
      <c r="AI85" s="5">
        <v>14.902807619426778</v>
      </c>
      <c r="AJ85" s="5">
        <v>94.8519681873602</v>
      </c>
      <c r="AK85" s="5">
        <v>11.675694281007598</v>
      </c>
      <c r="AL85" s="5">
        <v>178.59453977543907</v>
      </c>
      <c r="AM85" s="5">
        <v>32.264285145660764</v>
      </c>
      <c r="AN85" s="5">
        <v>86.322689994303417</v>
      </c>
      <c r="AO85" s="5">
        <v>1.2035283651257833</v>
      </c>
      <c r="AP85" s="5">
        <v>0.35015104092805266</v>
      </c>
      <c r="AQ85" s="5">
        <v>100.86103698962862</v>
      </c>
      <c r="AR85" s="5">
        <v>5.8071865672483876</v>
      </c>
      <c r="AS85" s="5">
        <v>14.331979557421576</v>
      </c>
      <c r="AT85" s="5"/>
      <c r="AU85" s="5">
        <v>11.783453628964038</v>
      </c>
      <c r="AV85" s="5">
        <v>3.514851926281497</v>
      </c>
      <c r="AW85" s="5">
        <v>1.1059904361273423</v>
      </c>
      <c r="AX85" s="5">
        <v>4.4364779128312399</v>
      </c>
      <c r="AY85" s="5"/>
      <c r="AZ85" s="5">
        <v>4.9403175286708034</v>
      </c>
      <c r="BA85" s="5"/>
      <c r="BB85" s="5">
        <v>3.2533598839822111</v>
      </c>
      <c r="BC85" s="5"/>
      <c r="BD85" s="5">
        <v>3.2514043550432623</v>
      </c>
      <c r="BE85" s="5"/>
      <c r="BF85" s="5">
        <v>2.6241712998332822</v>
      </c>
      <c r="BG85" s="5">
        <v>7.3025975823358361E-2</v>
      </c>
      <c r="BH85" s="5">
        <v>3.1881162001319829</v>
      </c>
      <c r="BI85" s="5">
        <v>0.42209648492797297</v>
      </c>
      <c r="BJ85" s="5">
        <v>0.30980116707287803</v>
      </c>
      <c r="BK85" s="44"/>
      <c r="BL85" s="32"/>
      <c r="BM85" s="32"/>
      <c r="BN85" s="32"/>
      <c r="BO85" s="5"/>
      <c r="BP85" s="5"/>
      <c r="BQ85" s="5"/>
      <c r="BR85" s="5"/>
      <c r="BS85" s="5"/>
      <c r="BT85" s="1"/>
      <c r="BU85" s="1"/>
    </row>
    <row r="86" spans="1:73" s="7" customFormat="1">
      <c r="A86" s="28" t="s">
        <v>753</v>
      </c>
      <c r="B86" s="28" t="s">
        <v>84</v>
      </c>
      <c r="C86" s="48" t="s">
        <v>88</v>
      </c>
      <c r="D86" s="30" t="s">
        <v>74</v>
      </c>
      <c r="E86" s="30" t="s">
        <v>209</v>
      </c>
      <c r="F86" s="30" t="s">
        <v>757</v>
      </c>
      <c r="G86" s="43" t="s">
        <v>85</v>
      </c>
      <c r="H86" s="43" t="s">
        <v>275</v>
      </c>
      <c r="I86" s="5">
        <v>172.22000000000003</v>
      </c>
      <c r="J86" s="5">
        <v>-22.789000000000001</v>
      </c>
      <c r="K86" s="5">
        <v>4950</v>
      </c>
      <c r="L86" s="5">
        <v>71.860558569419325</v>
      </c>
      <c r="M86" s="5">
        <v>0.53244926662648184</v>
      </c>
      <c r="N86" s="5">
        <v>14.31585292344786</v>
      </c>
      <c r="O86" s="5">
        <v>3.4659433393610608</v>
      </c>
      <c r="P86" s="5">
        <v>0.10046212577858148</v>
      </c>
      <c r="Q86" s="5">
        <v>0.16073940124573036</v>
      </c>
      <c r="R86" s="5">
        <v>3.4759895519389188</v>
      </c>
      <c r="S86" s="5">
        <v>4.8623668876833426</v>
      </c>
      <c r="T86" s="5">
        <v>1.0347598955193891</v>
      </c>
      <c r="U86" s="5">
        <v>0.1908780389793048</v>
      </c>
      <c r="V86" s="5">
        <v>99.54</v>
      </c>
      <c r="W86" s="5"/>
      <c r="X86" s="5"/>
      <c r="Y86" s="5"/>
      <c r="Z86" s="5"/>
      <c r="AA86" s="5"/>
      <c r="AB86" s="5"/>
      <c r="AC86" s="5"/>
      <c r="AD86" s="5"/>
      <c r="AE86" s="5"/>
      <c r="AF86" s="5">
        <v>19.473877275368952</v>
      </c>
      <c r="AG86" s="5">
        <v>22.210413753956008</v>
      </c>
      <c r="AH86" s="5">
        <v>1.046116195296078</v>
      </c>
      <c r="AI86" s="5">
        <v>14.547534136901858</v>
      </c>
      <c r="AJ86" s="5">
        <v>99.842134973438249</v>
      </c>
      <c r="AK86" s="5">
        <v>15.56794128873126</v>
      </c>
      <c r="AL86" s="5">
        <v>187.29848908519807</v>
      </c>
      <c r="AM86" s="5">
        <v>37.855284465885262</v>
      </c>
      <c r="AN86" s="5">
        <v>105.3379039013416</v>
      </c>
      <c r="AO86" s="5">
        <v>1.4173578558637492</v>
      </c>
      <c r="AP86" s="5">
        <v>0.40495632291024025</v>
      </c>
      <c r="AQ86" s="5">
        <v>117.82801891469499</v>
      </c>
      <c r="AR86" s="5">
        <v>6.8099873284765815</v>
      </c>
      <c r="AS86" s="5">
        <v>16.202715781673639</v>
      </c>
      <c r="AT86" s="5"/>
      <c r="AU86" s="5">
        <v>13.296503906449406</v>
      </c>
      <c r="AV86" s="5">
        <v>4.0671774255265474</v>
      </c>
      <c r="AW86" s="5">
        <v>1.2212796904374121</v>
      </c>
      <c r="AX86" s="5">
        <v>5.1863836899863873</v>
      </c>
      <c r="AY86" s="5"/>
      <c r="AZ86" s="5">
        <v>5.8105108763955897</v>
      </c>
      <c r="BA86" s="5"/>
      <c r="BB86" s="5">
        <v>3.880967884885794</v>
      </c>
      <c r="BC86" s="5"/>
      <c r="BD86" s="5">
        <v>3.9128322011201164</v>
      </c>
      <c r="BE86" s="5"/>
      <c r="BF86" s="5">
        <v>3.2767484452250883</v>
      </c>
      <c r="BG86" s="5">
        <v>9.6674936019349553E-2</v>
      </c>
      <c r="BH86" s="5">
        <v>3.8026274449599304</v>
      </c>
      <c r="BI86" s="5">
        <v>0.49173564190952529</v>
      </c>
      <c r="BJ86" s="5">
        <v>0.35922129915233203</v>
      </c>
      <c r="BK86" s="44"/>
      <c r="BL86" s="32"/>
      <c r="BM86" s="32"/>
      <c r="BN86" s="32"/>
      <c r="BO86" s="5"/>
      <c r="BP86" s="5"/>
      <c r="BQ86" s="5"/>
      <c r="BR86" s="5"/>
      <c r="BS86" s="5"/>
      <c r="BT86" s="1"/>
      <c r="BU86" s="1"/>
    </row>
    <row r="87" spans="1:73" s="7" customFormat="1">
      <c r="A87" s="28" t="s">
        <v>753</v>
      </c>
      <c r="B87" s="28" t="s">
        <v>84</v>
      </c>
      <c r="C87" s="48" t="s">
        <v>89</v>
      </c>
      <c r="D87" s="30" t="s">
        <v>74</v>
      </c>
      <c r="E87" s="30" t="s">
        <v>209</v>
      </c>
      <c r="F87" s="30" t="s">
        <v>757</v>
      </c>
      <c r="G87" s="43" t="s">
        <v>85</v>
      </c>
      <c r="H87" s="43" t="s">
        <v>275</v>
      </c>
      <c r="I87" s="5">
        <v>172.404</v>
      </c>
      <c r="J87" s="5">
        <v>-23.023</v>
      </c>
      <c r="K87" s="5">
        <v>4545</v>
      </c>
      <c r="L87" s="5">
        <v>58.661847904743091</v>
      </c>
      <c r="M87" s="5">
        <v>1.0557899151371617</v>
      </c>
      <c r="N87" s="5">
        <v>15.466663377409377</v>
      </c>
      <c r="O87" s="5">
        <v>10.202350996644954</v>
      </c>
      <c r="P87" s="5">
        <v>0.15418393526741656</v>
      </c>
      <c r="Q87" s="5">
        <v>3.1990082889283591</v>
      </c>
      <c r="R87" s="5">
        <v>7.8989457930399301</v>
      </c>
      <c r="S87" s="5">
        <v>2.8369844089204648</v>
      </c>
      <c r="T87" s="5">
        <v>0.40087823169528308</v>
      </c>
      <c r="U87" s="5">
        <v>0.12334714821393325</v>
      </c>
      <c r="V87" s="5">
        <v>97.286400000000029</v>
      </c>
      <c r="W87" s="5"/>
      <c r="X87" s="5"/>
      <c r="Y87" s="5"/>
      <c r="Z87" s="5"/>
      <c r="AA87" s="5"/>
      <c r="AB87" s="5"/>
      <c r="AC87" s="5"/>
      <c r="AD87" s="5"/>
      <c r="AE87" s="5"/>
      <c r="AF87" s="5">
        <v>29.546494337384662</v>
      </c>
      <c r="AG87" s="5">
        <v>315.86035091419308</v>
      </c>
      <c r="AH87" s="5">
        <v>13.177246815408616</v>
      </c>
      <c r="AI87" s="5">
        <v>61.930086641622516</v>
      </c>
      <c r="AJ87" s="5">
        <v>112.79782698205055</v>
      </c>
      <c r="AK87" s="5">
        <v>4.3354829936229207</v>
      </c>
      <c r="AL87" s="5">
        <v>171.8173259197406</v>
      </c>
      <c r="AM87" s="5">
        <v>37.088711442450595</v>
      </c>
      <c r="AN87" s="5">
        <v>86.432156322815047</v>
      </c>
      <c r="AO87" s="5">
        <v>1.1498298070436788</v>
      </c>
      <c r="AP87" s="5">
        <v>4.8950512857725274E-2</v>
      </c>
      <c r="AQ87" s="5">
        <v>66.317118563572919</v>
      </c>
      <c r="AR87" s="5">
        <v>3.8393730823932093</v>
      </c>
      <c r="AS87" s="5">
        <v>10.088714779874767</v>
      </c>
      <c r="AT87" s="5"/>
      <c r="AU87" s="5">
        <v>9.9245127453064725</v>
      </c>
      <c r="AV87" s="5">
        <v>3.4381219515320662</v>
      </c>
      <c r="AW87" s="5">
        <v>1.1854941579839482</v>
      </c>
      <c r="AX87" s="5">
        <v>4.8652635591374667</v>
      </c>
      <c r="AY87" s="5"/>
      <c r="AZ87" s="5">
        <v>5.7879189552514898</v>
      </c>
      <c r="BA87" s="5"/>
      <c r="BB87" s="5">
        <v>3.8106459544747615</v>
      </c>
      <c r="BC87" s="5"/>
      <c r="BD87" s="5">
        <v>3.771675523712497</v>
      </c>
      <c r="BE87" s="5"/>
      <c r="BF87" s="5">
        <v>2.5785296471687933</v>
      </c>
      <c r="BG87" s="5">
        <v>7.5202741126444136E-2</v>
      </c>
      <c r="BH87" s="5">
        <v>2.0562740894593383</v>
      </c>
      <c r="BI87" s="5">
        <v>0.25591933483758872</v>
      </c>
      <c r="BJ87" s="5">
        <v>0.13579071801596446</v>
      </c>
      <c r="BK87" s="44"/>
      <c r="BL87" s="32"/>
      <c r="BM87" s="32"/>
      <c r="BN87" s="32"/>
      <c r="BO87" s="5"/>
      <c r="BP87" s="5"/>
      <c r="BQ87" s="5"/>
      <c r="BR87" s="5"/>
      <c r="BS87" s="5"/>
      <c r="BT87" s="1"/>
      <c r="BU87" s="1"/>
    </row>
    <row r="88" spans="1:73" s="7" customFormat="1">
      <c r="A88" s="28" t="s">
        <v>753</v>
      </c>
      <c r="B88" s="28" t="s">
        <v>84</v>
      </c>
      <c r="C88" s="30" t="s">
        <v>90</v>
      </c>
      <c r="D88" s="30" t="s">
        <v>74</v>
      </c>
      <c r="E88" s="30" t="s">
        <v>209</v>
      </c>
      <c r="F88" s="30" t="s">
        <v>757</v>
      </c>
      <c r="G88" s="43" t="s">
        <v>85</v>
      </c>
      <c r="H88" s="43" t="s">
        <v>275</v>
      </c>
      <c r="I88" s="5">
        <v>172.404</v>
      </c>
      <c r="J88" s="5">
        <v>-23.023</v>
      </c>
      <c r="K88" s="5">
        <v>4545</v>
      </c>
      <c r="L88" s="5">
        <v>56.764056933568249</v>
      </c>
      <c r="M88" s="5">
        <v>0.91702838341790394</v>
      </c>
      <c r="N88" s="5">
        <v>15.630239335145161</v>
      </c>
      <c r="O88" s="5">
        <v>10.331853119841718</v>
      </c>
      <c r="P88" s="5">
        <v>0.10189204260198932</v>
      </c>
      <c r="Q88" s="5">
        <v>4.2488981765029541</v>
      </c>
      <c r="R88" s="5">
        <v>8.7932832765516782</v>
      </c>
      <c r="S88" s="5">
        <v>2.7918419672945074</v>
      </c>
      <c r="T88" s="5">
        <v>0.33624374058656475</v>
      </c>
      <c r="U88" s="5">
        <v>8.4663024489289265E-2</v>
      </c>
      <c r="V88" s="5">
        <v>98.143090909090901</v>
      </c>
      <c r="W88" s="5"/>
      <c r="X88" s="5"/>
      <c r="Y88" s="5"/>
      <c r="Z88" s="5"/>
      <c r="AA88" s="5"/>
      <c r="AB88" s="5"/>
      <c r="AC88" s="5"/>
      <c r="AD88" s="5">
        <v>14.254544112066991</v>
      </c>
      <c r="AE88" s="5">
        <v>0.61225516868917862</v>
      </c>
      <c r="AF88" s="5">
        <v>27.220361480651345</v>
      </c>
      <c r="AG88" s="5"/>
      <c r="AH88" s="5"/>
      <c r="AI88" s="5"/>
      <c r="AJ88" s="5"/>
      <c r="AK88" s="5">
        <v>5.8552931797650807</v>
      </c>
      <c r="AL88" s="5">
        <v>189.17522893364136</v>
      </c>
      <c r="AM88" s="5">
        <v>37.166769955186162</v>
      </c>
      <c r="AN88" s="5">
        <v>92.619445956618179</v>
      </c>
      <c r="AO88" s="5">
        <v>1.5490785095072004</v>
      </c>
      <c r="AP88" s="5">
        <v>0.11168701781683772</v>
      </c>
      <c r="AQ88" s="5">
        <v>75.343096758841241</v>
      </c>
      <c r="AR88" s="5">
        <v>4.1655152205678414</v>
      </c>
      <c r="AS88" s="5">
        <v>12.837001414292027</v>
      </c>
      <c r="AT88" s="5"/>
      <c r="AU88" s="5">
        <v>11.350348821826547</v>
      </c>
      <c r="AV88" s="5">
        <v>3.7920846188381669</v>
      </c>
      <c r="AW88" s="5">
        <v>1.3565122560666498</v>
      </c>
      <c r="AX88" s="5">
        <v>4.9405233879541619</v>
      </c>
      <c r="AY88" s="5"/>
      <c r="AZ88" s="5">
        <v>6.0649601218332343</v>
      </c>
      <c r="BA88" s="5"/>
      <c r="BB88" s="5">
        <v>3.941201136079671</v>
      </c>
      <c r="BC88" s="5"/>
      <c r="BD88" s="5">
        <v>3.9993723753752497</v>
      </c>
      <c r="BE88" s="5"/>
      <c r="BF88" s="5">
        <v>2.7066668712864654</v>
      </c>
      <c r="BG88" s="5">
        <v>9.9902159303915355E-2</v>
      </c>
      <c r="BH88" s="5">
        <v>2.4672809952283647</v>
      </c>
      <c r="BI88" s="5">
        <v>0.28289687530909041</v>
      </c>
      <c r="BJ88" s="5">
        <v>0.1661033212488357</v>
      </c>
      <c r="BK88" s="44"/>
      <c r="BL88" s="44"/>
      <c r="BM88" s="32"/>
      <c r="BN88" s="32"/>
      <c r="BO88" s="5"/>
      <c r="BP88" s="5"/>
      <c r="BQ88" s="5"/>
      <c r="BR88" s="5"/>
      <c r="BS88" s="5"/>
      <c r="BT88" s="1"/>
      <c r="BU88" s="1"/>
    </row>
    <row r="89" spans="1:73" s="7" customFormat="1">
      <c r="A89" s="28" t="s">
        <v>753</v>
      </c>
      <c r="B89" s="28" t="s">
        <v>84</v>
      </c>
      <c r="C89" s="30" t="s">
        <v>91</v>
      </c>
      <c r="D89" s="30" t="s">
        <v>74</v>
      </c>
      <c r="E89" s="30" t="s">
        <v>209</v>
      </c>
      <c r="F89" s="30" t="s">
        <v>757</v>
      </c>
      <c r="G89" s="43" t="s">
        <v>85</v>
      </c>
      <c r="H89" s="43" t="s">
        <v>275</v>
      </c>
      <c r="I89" s="5">
        <v>172.45500000000001</v>
      </c>
      <c r="J89" s="5">
        <v>-23.051500000000001</v>
      </c>
      <c r="K89" s="5">
        <v>4965</v>
      </c>
      <c r="L89" s="5">
        <v>55.11254323550363</v>
      </c>
      <c r="M89" s="5">
        <v>0.82414475074015292</v>
      </c>
      <c r="N89" s="5">
        <v>15.049431503143863</v>
      </c>
      <c r="O89" s="5">
        <v>11.958062123905952</v>
      </c>
      <c r="P89" s="5">
        <v>0.20160096642371644</v>
      </c>
      <c r="Q89" s="5">
        <v>4.4282660279801425</v>
      </c>
      <c r="R89" s="5">
        <v>9.1314250537273445</v>
      </c>
      <c r="S89" s="5">
        <v>2.6812928534354286</v>
      </c>
      <c r="T89" s="5">
        <v>0.51408246438047689</v>
      </c>
      <c r="U89" s="5">
        <v>9.9151020759300518E-2</v>
      </c>
      <c r="V89" s="5">
        <v>99.205873636363634</v>
      </c>
      <c r="W89" s="5"/>
      <c r="X89" s="5"/>
      <c r="Y89" s="5"/>
      <c r="Z89" s="5"/>
      <c r="AA89" s="5"/>
      <c r="AB89" s="5"/>
      <c r="AC89" s="5"/>
      <c r="AD89" s="5"/>
      <c r="AE89" s="5"/>
      <c r="AF89" s="5">
        <v>35.288816894927983</v>
      </c>
      <c r="AG89" s="5">
        <v>377.9610251299984</v>
      </c>
      <c r="AH89" s="5">
        <v>13.998529438961393</v>
      </c>
      <c r="AI89" s="5">
        <v>152.80087076487666</v>
      </c>
      <c r="AJ89" s="5">
        <v>113.98975253833477</v>
      </c>
      <c r="AK89" s="5">
        <v>6.2886331288496962</v>
      </c>
      <c r="AL89" s="5">
        <v>235.56009266425545</v>
      </c>
      <c r="AM89" s="5">
        <v>23.298757047511803</v>
      </c>
      <c r="AN89" s="5">
        <v>51.56732502712979</v>
      </c>
      <c r="AO89" s="5">
        <v>0.59769114667397649</v>
      </c>
      <c r="AP89" s="5">
        <v>0.21727472332075462</v>
      </c>
      <c r="AQ89" s="5">
        <v>75.883879014154218</v>
      </c>
      <c r="AR89" s="5">
        <v>3.2810265360349318</v>
      </c>
      <c r="AS89" s="5">
        <v>7.8971804971092867</v>
      </c>
      <c r="AT89" s="5"/>
      <c r="AU89" s="5">
        <v>7.3844188005409341</v>
      </c>
      <c r="AV89" s="5">
        <v>2.3958659194661709</v>
      </c>
      <c r="AW89" s="5">
        <v>0.870356690816661</v>
      </c>
      <c r="AX89" s="5">
        <v>3.1479987953887743</v>
      </c>
      <c r="AY89" s="5"/>
      <c r="AZ89" s="5">
        <v>3.6461164175081655</v>
      </c>
      <c r="BA89" s="5"/>
      <c r="BB89" s="5">
        <v>2.3302763422391073</v>
      </c>
      <c r="BC89" s="5"/>
      <c r="BD89" s="5">
        <v>2.3640577328537082</v>
      </c>
      <c r="BE89" s="5"/>
      <c r="BF89" s="5">
        <v>1.5678384053991046</v>
      </c>
      <c r="BG89" s="5">
        <v>3.9965208643076892E-2</v>
      </c>
      <c r="BH89" s="5">
        <v>2.4486406293459888</v>
      </c>
      <c r="BI89" s="5">
        <v>0.20962989502955712</v>
      </c>
      <c r="BJ89" s="5">
        <v>0.16282226355190479</v>
      </c>
      <c r="BK89" s="44"/>
      <c r="BL89" s="32"/>
      <c r="BM89" s="32"/>
      <c r="BN89" s="32">
        <f>AP89/BI89</f>
        <v>1.0364682159961947</v>
      </c>
      <c r="BO89" s="5">
        <f>AQ89/BI89</f>
        <v>361.98977728560538</v>
      </c>
      <c r="BP89" s="5">
        <f>AK89/BI89</f>
        <v>29.998741963606957</v>
      </c>
      <c r="BQ89" s="5">
        <f>AQ89/AO89</f>
        <v>126.96169156332964</v>
      </c>
      <c r="BR89" s="5">
        <f>BI89/BD89</f>
        <v>8.8673762961155811E-2</v>
      </c>
      <c r="BS89" s="5">
        <f t="shared" ref="BS89:BS143" si="11">1.9*10^4/AS89</f>
        <v>2405.9219625225523</v>
      </c>
      <c r="BT89" s="1"/>
      <c r="BU89" s="1"/>
    </row>
    <row r="90" spans="1:73" s="7" customFormat="1">
      <c r="A90" s="28" t="s">
        <v>753</v>
      </c>
      <c r="B90" s="28" t="s">
        <v>84</v>
      </c>
      <c r="C90" s="30" t="s">
        <v>93</v>
      </c>
      <c r="D90" s="30" t="s">
        <v>74</v>
      </c>
      <c r="E90" s="30" t="s">
        <v>209</v>
      </c>
      <c r="F90" s="30" t="s">
        <v>757</v>
      </c>
      <c r="G90" s="43" t="s">
        <v>92</v>
      </c>
      <c r="H90" s="43" t="s">
        <v>275</v>
      </c>
      <c r="I90" s="5">
        <v>173.21350000000001</v>
      </c>
      <c r="J90" s="5">
        <v>-22.162500000000001</v>
      </c>
      <c r="K90" s="5">
        <v>1420</v>
      </c>
      <c r="L90" s="5">
        <v>58.408514951849959</v>
      </c>
      <c r="M90" s="5">
        <v>0.85149518499746557</v>
      </c>
      <c r="N90" s="5">
        <v>16.330461226558537</v>
      </c>
      <c r="O90" s="5">
        <v>7.2174353775975657</v>
      </c>
      <c r="P90" s="5">
        <v>0.11150532184490622</v>
      </c>
      <c r="Q90" s="5">
        <v>4.1662442980233143</v>
      </c>
      <c r="R90" s="5">
        <v>8.4642676127724261</v>
      </c>
      <c r="S90" s="5">
        <v>3.6594019260010131</v>
      </c>
      <c r="T90" s="5">
        <v>0.67916877850988333</v>
      </c>
      <c r="U90" s="5">
        <v>0.11150532184490622</v>
      </c>
      <c r="V90" s="5">
        <v>98.65</v>
      </c>
      <c r="W90" s="5"/>
      <c r="X90" s="5"/>
      <c r="Y90" s="5"/>
      <c r="Z90" s="5"/>
      <c r="AA90" s="5"/>
      <c r="AB90" s="5"/>
      <c r="AC90" s="5"/>
      <c r="AD90" s="5">
        <v>5.3302155656195671</v>
      </c>
      <c r="AE90" s="5">
        <v>0.70219842709487956</v>
      </c>
      <c r="AF90" s="5">
        <v>25.787042059797685</v>
      </c>
      <c r="AG90" s="5">
        <v>188.9686945471291</v>
      </c>
      <c r="AH90" s="5">
        <v>21.277864865280222</v>
      </c>
      <c r="AI90" s="5">
        <v>72.528591096769887</v>
      </c>
      <c r="AJ90" s="5">
        <v>57.351992960764349</v>
      </c>
      <c r="AK90" s="5">
        <v>6.7018980534350074</v>
      </c>
      <c r="AL90" s="5">
        <v>420.98005122894079</v>
      </c>
      <c r="AM90" s="5">
        <v>15.661176449513107</v>
      </c>
      <c r="AN90" s="5">
        <v>77.694510815191478</v>
      </c>
      <c r="AO90" s="5">
        <v>0.77909475371996384</v>
      </c>
      <c r="AP90" s="5">
        <v>5.4852239079458659E-2</v>
      </c>
      <c r="AQ90" s="5">
        <v>124.37292859436542</v>
      </c>
      <c r="AR90" s="5">
        <v>5.1359948438464329</v>
      </c>
      <c r="AS90" s="5">
        <v>13.423753555461378</v>
      </c>
      <c r="AT90" s="5"/>
      <c r="AU90" s="5">
        <v>9.0125694447629883</v>
      </c>
      <c r="AV90" s="5">
        <v>2.4297886399804924</v>
      </c>
      <c r="AW90" s="5">
        <v>0.86745135036213528</v>
      </c>
      <c r="AX90" s="5">
        <v>2.5972043496937811</v>
      </c>
      <c r="AY90" s="5"/>
      <c r="AZ90" s="5">
        <v>2.7540900989170809</v>
      </c>
      <c r="BA90" s="5"/>
      <c r="BB90" s="5">
        <v>1.6457593672791724</v>
      </c>
      <c r="BC90" s="5"/>
      <c r="BD90" s="5">
        <v>1.5843204249231466</v>
      </c>
      <c r="BE90" s="5"/>
      <c r="BF90" s="5">
        <v>2.1431802940184821</v>
      </c>
      <c r="BG90" s="5">
        <v>5.3202651980492378E-2</v>
      </c>
      <c r="BH90" s="5">
        <v>1.6245073384904649</v>
      </c>
      <c r="BI90" s="5">
        <v>0.8387785757747791</v>
      </c>
      <c r="BJ90" s="5">
        <v>0.31263692688478739</v>
      </c>
      <c r="BK90" s="44"/>
      <c r="BL90" s="44"/>
      <c r="BM90" s="32"/>
      <c r="BN90" s="32"/>
      <c r="BO90" s="5"/>
      <c r="BP90" s="5"/>
      <c r="BQ90" s="5"/>
      <c r="BR90" s="5"/>
      <c r="BS90" s="5"/>
      <c r="BT90" s="1"/>
      <c r="BU90" s="1"/>
    </row>
    <row r="91" spans="1:73" s="7" customFormat="1">
      <c r="A91" s="28" t="s">
        <v>753</v>
      </c>
      <c r="B91" s="28" t="s">
        <v>84</v>
      </c>
      <c r="C91" s="30" t="s">
        <v>94</v>
      </c>
      <c r="D91" s="30" t="s">
        <v>74</v>
      </c>
      <c r="E91" s="30" t="s">
        <v>209</v>
      </c>
      <c r="F91" s="30" t="s">
        <v>757</v>
      </c>
      <c r="G91" s="43" t="s">
        <v>92</v>
      </c>
      <c r="H91" s="43" t="s">
        <v>275</v>
      </c>
      <c r="I91" s="5">
        <v>173.21350000000001</v>
      </c>
      <c r="J91" s="5">
        <v>-22.162500000000001</v>
      </c>
      <c r="K91" s="5">
        <v>1420</v>
      </c>
      <c r="L91" s="5">
        <v>59.069484012587054</v>
      </c>
      <c r="M91" s="5">
        <v>0.82300919559885921</v>
      </c>
      <c r="N91" s="5">
        <v>15.450522426944509</v>
      </c>
      <c r="O91" s="5">
        <v>7.2360623474166248</v>
      </c>
      <c r="P91" s="5">
        <v>0.12133409930692308</v>
      </c>
      <c r="Q91" s="5">
        <v>4.8250931271384099</v>
      </c>
      <c r="R91" s="5">
        <v>8.133307789441437</v>
      </c>
      <c r="S91" s="5">
        <v>3.5288000548430132</v>
      </c>
      <c r="T91" s="5">
        <v>0.7077822459570513</v>
      </c>
      <c r="U91" s="5">
        <v>0.10460470076612004</v>
      </c>
      <c r="V91" s="5">
        <v>98.900474545454543</v>
      </c>
      <c r="W91" s="5"/>
      <c r="X91" s="5"/>
      <c r="Y91" s="5"/>
      <c r="Z91" s="5"/>
      <c r="AA91" s="5"/>
      <c r="AB91" s="5"/>
      <c r="AC91" s="5"/>
      <c r="AD91" s="5">
        <v>4.6031459563437345</v>
      </c>
      <c r="AE91" s="5">
        <v>0.60883920106520062</v>
      </c>
      <c r="AF91" s="5">
        <v>21.973667974731253</v>
      </c>
      <c r="AG91" s="5"/>
      <c r="AH91" s="5"/>
      <c r="AI91" s="5"/>
      <c r="AJ91" s="5"/>
      <c r="AK91" s="5">
        <v>5.6949304190560284</v>
      </c>
      <c r="AL91" s="5">
        <v>426.47447861034345</v>
      </c>
      <c r="AM91" s="5">
        <v>13.352683872770433</v>
      </c>
      <c r="AN91" s="5">
        <v>66.543428615518494</v>
      </c>
      <c r="AO91" s="5">
        <v>0.66214518586657012</v>
      </c>
      <c r="AP91" s="5">
        <v>4.7976472769209362E-2</v>
      </c>
      <c r="AQ91" s="5">
        <v>107.73716595370577</v>
      </c>
      <c r="AR91" s="5">
        <v>4.4154103770901854</v>
      </c>
      <c r="AS91" s="5">
        <v>11.408763995841431</v>
      </c>
      <c r="AT91" s="5"/>
      <c r="AU91" s="5">
        <v>7.7440392844691708</v>
      </c>
      <c r="AV91" s="5">
        <v>2.057685075377814</v>
      </c>
      <c r="AW91" s="5">
        <v>0.74534259892095833</v>
      </c>
      <c r="AX91" s="5">
        <v>2.2298314458131916</v>
      </c>
      <c r="AY91" s="5"/>
      <c r="AZ91" s="5">
        <v>2.3245859743087611</v>
      </c>
      <c r="BA91" s="5"/>
      <c r="BB91" s="5">
        <v>1.3875901542293261</v>
      </c>
      <c r="BC91" s="5"/>
      <c r="BD91" s="5">
        <v>1.3144916968358307</v>
      </c>
      <c r="BE91" s="5"/>
      <c r="BF91" s="5">
        <v>1.8100344750786204</v>
      </c>
      <c r="BG91" s="5">
        <v>4.6198253546558182E-2</v>
      </c>
      <c r="BH91" s="5">
        <v>1.4032861565488</v>
      </c>
      <c r="BI91" s="5">
        <v>0.70658659072728736</v>
      </c>
      <c r="BJ91" s="5">
        <v>0.26706681574590324</v>
      </c>
      <c r="BK91" s="44"/>
      <c r="BL91" s="44"/>
      <c r="BM91" s="32"/>
      <c r="BN91" s="32"/>
      <c r="BO91" s="5"/>
      <c r="BP91" s="5"/>
      <c r="BQ91" s="5"/>
      <c r="BR91" s="5"/>
      <c r="BS91" s="5"/>
      <c r="BT91" s="1"/>
      <c r="BU91" s="1"/>
    </row>
    <row r="92" spans="1:73" s="7" customFormat="1">
      <c r="A92" s="28" t="s">
        <v>753</v>
      </c>
      <c r="B92" s="28" t="s">
        <v>84</v>
      </c>
      <c r="C92" s="30" t="s">
        <v>95</v>
      </c>
      <c r="D92" s="30" t="s">
        <v>74</v>
      </c>
      <c r="E92" s="30" t="s">
        <v>209</v>
      </c>
      <c r="F92" s="30" t="s">
        <v>757</v>
      </c>
      <c r="G92" s="43" t="s">
        <v>92</v>
      </c>
      <c r="H92" s="43" t="s">
        <v>275</v>
      </c>
      <c r="I92" s="5">
        <v>173.21350000000001</v>
      </c>
      <c r="J92" s="5">
        <v>-22.162500000000001</v>
      </c>
      <c r="K92" s="5">
        <v>1420</v>
      </c>
      <c r="L92" s="5">
        <v>58.533796928648229</v>
      </c>
      <c r="M92" s="5">
        <v>0.81013555077962329</v>
      </c>
      <c r="N92" s="5">
        <v>16.159639166398367</v>
      </c>
      <c r="O92" s="5">
        <v>7.012270303197119</v>
      </c>
      <c r="P92" s="5">
        <v>0.12087516144274285</v>
      </c>
      <c r="Q92" s="5">
        <v>4.5381370612063376</v>
      </c>
      <c r="R92" s="5">
        <v>8.3538637200501231</v>
      </c>
      <c r="S92" s="5">
        <v>3.6766194938834285</v>
      </c>
      <c r="T92" s="5">
        <v>0.67488631805531429</v>
      </c>
      <c r="U92" s="5">
        <v>0.11977629633871792</v>
      </c>
      <c r="V92" s="5">
        <v>99.27597909090909</v>
      </c>
      <c r="W92" s="5"/>
      <c r="X92" s="5"/>
      <c r="Y92" s="5"/>
      <c r="Z92" s="5"/>
      <c r="AA92" s="5"/>
      <c r="AB92" s="5"/>
      <c r="AC92" s="5"/>
      <c r="AD92" s="5">
        <v>4.3849660888801711</v>
      </c>
      <c r="AE92" s="5">
        <v>0.57919287981010303</v>
      </c>
      <c r="AF92" s="5">
        <v>24.009838280488374</v>
      </c>
      <c r="AG92" s="5"/>
      <c r="AH92" s="5"/>
      <c r="AI92" s="5"/>
      <c r="AJ92" s="5"/>
      <c r="AK92" s="5">
        <v>5.4132315856992177</v>
      </c>
      <c r="AL92" s="5">
        <v>413.45020318491203</v>
      </c>
      <c r="AM92" s="5">
        <v>13.235320141989661</v>
      </c>
      <c r="AN92" s="5">
        <v>63.98469459235973</v>
      </c>
      <c r="AO92" s="5">
        <v>0.63486940056037655</v>
      </c>
      <c r="AP92" s="5">
        <v>5.1245757470665336E-2</v>
      </c>
      <c r="AQ92" s="5">
        <v>102.90565649102386</v>
      </c>
      <c r="AR92" s="5">
        <v>4.2295563833789611</v>
      </c>
      <c r="AS92" s="5">
        <v>10.956338480643341</v>
      </c>
      <c r="AT92" s="5"/>
      <c r="AU92" s="5">
        <v>7.4774921793091949</v>
      </c>
      <c r="AV92" s="5">
        <v>1.9955439026371737</v>
      </c>
      <c r="AW92" s="5">
        <v>0.72962261957022756</v>
      </c>
      <c r="AX92" s="5">
        <v>2.1783109925196662</v>
      </c>
      <c r="AY92" s="5"/>
      <c r="AZ92" s="5">
        <v>2.2803508556528977</v>
      </c>
      <c r="BA92" s="5"/>
      <c r="BB92" s="5">
        <v>1.3513274711467886</v>
      </c>
      <c r="BC92" s="5"/>
      <c r="BD92" s="5">
        <v>1.3214169285919084</v>
      </c>
      <c r="BE92" s="5"/>
      <c r="BF92" s="5">
        <v>1.7002845063613941</v>
      </c>
      <c r="BG92" s="5">
        <v>4.2535519982648089E-2</v>
      </c>
      <c r="BH92" s="5">
        <v>1.3283570087844274</v>
      </c>
      <c r="BI92" s="5">
        <v>0.67067308534326708</v>
      </c>
      <c r="BJ92" s="5">
        <v>0.2540250950430788</v>
      </c>
      <c r="BK92" s="44"/>
      <c r="BL92" s="44"/>
      <c r="BM92" s="32"/>
      <c r="BN92" s="32"/>
      <c r="BO92" s="5"/>
      <c r="BP92" s="5"/>
      <c r="BQ92" s="5"/>
      <c r="BR92" s="5"/>
      <c r="BS92" s="5"/>
      <c r="BT92" s="1"/>
      <c r="BU92" s="1"/>
    </row>
    <row r="93" spans="1:73" s="7" customFormat="1">
      <c r="A93" s="28" t="s">
        <v>753</v>
      </c>
      <c r="B93" s="28" t="s">
        <v>84</v>
      </c>
      <c r="C93" s="30" t="s">
        <v>96</v>
      </c>
      <c r="D93" s="30" t="s">
        <v>74</v>
      </c>
      <c r="E93" s="30" t="s">
        <v>209</v>
      </c>
      <c r="F93" s="30" t="s">
        <v>757</v>
      </c>
      <c r="G93" s="43" t="s">
        <v>92</v>
      </c>
      <c r="H93" s="43" t="s">
        <v>275</v>
      </c>
      <c r="I93" s="5">
        <v>173.21350000000001</v>
      </c>
      <c r="J93" s="5">
        <v>-22.162500000000001</v>
      </c>
      <c r="K93" s="5">
        <v>1420</v>
      </c>
      <c r="L93" s="5">
        <v>59.230176741826163</v>
      </c>
      <c r="M93" s="5">
        <v>0.88419440493917489</v>
      </c>
      <c r="N93" s="5">
        <v>16.079705372867938</v>
      </c>
      <c r="O93" s="5">
        <v>7.1865508437221717</v>
      </c>
      <c r="P93" s="5">
        <v>6.0832088403108005E-2</v>
      </c>
      <c r="Q93" s="5">
        <v>4.0669089928269839</v>
      </c>
      <c r="R93" s="5">
        <v>7.9834207857586854</v>
      </c>
      <c r="S93" s="5">
        <v>3.6499253041864805</v>
      </c>
      <c r="T93" s="5">
        <v>0.71984637943677809</v>
      </c>
      <c r="U93" s="5">
        <v>0.13843908603252764</v>
      </c>
      <c r="V93" s="5">
        <v>98.63215545454544</v>
      </c>
      <c r="W93" s="5"/>
      <c r="X93" s="5"/>
      <c r="Y93" s="5"/>
      <c r="Z93" s="5"/>
      <c r="AA93" s="5"/>
      <c r="AB93" s="5"/>
      <c r="AC93" s="5"/>
      <c r="AD93" s="5">
        <v>4.6111956123258384</v>
      </c>
      <c r="AE93" s="5">
        <v>0.56020033656402857</v>
      </c>
      <c r="AF93" s="5">
        <v>22.497571058526781</v>
      </c>
      <c r="AG93" s="5"/>
      <c r="AH93" s="5"/>
      <c r="AI93" s="5"/>
      <c r="AJ93" s="5"/>
      <c r="AK93" s="5">
        <v>5.5997849573989997</v>
      </c>
      <c r="AL93" s="5">
        <v>412.32673492813399</v>
      </c>
      <c r="AM93" s="5">
        <v>13.226199614921628</v>
      </c>
      <c r="AN93" s="5">
        <v>65.913569904925041</v>
      </c>
      <c r="AO93" s="5">
        <v>0.66540534063826984</v>
      </c>
      <c r="AP93" s="5">
        <v>4.7624104273348435E-2</v>
      </c>
      <c r="AQ93" s="5">
        <v>107.20894488878047</v>
      </c>
      <c r="AR93" s="5">
        <v>4.3596748238068983</v>
      </c>
      <c r="AS93" s="5">
        <v>11.382733775378812</v>
      </c>
      <c r="AT93" s="5"/>
      <c r="AU93" s="5">
        <v>7.6496148634163195</v>
      </c>
      <c r="AV93" s="5">
        <v>2.0612387508719459</v>
      </c>
      <c r="AW93" s="5">
        <v>0.75192664234493845</v>
      </c>
      <c r="AX93" s="5">
        <v>2.2473686467706377</v>
      </c>
      <c r="AY93" s="5"/>
      <c r="AZ93" s="5">
        <v>2.3026372953660226</v>
      </c>
      <c r="BA93" s="5"/>
      <c r="BB93" s="5">
        <v>1.3924900960488404</v>
      </c>
      <c r="BC93" s="5"/>
      <c r="BD93" s="5">
        <v>1.3183719583347402</v>
      </c>
      <c r="BE93" s="5"/>
      <c r="BF93" s="5">
        <v>1.7995117862230656</v>
      </c>
      <c r="BG93" s="5">
        <v>4.5177523964325617E-2</v>
      </c>
      <c r="BH93" s="5">
        <v>1.3977156675129689</v>
      </c>
      <c r="BI93" s="5">
        <v>0.69700673163937832</v>
      </c>
      <c r="BJ93" s="5">
        <v>0.27040812757468607</v>
      </c>
      <c r="BK93" s="44"/>
      <c r="BL93" s="44"/>
      <c r="BM93" s="32"/>
      <c r="BN93" s="32"/>
      <c r="BO93" s="5"/>
      <c r="BP93" s="5"/>
      <c r="BQ93" s="5"/>
      <c r="BR93" s="5"/>
      <c r="BS93" s="5"/>
      <c r="BT93" s="1"/>
      <c r="BU93" s="1"/>
    </row>
    <row r="94" spans="1:73" s="7" customFormat="1">
      <c r="A94" s="28" t="s">
        <v>753</v>
      </c>
      <c r="B94" s="28" t="s">
        <v>84</v>
      </c>
      <c r="C94" s="30" t="s">
        <v>97</v>
      </c>
      <c r="D94" s="30" t="s">
        <v>74</v>
      </c>
      <c r="E94" s="30" t="s">
        <v>209</v>
      </c>
      <c r="F94" s="30" t="s">
        <v>757</v>
      </c>
      <c r="G94" s="43" t="s">
        <v>92</v>
      </c>
      <c r="H94" s="43" t="s">
        <v>275</v>
      </c>
      <c r="I94" s="5">
        <v>173.21350000000001</v>
      </c>
      <c r="J94" s="5">
        <v>-22.162500000000001</v>
      </c>
      <c r="K94" s="5">
        <v>1420</v>
      </c>
      <c r="L94" s="5">
        <v>73.484848484848484</v>
      </c>
      <c r="M94" s="5">
        <v>0.31897926634768742</v>
      </c>
      <c r="N94" s="5">
        <v>14.812599681020734</v>
      </c>
      <c r="O94" s="5">
        <v>1.4952153110047848</v>
      </c>
      <c r="P94" s="5">
        <v>4.9840510366826157E-2</v>
      </c>
      <c r="Q94" s="5">
        <v>0.19936204146730463</v>
      </c>
      <c r="R94" s="5">
        <v>1.8540669856459331</v>
      </c>
      <c r="S94" s="5">
        <v>6.269936204146731</v>
      </c>
      <c r="T94" s="5">
        <v>1.4752791068580542</v>
      </c>
      <c r="U94" s="5">
        <v>3.9872408293460927E-2</v>
      </c>
      <c r="V94" s="5">
        <v>100.32</v>
      </c>
      <c r="W94" s="5"/>
      <c r="X94" s="5"/>
      <c r="Y94" s="5"/>
      <c r="Z94" s="5"/>
      <c r="AA94" s="5"/>
      <c r="AB94" s="5"/>
      <c r="AC94" s="5"/>
      <c r="AD94" s="5"/>
      <c r="AE94" s="5"/>
      <c r="AF94" s="5">
        <v>14.944786104448575</v>
      </c>
      <c r="AG94" s="5">
        <v>17.142335881468618</v>
      </c>
      <c r="AH94" s="5">
        <v>2.7520733732945235</v>
      </c>
      <c r="AI94" s="5">
        <v>2.8223782806436852</v>
      </c>
      <c r="AJ94" s="5">
        <v>73.120508461691045</v>
      </c>
      <c r="AK94" s="5">
        <v>25.355501503820996</v>
      </c>
      <c r="AL94" s="5">
        <v>235.18686251974131</v>
      </c>
      <c r="AM94" s="5">
        <v>42.762786946223997</v>
      </c>
      <c r="AN94" s="5">
        <v>322.97614440868023</v>
      </c>
      <c r="AO94" s="5">
        <v>3.7037438816743693</v>
      </c>
      <c r="AP94" s="5">
        <v>0.2556423580426827</v>
      </c>
      <c r="AQ94" s="5">
        <v>357.7112067583264</v>
      </c>
      <c r="AR94" s="5">
        <v>25.185467660170882</v>
      </c>
      <c r="AS94" s="5">
        <v>56.006572590787968</v>
      </c>
      <c r="AT94" s="5"/>
      <c r="AU94" s="5">
        <v>31.667808748616228</v>
      </c>
      <c r="AV94" s="5">
        <v>6.6603435609651935</v>
      </c>
      <c r="AW94" s="5">
        <v>1.4596690101402017</v>
      </c>
      <c r="AX94" s="5">
        <v>6.3625332986026608</v>
      </c>
      <c r="AY94" s="5"/>
      <c r="AZ94" s="5">
        <v>6.4966793794848732</v>
      </c>
      <c r="BA94" s="5"/>
      <c r="BB94" s="5">
        <v>4.1985207496913866</v>
      </c>
      <c r="BC94" s="5"/>
      <c r="BD94" s="5">
        <v>4.3547491070335775</v>
      </c>
      <c r="BE94" s="5"/>
      <c r="BF94" s="5">
        <v>8.2770970584060777</v>
      </c>
      <c r="BG94" s="5">
        <v>0.27390377218186912</v>
      </c>
      <c r="BH94" s="5">
        <v>4.9085057476364655</v>
      </c>
      <c r="BI94" s="5">
        <v>4.240391196663448</v>
      </c>
      <c r="BJ94" s="5">
        <v>1.6028015507379372</v>
      </c>
      <c r="BK94" s="44"/>
      <c r="BL94" s="32"/>
      <c r="BM94" s="32"/>
      <c r="BN94" s="32"/>
      <c r="BO94" s="5"/>
      <c r="BP94" s="5"/>
      <c r="BQ94" s="5"/>
      <c r="BR94" s="5"/>
      <c r="BS94" s="5"/>
      <c r="BT94" s="1"/>
      <c r="BU94" s="1"/>
    </row>
    <row r="95" spans="1:73" s="7" customFormat="1">
      <c r="A95" s="28" t="s">
        <v>753</v>
      </c>
      <c r="B95" s="28" t="s">
        <v>84</v>
      </c>
      <c r="C95" s="30" t="s">
        <v>98</v>
      </c>
      <c r="D95" s="30" t="s">
        <v>74</v>
      </c>
      <c r="E95" s="30" t="s">
        <v>209</v>
      </c>
      <c r="F95" s="30" t="s">
        <v>757</v>
      </c>
      <c r="G95" s="43" t="s">
        <v>92</v>
      </c>
      <c r="H95" s="43" t="s">
        <v>275</v>
      </c>
      <c r="I95" s="5">
        <v>173.21350000000001</v>
      </c>
      <c r="J95" s="5">
        <v>-22.162500000000001</v>
      </c>
      <c r="K95" s="5">
        <v>1420</v>
      </c>
      <c r="L95" s="5">
        <v>73.658142120691394</v>
      </c>
      <c r="M95" s="5">
        <v>0.3234610330536743</v>
      </c>
      <c r="N95" s="5">
        <v>13.908824421307994</v>
      </c>
      <c r="O95" s="5">
        <v>1.9609825128879004</v>
      </c>
      <c r="P95" s="5">
        <v>0.15162235924390982</v>
      </c>
      <c r="Q95" s="5">
        <v>0.71767916708783974</v>
      </c>
      <c r="R95" s="5">
        <v>1.69817042353179</v>
      </c>
      <c r="S95" s="5">
        <v>5.9537046396441919</v>
      </c>
      <c r="T95" s="5">
        <v>1.5667643788537349</v>
      </c>
      <c r="U95" s="5">
        <v>6.0648943697563927E-2</v>
      </c>
      <c r="V95" s="5">
        <v>98.93</v>
      </c>
      <c r="W95" s="5"/>
      <c r="X95" s="5"/>
      <c r="Y95" s="5"/>
      <c r="Z95" s="5"/>
      <c r="AA95" s="5"/>
      <c r="AB95" s="5"/>
      <c r="AC95" s="5"/>
      <c r="AD95" s="5"/>
      <c r="AE95" s="5"/>
      <c r="AF95" s="5">
        <v>12.880703447863054</v>
      </c>
      <c r="AG95" s="5">
        <v>13.666561107295639</v>
      </c>
      <c r="AH95" s="5">
        <v>2.7475676793667483</v>
      </c>
      <c r="AI95" s="5">
        <v>2.3087429578055096</v>
      </c>
      <c r="AJ95" s="5">
        <v>62.904121925304942</v>
      </c>
      <c r="AK95" s="5">
        <v>22.71262584172965</v>
      </c>
      <c r="AL95" s="5">
        <v>219.8506965023893</v>
      </c>
      <c r="AM95" s="5">
        <v>37.398144355663305</v>
      </c>
      <c r="AN95" s="5">
        <v>282.10033109384437</v>
      </c>
      <c r="AO95" s="5">
        <v>3.1860063474284916</v>
      </c>
      <c r="AP95" s="5">
        <v>0.23313607293104135</v>
      </c>
      <c r="AQ95" s="5">
        <v>317.57068258657841</v>
      </c>
      <c r="AR95" s="5">
        <v>22.225191104109495</v>
      </c>
      <c r="AS95" s="5">
        <v>49.630091935718148</v>
      </c>
      <c r="AT95" s="5"/>
      <c r="AU95" s="5">
        <v>27.514113043701066</v>
      </c>
      <c r="AV95" s="5">
        <v>5.8596290610839965</v>
      </c>
      <c r="AW95" s="5">
        <v>1.2997349916783609</v>
      </c>
      <c r="AX95" s="5">
        <v>5.6151716003007044</v>
      </c>
      <c r="AY95" s="5"/>
      <c r="AZ95" s="5">
        <v>5.6610404590308834</v>
      </c>
      <c r="BA95" s="5"/>
      <c r="BB95" s="5">
        <v>3.6801039415810797</v>
      </c>
      <c r="BC95" s="5"/>
      <c r="BD95" s="5">
        <v>3.8914082404491142</v>
      </c>
      <c r="BE95" s="5"/>
      <c r="BF95" s="5">
        <v>7.2651703488232577</v>
      </c>
      <c r="BG95" s="5">
        <v>0.25002148809072278</v>
      </c>
      <c r="BH95" s="5">
        <v>4.4577704606803534</v>
      </c>
      <c r="BI95" s="5">
        <v>3.7621983777213592</v>
      </c>
      <c r="BJ95" s="5">
        <v>1.40841157294385</v>
      </c>
      <c r="BK95" s="44"/>
      <c r="BL95" s="32"/>
      <c r="BM95" s="32"/>
      <c r="BN95" s="32"/>
      <c r="BO95" s="5"/>
      <c r="BP95" s="5"/>
      <c r="BQ95" s="5"/>
      <c r="BR95" s="5"/>
      <c r="BS95" s="5"/>
      <c r="BT95" s="1"/>
      <c r="BU95" s="1"/>
    </row>
    <row r="96" spans="1:73" s="7" customFormat="1">
      <c r="A96" s="28" t="s">
        <v>753</v>
      </c>
      <c r="B96" s="28" t="s">
        <v>84</v>
      </c>
      <c r="C96" s="30" t="s">
        <v>100</v>
      </c>
      <c r="D96" s="30" t="s">
        <v>74</v>
      </c>
      <c r="E96" s="30" t="s">
        <v>209</v>
      </c>
      <c r="F96" s="30" t="s">
        <v>757</v>
      </c>
      <c r="G96" s="45" t="s">
        <v>99</v>
      </c>
      <c r="H96" s="43" t="s">
        <v>275</v>
      </c>
      <c r="I96" s="5">
        <v>173.23750000000001</v>
      </c>
      <c r="J96" s="5">
        <v>-22.6675</v>
      </c>
      <c r="K96" s="5">
        <v>5720</v>
      </c>
      <c r="L96" s="5">
        <v>55.345673792502154</v>
      </c>
      <c r="M96" s="5">
        <v>0.8601214381140535</v>
      </c>
      <c r="N96" s="5">
        <v>15.49648110724786</v>
      </c>
      <c r="O96" s="5">
        <v>11.184183467563598</v>
      </c>
      <c r="P96" s="5">
        <v>0.19019827209063736</v>
      </c>
      <c r="Q96" s="5">
        <v>4.4099695108674908</v>
      </c>
      <c r="R96" s="5">
        <v>9.176729397394368</v>
      </c>
      <c r="S96" s="5">
        <v>2.7248263093835985</v>
      </c>
      <c r="T96" s="5">
        <v>0.53046432978470304</v>
      </c>
      <c r="U96" s="5">
        <v>8.1352375051533712E-2</v>
      </c>
      <c r="V96" s="5">
        <v>98.844220787878783</v>
      </c>
      <c r="W96" s="5"/>
      <c r="X96" s="5"/>
      <c r="Y96" s="5"/>
      <c r="Z96" s="5"/>
      <c r="AA96" s="5"/>
      <c r="AB96" s="5"/>
      <c r="AC96" s="5"/>
      <c r="AD96" s="5">
        <v>6.9575228707174634</v>
      </c>
      <c r="AE96" s="5">
        <v>0.34464325440299148</v>
      </c>
      <c r="AF96" s="5">
        <v>30.32001029237918</v>
      </c>
      <c r="AG96" s="5"/>
      <c r="AH96" s="5"/>
      <c r="AI96" s="5"/>
      <c r="AJ96" s="5"/>
      <c r="AK96" s="5">
        <v>6.1994193732760738</v>
      </c>
      <c r="AL96" s="5">
        <v>235.72186199725539</v>
      </c>
      <c r="AM96" s="5">
        <v>18.234195767417585</v>
      </c>
      <c r="AN96" s="5">
        <v>39.380090333374412</v>
      </c>
      <c r="AO96" s="5">
        <v>0.49983092656405759</v>
      </c>
      <c r="AP96" s="5">
        <v>0.20417288052232577</v>
      </c>
      <c r="AQ96" s="5">
        <v>71.495692999809137</v>
      </c>
      <c r="AR96" s="5">
        <v>2.2871356435834529</v>
      </c>
      <c r="AS96" s="5">
        <v>6.4798466651926994</v>
      </c>
      <c r="AT96" s="5"/>
      <c r="AU96" s="5">
        <v>5.743476833096854</v>
      </c>
      <c r="AV96" s="5">
        <v>1.9165948441559506</v>
      </c>
      <c r="AW96" s="5">
        <v>0.73379212114237646</v>
      </c>
      <c r="AX96" s="5">
        <v>2.5147312608911561</v>
      </c>
      <c r="AY96" s="5"/>
      <c r="AZ96" s="5">
        <v>3.0486213188813513</v>
      </c>
      <c r="BA96" s="5"/>
      <c r="BB96" s="5">
        <v>1.989804323415459</v>
      </c>
      <c r="BC96" s="5"/>
      <c r="BD96" s="5">
        <v>2.0076647223184119</v>
      </c>
      <c r="BE96" s="5"/>
      <c r="BF96" s="5">
        <v>1.2670045307190121</v>
      </c>
      <c r="BG96" s="5">
        <v>2.8191544295159902E-2</v>
      </c>
      <c r="BH96" s="5">
        <v>2.4001700314127752</v>
      </c>
      <c r="BI96" s="5">
        <v>0.16922988515781451</v>
      </c>
      <c r="BJ96" s="5">
        <v>0.16296503242706989</v>
      </c>
      <c r="BK96" s="44"/>
      <c r="BL96" s="44"/>
      <c r="BM96" s="32"/>
      <c r="BN96" s="32">
        <f t="shared" ref="BN96:BN124" si="12">AP96/BI96</f>
        <v>1.2064824149229041</v>
      </c>
      <c r="BO96" s="5">
        <f t="shared" ref="BO96:BO124" si="13">AQ96/BI96</f>
        <v>422.47675659140333</v>
      </c>
      <c r="BP96" s="5">
        <f t="shared" ref="BP96:BP124" si="14">AK96/BI96</f>
        <v>36.633124034178927</v>
      </c>
      <c r="BQ96" s="5">
        <f t="shared" ref="BQ96:BQ124" si="15">AQ96/AO96</f>
        <v>143.03975444513907</v>
      </c>
      <c r="BR96" s="5">
        <f t="shared" ref="BR96:BR124" si="16">BI96/BD96</f>
        <v>8.4291905554026547E-2</v>
      </c>
      <c r="BS96" s="5">
        <f t="shared" si="11"/>
        <v>2932.1681486787115</v>
      </c>
      <c r="BT96" s="1"/>
      <c r="BU96" s="1"/>
    </row>
    <row r="97" spans="1:73" s="7" customFormat="1">
      <c r="A97" s="28" t="s">
        <v>753</v>
      </c>
      <c r="B97" s="28" t="s">
        <v>84</v>
      </c>
      <c r="C97" s="30" t="s">
        <v>101</v>
      </c>
      <c r="D97" s="30" t="s">
        <v>74</v>
      </c>
      <c r="E97" s="30" t="s">
        <v>209</v>
      </c>
      <c r="F97" s="30" t="s">
        <v>757</v>
      </c>
      <c r="G97" s="45" t="s">
        <v>99</v>
      </c>
      <c r="H97" s="43" t="s">
        <v>275</v>
      </c>
      <c r="I97" s="5">
        <v>173.23750000000001</v>
      </c>
      <c r="J97" s="5">
        <v>-22.6675</v>
      </c>
      <c r="K97" s="5">
        <v>5720</v>
      </c>
      <c r="L97" s="5">
        <v>53.072812649599385</v>
      </c>
      <c r="M97" s="5">
        <v>0.47252582752562067</v>
      </c>
      <c r="N97" s="5">
        <v>15.695001969538826</v>
      </c>
      <c r="O97" s="5">
        <v>9.649810377604787</v>
      </c>
      <c r="P97" s="5">
        <v>0.13283530312760725</v>
      </c>
      <c r="Q97" s="5">
        <v>6.9993986648008431</v>
      </c>
      <c r="R97" s="5">
        <v>12.314108488635688</v>
      </c>
      <c r="S97" s="5">
        <v>1.3692254322384132</v>
      </c>
      <c r="T97" s="5">
        <v>0.24523440577404415</v>
      </c>
      <c r="U97" s="5">
        <v>4.9046881154808791E-2</v>
      </c>
      <c r="V97" s="5">
        <v>97.865549999999985</v>
      </c>
      <c r="W97" s="5"/>
      <c r="X97" s="5"/>
      <c r="Y97" s="5"/>
      <c r="Z97" s="5"/>
      <c r="AA97" s="5"/>
      <c r="AB97" s="5"/>
      <c r="AC97" s="5"/>
      <c r="AD97" s="5"/>
      <c r="AE97" s="5"/>
      <c r="AF97" s="5">
        <v>45.167172148504783</v>
      </c>
      <c r="AG97" s="5">
        <v>283.22423455180171</v>
      </c>
      <c r="AH97" s="5">
        <v>38.719323049886526</v>
      </c>
      <c r="AI97" s="5">
        <v>187.24568485728457</v>
      </c>
      <c r="AJ97" s="5">
        <v>83.287064985151417</v>
      </c>
      <c r="AK97" s="5">
        <v>3.3785945631901253</v>
      </c>
      <c r="AL97" s="5">
        <v>155.60376271584886</v>
      </c>
      <c r="AM97" s="5">
        <v>12.844904866535076</v>
      </c>
      <c r="AN97" s="5">
        <v>19.346826107045597</v>
      </c>
      <c r="AO97" s="5">
        <v>0.26659476960014167</v>
      </c>
      <c r="AP97" s="5">
        <v>0.12578574055750275</v>
      </c>
      <c r="AQ97" s="5">
        <v>39.648930947667523</v>
      </c>
      <c r="AR97" s="5">
        <v>1.2744497480214383</v>
      </c>
      <c r="AS97" s="5">
        <v>3.012469635646589</v>
      </c>
      <c r="AT97" s="5"/>
      <c r="AU97" s="5">
        <v>3.1520707209026892</v>
      </c>
      <c r="AV97" s="5">
        <v>1.0788305000360263</v>
      </c>
      <c r="AW97" s="5">
        <v>0.44815820830941283</v>
      </c>
      <c r="AX97" s="5">
        <v>1.6885221474677552</v>
      </c>
      <c r="AY97" s="5"/>
      <c r="AZ97" s="5">
        <v>2.0359562412123764</v>
      </c>
      <c r="BA97" s="5"/>
      <c r="BB97" s="5">
        <v>1.3647722368583333</v>
      </c>
      <c r="BC97" s="5"/>
      <c r="BD97" s="5">
        <v>1.3555011624194033</v>
      </c>
      <c r="BE97" s="5"/>
      <c r="BF97" s="5">
        <v>0.64660002859995991</v>
      </c>
      <c r="BG97" s="5">
        <v>2.1037780034977589E-2</v>
      </c>
      <c r="BH97" s="5">
        <v>2.1075069674432236</v>
      </c>
      <c r="BI97" s="5">
        <v>7.2585387811570715E-2</v>
      </c>
      <c r="BJ97" s="5">
        <v>7.1683858210405044E-2</v>
      </c>
      <c r="BK97" s="44"/>
      <c r="BL97" s="32"/>
      <c r="BM97" s="32"/>
      <c r="BN97" s="32">
        <f t="shared" si="12"/>
        <v>1.7329347455446322</v>
      </c>
      <c r="BO97" s="5">
        <f t="shared" si="13"/>
        <v>546.23846676406617</v>
      </c>
      <c r="BP97" s="5">
        <f t="shared" si="14"/>
        <v>46.546483597509265</v>
      </c>
      <c r="BQ97" s="5">
        <f t="shared" si="15"/>
        <v>148.72358901540301</v>
      </c>
      <c r="BR97" s="5">
        <f t="shared" si="16"/>
        <v>5.3548746267406147E-2</v>
      </c>
      <c r="BS97" s="5">
        <f t="shared" si="11"/>
        <v>6307.1175142058773</v>
      </c>
      <c r="BT97" s="1">
        <v>1302.3445055425991</v>
      </c>
      <c r="BU97" s="1">
        <v>0.86597060949165716</v>
      </c>
    </row>
    <row r="98" spans="1:73">
      <c r="A98" s="28" t="s">
        <v>753</v>
      </c>
      <c r="B98" s="28" t="s">
        <v>84</v>
      </c>
      <c r="C98" s="30" t="s">
        <v>102</v>
      </c>
      <c r="D98" s="30" t="s">
        <v>74</v>
      </c>
      <c r="E98" s="30" t="s">
        <v>209</v>
      </c>
      <c r="F98" s="30" t="s">
        <v>757</v>
      </c>
      <c r="G98" s="45" t="s">
        <v>99</v>
      </c>
      <c r="H98" s="43" t="s">
        <v>275</v>
      </c>
      <c r="I98" s="5">
        <v>173.23750000000001</v>
      </c>
      <c r="J98" s="5">
        <v>-22.6675</v>
      </c>
      <c r="K98" s="5">
        <v>5720</v>
      </c>
      <c r="L98" s="5">
        <v>52.643047898159857</v>
      </c>
      <c r="M98" s="5">
        <v>0.43073447521188013</v>
      </c>
      <c r="N98" s="5">
        <v>15.532670419153433</v>
      </c>
      <c r="O98" s="5">
        <v>9.5296826434935902</v>
      </c>
      <c r="P98" s="5">
        <v>0.14344154740643011</v>
      </c>
      <c r="Q98" s="5">
        <v>7.284781443283701</v>
      </c>
      <c r="R98" s="5">
        <v>12.671124252468113</v>
      </c>
      <c r="S98" s="5">
        <v>1.4446612988790462</v>
      </c>
      <c r="T98" s="5">
        <v>0.27663726999811522</v>
      </c>
      <c r="U98" s="5">
        <v>4.3218751945833488E-2</v>
      </c>
      <c r="V98" s="5">
        <v>97.600731818181814</v>
      </c>
      <c r="AF98" s="5">
        <v>42.281385199199129</v>
      </c>
      <c r="AG98" s="5">
        <v>266.04214736414178</v>
      </c>
      <c r="AH98" s="5">
        <v>40.51213482109182</v>
      </c>
      <c r="AI98" s="5">
        <v>116.48610737977498</v>
      </c>
      <c r="AJ98" s="5">
        <v>72.241884344711025</v>
      </c>
      <c r="AK98" s="5">
        <v>3.2705374921626156</v>
      </c>
      <c r="AL98" s="5">
        <v>187.46619203314205</v>
      </c>
      <c r="AM98" s="5">
        <v>11.332562221486299</v>
      </c>
      <c r="AN98" s="5">
        <v>16.722723147122696</v>
      </c>
      <c r="AO98" s="5">
        <v>0.2549932656498658</v>
      </c>
      <c r="AP98" s="5">
        <v>0.16988204986394301</v>
      </c>
      <c r="AQ98" s="5">
        <v>38.745954379894165</v>
      </c>
      <c r="AR98" s="5">
        <v>1.4780764121515433</v>
      </c>
      <c r="AS98" s="5">
        <v>3.3807447335734722</v>
      </c>
      <c r="AU98" s="5">
        <v>3.1311917946807672</v>
      </c>
      <c r="AV98" s="5">
        <v>1.0730481048912277</v>
      </c>
      <c r="AW98" s="5">
        <v>0.41399055881313984</v>
      </c>
      <c r="AX98" s="5">
        <v>1.5812323932023442</v>
      </c>
      <c r="AZ98" s="5">
        <v>1.8469147815787617</v>
      </c>
      <c r="BB98" s="5">
        <v>1.2559058124951199</v>
      </c>
      <c r="BD98" s="5">
        <v>1.2382633775240424</v>
      </c>
      <c r="BF98" s="5">
        <v>0.61363621093809151</v>
      </c>
      <c r="BG98" s="5">
        <v>1.9933938109496483E-2</v>
      </c>
      <c r="BH98" s="5">
        <v>1.3454804380640391</v>
      </c>
      <c r="BI98" s="5">
        <v>0.10172058677222949</v>
      </c>
      <c r="BJ98" s="5">
        <v>6.912907254033121E-2</v>
      </c>
      <c r="BK98" s="44"/>
      <c r="BL98" s="32"/>
      <c r="BM98" s="32"/>
      <c r="BN98" s="32">
        <f t="shared" si="12"/>
        <v>1.6700852330348739</v>
      </c>
      <c r="BO98" s="5">
        <f t="shared" si="13"/>
        <v>380.9057301906177</v>
      </c>
      <c r="BP98" s="5">
        <f t="shared" si="14"/>
        <v>32.152168955591371</v>
      </c>
      <c r="BQ98" s="5">
        <f t="shared" si="15"/>
        <v>151.94893198903802</v>
      </c>
      <c r="BR98" s="5">
        <f t="shared" si="16"/>
        <v>8.214777939700027E-2</v>
      </c>
      <c r="BS98" s="5">
        <f t="shared" si="11"/>
        <v>5620.063476344415</v>
      </c>
      <c r="BT98" s="1">
        <v>1299.2443504924149</v>
      </c>
      <c r="BU98" s="1">
        <v>0.88681190763493933</v>
      </c>
    </row>
    <row r="99" spans="1:73">
      <c r="A99" s="28" t="s">
        <v>753</v>
      </c>
      <c r="B99" s="28" t="s">
        <v>84</v>
      </c>
      <c r="C99" s="30" t="s">
        <v>103</v>
      </c>
      <c r="D99" s="30" t="s">
        <v>74</v>
      </c>
      <c r="E99" s="30" t="s">
        <v>209</v>
      </c>
      <c r="F99" s="30" t="s">
        <v>757</v>
      </c>
      <c r="G99" s="45" t="s">
        <v>99</v>
      </c>
      <c r="H99" s="43" t="s">
        <v>275</v>
      </c>
      <c r="I99" s="5">
        <v>173.23750000000001</v>
      </c>
      <c r="J99" s="5">
        <v>-22.6675</v>
      </c>
      <c r="K99" s="5">
        <v>5720</v>
      </c>
      <c r="L99" s="5">
        <v>53.99290567002592</v>
      </c>
      <c r="M99" s="5">
        <v>0.56950787179142648</v>
      </c>
      <c r="N99" s="5">
        <v>15.520228522059954</v>
      </c>
      <c r="O99" s="5">
        <v>10.939341106388492</v>
      </c>
      <c r="P99" s="5">
        <v>0.20339566849693802</v>
      </c>
      <c r="Q99" s="5">
        <v>5.4927915558106344</v>
      </c>
      <c r="R99" s="5">
        <v>10.91319459320321</v>
      </c>
      <c r="S99" s="5">
        <v>1.8305610164724422</v>
      </c>
      <c r="T99" s="5">
        <v>0.42713090384356983</v>
      </c>
      <c r="U99" s="5">
        <v>0.11094309190742069</v>
      </c>
      <c r="V99" s="5">
        <v>98.330510909090904</v>
      </c>
      <c r="AD99" s="5">
        <v>5.21543931619955</v>
      </c>
      <c r="AE99" s="5">
        <v>0.29431504975407452</v>
      </c>
      <c r="AF99" s="5">
        <v>35.661732319511799</v>
      </c>
      <c r="AK99" s="5">
        <v>4.4282298785037515</v>
      </c>
      <c r="AL99" s="5">
        <v>261.43711774791825</v>
      </c>
      <c r="AM99" s="5">
        <v>13.014561906706815</v>
      </c>
      <c r="AN99" s="5">
        <v>24.959046337198661</v>
      </c>
      <c r="AO99" s="5">
        <v>0.2821013754036148</v>
      </c>
      <c r="AP99" s="5">
        <v>0.13137697519083796</v>
      </c>
      <c r="AQ99" s="5">
        <v>55.321001997196547</v>
      </c>
      <c r="AR99" s="5">
        <v>1.9764041786737341</v>
      </c>
      <c r="AS99" s="5">
        <v>5.3206949112831676</v>
      </c>
      <c r="AU99" s="5">
        <v>4.5098820505898738</v>
      </c>
      <c r="AV99" s="5">
        <v>1.4552911958389236</v>
      </c>
      <c r="AW99" s="5">
        <v>0.55460344266264183</v>
      </c>
      <c r="AX99" s="5">
        <v>1.8205594352879721</v>
      </c>
      <c r="AZ99" s="5">
        <v>2.157681828051861</v>
      </c>
      <c r="BB99" s="5">
        <v>1.4067629955428176</v>
      </c>
      <c r="BD99" s="5">
        <v>1.4318392372915081</v>
      </c>
      <c r="BF99" s="5">
        <v>0.79270650210798332</v>
      </c>
      <c r="BG99" s="5">
        <v>1.6465119432705042E-2</v>
      </c>
      <c r="BH99" s="5">
        <v>1.7501535276676352</v>
      </c>
      <c r="BI99" s="5">
        <v>0.13671979738709167</v>
      </c>
      <c r="BJ99" s="5">
        <v>0.10937345009616317</v>
      </c>
      <c r="BK99" s="44"/>
      <c r="BL99" s="44"/>
      <c r="BM99" s="32"/>
      <c r="BN99" s="32">
        <f t="shared" si="12"/>
        <v>0.96092137131298772</v>
      </c>
      <c r="BO99" s="5">
        <f t="shared" si="13"/>
        <v>404.63051477883226</v>
      </c>
      <c r="BP99" s="5">
        <f t="shared" si="14"/>
        <v>32.389090410704782</v>
      </c>
      <c r="BQ99" s="5">
        <f t="shared" si="15"/>
        <v>196.10326932311608</v>
      </c>
      <c r="BR99" s="5">
        <f t="shared" si="16"/>
        <v>9.5485438467039926E-2</v>
      </c>
      <c r="BS99" s="5">
        <f t="shared" si="11"/>
        <v>3570.9621237083593</v>
      </c>
    </row>
    <row r="100" spans="1:73">
      <c r="A100" s="28" t="s">
        <v>753</v>
      </c>
      <c r="B100" s="28" t="s">
        <v>84</v>
      </c>
      <c r="C100" s="30" t="s">
        <v>104</v>
      </c>
      <c r="D100" s="30" t="s">
        <v>74</v>
      </c>
      <c r="E100" s="30" t="s">
        <v>209</v>
      </c>
      <c r="F100" s="30" t="s">
        <v>757</v>
      </c>
      <c r="G100" s="45" t="s">
        <v>99</v>
      </c>
      <c r="H100" s="43" t="s">
        <v>275</v>
      </c>
      <c r="I100" s="5">
        <v>173.23750000000001</v>
      </c>
      <c r="J100" s="5">
        <v>-22.6675</v>
      </c>
      <c r="K100" s="5">
        <v>5720</v>
      </c>
      <c r="L100" s="5">
        <v>55.17830003682225</v>
      </c>
      <c r="M100" s="5">
        <v>0.44947047798955669</v>
      </c>
      <c r="N100" s="5">
        <v>15.344841881434053</v>
      </c>
      <c r="O100" s="5">
        <v>9.7033163640320801</v>
      </c>
      <c r="P100" s="5">
        <v>0.16291802926539142</v>
      </c>
      <c r="Q100" s="5">
        <v>6.1399732279394392</v>
      </c>
      <c r="R100" s="5">
        <v>11.346456695318672</v>
      </c>
      <c r="S100" s="5">
        <v>1.3746208719267401</v>
      </c>
      <c r="T100" s="5">
        <v>0.26474179755626104</v>
      </c>
      <c r="U100" s="5">
        <v>3.5360617715556535E-2</v>
      </c>
      <c r="V100" s="5">
        <v>98.20889727272727</v>
      </c>
      <c r="AF100" s="5">
        <v>41.099480352713023</v>
      </c>
      <c r="AG100" s="5">
        <v>273.96030723843444</v>
      </c>
      <c r="AH100" s="5">
        <v>30.696575488793712</v>
      </c>
      <c r="AI100" s="5">
        <v>128.62397512284974</v>
      </c>
      <c r="AJ100" s="5">
        <v>76.855865956425191</v>
      </c>
      <c r="AK100" s="5">
        <v>3.3830919266635897</v>
      </c>
      <c r="AL100" s="5">
        <v>158.67315306398984</v>
      </c>
      <c r="AM100" s="5">
        <v>10.472547748579004</v>
      </c>
      <c r="AN100" s="5">
        <v>15.628142008702291</v>
      </c>
      <c r="AO100" s="5">
        <v>0.30222802983118385</v>
      </c>
      <c r="AP100" s="5">
        <v>0.13984662351782023</v>
      </c>
      <c r="AQ100" s="5">
        <v>40.77901165813055</v>
      </c>
      <c r="AR100" s="5">
        <v>1.1440812577753392</v>
      </c>
      <c r="AS100" s="5">
        <v>2.6884347334554439</v>
      </c>
      <c r="AU100" s="5">
        <v>2.5358197667361804</v>
      </c>
      <c r="AV100" s="5">
        <v>0.90160170099368053</v>
      </c>
      <c r="AW100" s="5">
        <v>0.357799679933684</v>
      </c>
      <c r="AX100" s="5">
        <v>1.31423917877171</v>
      </c>
      <c r="AZ100" s="5">
        <v>1.5882908606749295</v>
      </c>
      <c r="BB100" s="5">
        <v>1.0941068718713334</v>
      </c>
      <c r="BD100" s="5">
        <v>1.1434888482160253</v>
      </c>
      <c r="BF100" s="5">
        <v>0.49671478422067311</v>
      </c>
      <c r="BG100" s="5">
        <v>2.2309265849759573E-2</v>
      </c>
      <c r="BH100" s="5">
        <v>1.2398876412569304</v>
      </c>
      <c r="BI100" s="5">
        <v>8.1222913736093028E-2</v>
      </c>
      <c r="BJ100" s="5">
        <v>5.1837935689587673E-2</v>
      </c>
      <c r="BK100" s="44"/>
      <c r="BL100" s="32"/>
      <c r="BM100" s="32"/>
      <c r="BN100" s="32">
        <f t="shared" si="12"/>
        <v>1.7217631956938353</v>
      </c>
      <c r="BO100" s="5">
        <f t="shared" si="13"/>
        <v>502.06290050894319</v>
      </c>
      <c r="BP100" s="5">
        <f t="shared" si="14"/>
        <v>41.651939964328626</v>
      </c>
      <c r="BQ100" s="5">
        <f t="shared" si="15"/>
        <v>134.92796045723676</v>
      </c>
      <c r="BR100" s="5">
        <f t="shared" si="16"/>
        <v>7.1030787805941575E-2</v>
      </c>
      <c r="BS100" s="5">
        <f t="shared" si="11"/>
        <v>7067.309376552842</v>
      </c>
      <c r="BT100" s="1">
        <v>1297.9753510587805</v>
      </c>
      <c r="BU100" s="1">
        <v>0.70988197569326073</v>
      </c>
    </row>
    <row r="101" spans="1:73">
      <c r="A101" s="28" t="s">
        <v>753</v>
      </c>
      <c r="B101" s="28" t="s">
        <v>84</v>
      </c>
      <c r="C101" s="30" t="s">
        <v>105</v>
      </c>
      <c r="D101" s="30" t="s">
        <v>74</v>
      </c>
      <c r="E101" s="30" t="s">
        <v>209</v>
      </c>
      <c r="F101" s="30" t="s">
        <v>757</v>
      </c>
      <c r="G101" s="45" t="s">
        <v>99</v>
      </c>
      <c r="H101" s="43" t="s">
        <v>275</v>
      </c>
      <c r="I101" s="5">
        <v>173.2355</v>
      </c>
      <c r="J101" s="5">
        <v>-22.6145</v>
      </c>
      <c r="K101" s="5">
        <v>5360</v>
      </c>
      <c r="L101" s="5">
        <v>53.761783547568335</v>
      </c>
      <c r="M101" s="5">
        <v>0.62021296792198244</v>
      </c>
      <c r="N101" s="5">
        <v>15.535667298241439</v>
      </c>
      <c r="O101" s="5">
        <v>10.0071544432813</v>
      </c>
      <c r="P101" s="5">
        <v>0.15171550095938904</v>
      </c>
      <c r="Q101" s="5">
        <v>6.0274039939482611</v>
      </c>
      <c r="R101" s="5">
        <v>11.254741350770548</v>
      </c>
      <c r="S101" s="5">
        <v>2.1644744803539506</v>
      </c>
      <c r="T101" s="5">
        <v>0.41468903595566337</v>
      </c>
      <c r="U101" s="5">
        <v>6.2157380999119369E-2</v>
      </c>
      <c r="V101" s="5">
        <v>98.869264545454556</v>
      </c>
      <c r="AF101" s="5">
        <v>44.256445837105659</v>
      </c>
      <c r="AG101" s="5">
        <v>278.17673281516562</v>
      </c>
      <c r="AH101" s="5">
        <v>34.867464711658499</v>
      </c>
      <c r="AI101" s="5">
        <v>119.77720379950694</v>
      </c>
      <c r="AJ101" s="5">
        <v>72.401158395447027</v>
      </c>
      <c r="AK101" s="5">
        <v>4.9028234073514625</v>
      </c>
      <c r="AL101" s="5">
        <v>201.30320529613289</v>
      </c>
      <c r="AM101" s="5">
        <v>16.690388205062845</v>
      </c>
      <c r="AN101" s="5">
        <v>35.765871159568761</v>
      </c>
      <c r="AO101" s="5">
        <v>0.39944555004741228</v>
      </c>
      <c r="AP101" s="5">
        <v>0.23771093399257948</v>
      </c>
      <c r="AQ101" s="5">
        <v>51.770765732378564</v>
      </c>
      <c r="AR101" s="5">
        <v>2.4916060104638262</v>
      </c>
      <c r="AS101" s="5">
        <v>6.3671144602857153</v>
      </c>
      <c r="AU101" s="5">
        <v>5.4289628529680805</v>
      </c>
      <c r="AV101" s="5">
        <v>1.8521010491677905</v>
      </c>
      <c r="AW101" s="5">
        <v>0.67940274008273827</v>
      </c>
      <c r="AX101" s="5">
        <v>2.4107641097254513</v>
      </c>
      <c r="AZ101" s="5">
        <v>2.8482238005256812</v>
      </c>
      <c r="BB101" s="5">
        <v>1.7394820529258646</v>
      </c>
      <c r="BD101" s="5">
        <v>1.7800625009294437</v>
      </c>
      <c r="BF101" s="5">
        <v>1.1294839045901122</v>
      </c>
      <c r="BG101" s="5">
        <v>2.2858269297558468E-2</v>
      </c>
      <c r="BH101" s="5">
        <v>1.8238503367806076</v>
      </c>
      <c r="BI101" s="5">
        <v>0.19791988457020335</v>
      </c>
      <c r="BJ101" s="5">
        <v>0.12971438138727376</v>
      </c>
      <c r="BK101" s="32"/>
      <c r="BL101" s="32"/>
      <c r="BM101" s="32"/>
      <c r="BN101" s="32">
        <f t="shared" si="12"/>
        <v>1.2010462440839895</v>
      </c>
      <c r="BO101" s="5">
        <f t="shared" si="13"/>
        <v>261.57435289941861</v>
      </c>
      <c r="BP101" s="5">
        <f t="shared" si="14"/>
        <v>24.771757612926468</v>
      </c>
      <c r="BQ101" s="5">
        <f t="shared" si="15"/>
        <v>129.60656521579381</v>
      </c>
      <c r="BR101" s="5">
        <f t="shared" si="16"/>
        <v>0.11118704229029107</v>
      </c>
      <c r="BS101" s="5">
        <f t="shared" si="11"/>
        <v>2984.0833109740265</v>
      </c>
    </row>
    <row r="102" spans="1:73">
      <c r="A102" s="28" t="s">
        <v>753</v>
      </c>
      <c r="B102" s="28" t="s">
        <v>84</v>
      </c>
      <c r="C102" s="30" t="s">
        <v>106</v>
      </c>
      <c r="D102" s="30" t="s">
        <v>74</v>
      </c>
      <c r="E102" s="30" t="s">
        <v>209</v>
      </c>
      <c r="F102" s="30" t="s">
        <v>757</v>
      </c>
      <c r="G102" s="45" t="s">
        <v>99</v>
      </c>
      <c r="H102" s="43" t="s">
        <v>275</v>
      </c>
      <c r="I102" s="5">
        <v>173.2355</v>
      </c>
      <c r="J102" s="5">
        <v>-22.6145</v>
      </c>
      <c r="K102" s="5">
        <v>5360</v>
      </c>
      <c r="L102" s="5">
        <v>53.076746749169764</v>
      </c>
      <c r="M102" s="5">
        <v>0.57723102021826667</v>
      </c>
      <c r="N102" s="5">
        <v>15.51596982346701</v>
      </c>
      <c r="O102" s="5">
        <v>10.054483335381875</v>
      </c>
      <c r="P102" s="5">
        <v>0.18228348006892633</v>
      </c>
      <c r="Q102" s="5">
        <v>6.5449187324548106</v>
      </c>
      <c r="R102" s="5">
        <v>11.488112525543968</v>
      </c>
      <c r="S102" s="5">
        <v>2.0557525807773356</v>
      </c>
      <c r="T102" s="5">
        <v>0.44558184016848662</v>
      </c>
      <c r="U102" s="5">
        <v>5.8919912749551932E-2</v>
      </c>
      <c r="V102" s="5">
        <v>98.747291818181822</v>
      </c>
      <c r="AD102" s="5">
        <v>5.2167083658131546</v>
      </c>
      <c r="AE102" s="5">
        <v>0.30804933774872717</v>
      </c>
      <c r="AF102" s="5">
        <v>36.141373610785926</v>
      </c>
      <c r="AK102" s="5">
        <v>4.5621891957121639</v>
      </c>
      <c r="AL102" s="5">
        <v>221.18032314254884</v>
      </c>
      <c r="AM102" s="5">
        <v>13.470510115357119</v>
      </c>
      <c r="AN102" s="5">
        <v>27.141227934804942</v>
      </c>
      <c r="AO102" s="5">
        <v>0.35056375831917225</v>
      </c>
      <c r="AP102" s="5">
        <v>0.1245137674482292</v>
      </c>
      <c r="AQ102" s="5">
        <v>49.646081062996622</v>
      </c>
      <c r="AR102" s="5">
        <v>2.283345348945732</v>
      </c>
      <c r="AS102" s="5">
        <v>5.885815775804609</v>
      </c>
      <c r="AU102" s="5">
        <v>4.7456583390842395</v>
      </c>
      <c r="AV102" s="5">
        <v>1.5412475899035691</v>
      </c>
      <c r="AW102" s="5">
        <v>0.57768513901036789</v>
      </c>
      <c r="AX102" s="5">
        <v>1.952301781738554</v>
      </c>
      <c r="AZ102" s="5">
        <v>2.2852865426701094</v>
      </c>
      <c r="BB102" s="5">
        <v>1.4894015365088755</v>
      </c>
      <c r="BD102" s="5">
        <v>1.4837670732419823</v>
      </c>
      <c r="BF102" s="5">
        <v>0.90544597740323318</v>
      </c>
      <c r="BG102" s="5">
        <v>1.8860726020157734E-2</v>
      </c>
      <c r="BH102" s="5">
        <v>1.5933090065969637</v>
      </c>
      <c r="BI102" s="5">
        <v>0.19189087780395864</v>
      </c>
      <c r="BJ102" s="5">
        <v>0.13234108958633192</v>
      </c>
      <c r="BK102" s="44"/>
      <c r="BL102" s="44"/>
      <c r="BM102" s="32"/>
      <c r="BN102" s="32">
        <f t="shared" si="12"/>
        <v>0.6488779918732569</v>
      </c>
      <c r="BO102" s="5">
        <f t="shared" si="13"/>
        <v>258.72038124561874</v>
      </c>
      <c r="BP102" s="5">
        <f t="shared" si="14"/>
        <v>23.774914409287504</v>
      </c>
      <c r="BQ102" s="5">
        <f t="shared" si="15"/>
        <v>141.61783665553966</v>
      </c>
      <c r="BR102" s="5">
        <f t="shared" si="16"/>
        <v>0.12932682040495977</v>
      </c>
      <c r="BS102" s="5">
        <f t="shared" si="11"/>
        <v>3228.0996761918941</v>
      </c>
      <c r="BT102" s="1">
        <v>1319.1107501765227</v>
      </c>
      <c r="BU102" s="1">
        <v>1.0691216413860432</v>
      </c>
    </row>
    <row r="103" spans="1:73">
      <c r="A103" s="28" t="s">
        <v>753</v>
      </c>
      <c r="B103" s="28" t="s">
        <v>84</v>
      </c>
      <c r="C103" s="30" t="s">
        <v>107</v>
      </c>
      <c r="D103" s="30" t="s">
        <v>74</v>
      </c>
      <c r="E103" s="30" t="s">
        <v>209</v>
      </c>
      <c r="F103" s="30" t="s">
        <v>757</v>
      </c>
      <c r="G103" s="45" t="s">
        <v>99</v>
      </c>
      <c r="H103" s="43" t="s">
        <v>275</v>
      </c>
      <c r="I103" s="5">
        <v>172.39249999999998</v>
      </c>
      <c r="J103" s="5">
        <v>-22.8</v>
      </c>
      <c r="K103" s="5">
        <v>2445</v>
      </c>
      <c r="L103" s="5">
        <v>55.762166498816008</v>
      </c>
      <c r="M103" s="5">
        <v>0.94170346664336668</v>
      </c>
      <c r="N103" s="5">
        <v>14.993054879171412</v>
      </c>
      <c r="O103" s="5">
        <v>11.403176200831812</v>
      </c>
      <c r="P103" s="5">
        <v>0.21263814541096643</v>
      </c>
      <c r="Q103" s="5">
        <v>4.4482887457376981</v>
      </c>
      <c r="R103" s="5">
        <v>8.9869892057789436</v>
      </c>
      <c r="S103" s="5">
        <v>2.7136677604828097</v>
      </c>
      <c r="T103" s="5">
        <v>0.44552754276583445</v>
      </c>
      <c r="U103" s="5">
        <v>9.2787554361148952E-2</v>
      </c>
      <c r="V103" s="5">
        <v>98.759326363636376</v>
      </c>
      <c r="AF103" s="5">
        <v>31.316629267878486</v>
      </c>
      <c r="AG103" s="5">
        <v>431.96090567433436</v>
      </c>
      <c r="AH103" s="5">
        <v>25.394839424387129</v>
      </c>
      <c r="AI103" s="5">
        <v>250.48948654082753</v>
      </c>
      <c r="AJ103" s="5">
        <v>88.32840192544586</v>
      </c>
      <c r="AK103" s="5">
        <v>5.3336629461680127</v>
      </c>
      <c r="AL103" s="5">
        <v>244.23926815397638</v>
      </c>
      <c r="AM103" s="5">
        <v>18.814458897358794</v>
      </c>
      <c r="AN103" s="5">
        <v>41.999014515945625</v>
      </c>
      <c r="AO103" s="5">
        <v>0.51392708082842453</v>
      </c>
      <c r="AP103" s="5">
        <v>0.15162727642096138</v>
      </c>
      <c r="AQ103" s="5">
        <v>63.069822668240356</v>
      </c>
      <c r="AR103" s="5">
        <v>2.6886257799801525</v>
      </c>
      <c r="AS103" s="5">
        <v>6.4226703171113604</v>
      </c>
      <c r="AU103" s="5">
        <v>5.8700260030678413</v>
      </c>
      <c r="AV103" s="5">
        <v>1.963484248355539</v>
      </c>
      <c r="AW103" s="5">
        <v>0.78552567624389358</v>
      </c>
      <c r="AX103" s="5">
        <v>2.6255692693919932</v>
      </c>
      <c r="AZ103" s="5">
        <v>2.9387283266045601</v>
      </c>
      <c r="BB103" s="5">
        <v>1.9031811164982142</v>
      </c>
      <c r="BD103" s="5">
        <v>1.9759991921008091</v>
      </c>
      <c r="BF103" s="5">
        <v>1.2738943867611423</v>
      </c>
      <c r="BG103" s="5">
        <v>3.0042530927242801E-2</v>
      </c>
      <c r="BH103" s="5">
        <v>1.7911192024495555</v>
      </c>
      <c r="BI103" s="5">
        <v>0.17649934402096909</v>
      </c>
      <c r="BJ103" s="5">
        <v>0.12231636887618785</v>
      </c>
      <c r="BK103" s="44"/>
      <c r="BL103" s="32"/>
      <c r="BM103" s="32"/>
      <c r="BN103" s="32">
        <f t="shared" si="12"/>
        <v>0.85908124623368132</v>
      </c>
      <c r="BO103" s="5">
        <f t="shared" si="13"/>
        <v>357.33743384761425</v>
      </c>
      <c r="BP103" s="5">
        <f t="shared" si="14"/>
        <v>30.219165831768443</v>
      </c>
      <c r="BQ103" s="5">
        <f t="shared" si="15"/>
        <v>122.72134514992862</v>
      </c>
      <c r="BR103" s="5">
        <f t="shared" si="16"/>
        <v>8.932156689463093E-2</v>
      </c>
      <c r="BS103" s="5">
        <f t="shared" si="11"/>
        <v>2958.2711025007711</v>
      </c>
    </row>
    <row r="104" spans="1:73">
      <c r="A104" s="28" t="s">
        <v>753</v>
      </c>
      <c r="B104" s="28" t="s">
        <v>84</v>
      </c>
      <c r="C104" s="30" t="s">
        <v>108</v>
      </c>
      <c r="D104" s="30" t="s">
        <v>74</v>
      </c>
      <c r="E104" s="30" t="s">
        <v>209</v>
      </c>
      <c r="F104" s="30" t="s">
        <v>757</v>
      </c>
      <c r="G104" s="45" t="s">
        <v>99</v>
      </c>
      <c r="H104" s="43" t="s">
        <v>275</v>
      </c>
      <c r="I104" s="5">
        <v>172.39249999999998</v>
      </c>
      <c r="J104" s="5">
        <v>-22.8</v>
      </c>
      <c r="K104" s="5">
        <v>2445</v>
      </c>
      <c r="L104" s="5">
        <v>56.179346330616625</v>
      </c>
      <c r="M104" s="5">
        <v>0.91376979242563339</v>
      </c>
      <c r="N104" s="5">
        <v>15.013070249082386</v>
      </c>
      <c r="O104" s="5">
        <v>11.333728467474581</v>
      </c>
      <c r="P104" s="5">
        <v>0.19304423207711077</v>
      </c>
      <c r="Q104" s="5">
        <v>4.5335421881035378</v>
      </c>
      <c r="R104" s="5">
        <v>8.7174507912472023</v>
      </c>
      <c r="S104" s="5">
        <v>2.5603761307069428</v>
      </c>
      <c r="T104" s="5">
        <v>0.46737024608142608</v>
      </c>
      <c r="U104" s="5">
        <v>8.8301572184553978E-2</v>
      </c>
      <c r="V104" s="5">
        <v>98.423039090909086</v>
      </c>
      <c r="AF104" s="5">
        <v>36.320661888730406</v>
      </c>
      <c r="AG104" s="5">
        <v>415.22757471954014</v>
      </c>
      <c r="AH104" s="5">
        <v>33.466799605503745</v>
      </c>
      <c r="AI104" s="5">
        <v>212.40692004209009</v>
      </c>
      <c r="AJ104" s="5">
        <v>85.905958736026648</v>
      </c>
      <c r="AK104" s="5">
        <v>4.9820388207953217</v>
      </c>
      <c r="AL104" s="5">
        <v>210.84741296709637</v>
      </c>
      <c r="AM104" s="5">
        <v>18.044623672699817</v>
      </c>
      <c r="AN104" s="5">
        <v>38.393261618756739</v>
      </c>
      <c r="AO104" s="5">
        <v>0.47454015770085306</v>
      </c>
      <c r="AP104" s="5">
        <v>0.16755410453662395</v>
      </c>
      <c r="AQ104" s="5">
        <v>57.720752958406571</v>
      </c>
      <c r="AR104" s="5">
        <v>2.4465810419261582</v>
      </c>
      <c r="AS104" s="5">
        <v>5.9126264355793268</v>
      </c>
      <c r="AU104" s="5">
        <v>5.4869368990205443</v>
      </c>
      <c r="AV104" s="5">
        <v>1.8413881680695177</v>
      </c>
      <c r="AW104" s="5">
        <v>0.70101092110600016</v>
      </c>
      <c r="AX104" s="5">
        <v>2.4499538872253566</v>
      </c>
      <c r="AZ104" s="5">
        <v>2.8629421858166593</v>
      </c>
      <c r="BB104" s="5">
        <v>1.8223663539259702</v>
      </c>
      <c r="BD104" s="5">
        <v>1.8458147912416429</v>
      </c>
      <c r="BF104" s="5">
        <v>1.1761219317646918</v>
      </c>
      <c r="BG104" s="5">
        <v>3.048420285360412E-2</v>
      </c>
      <c r="BH104" s="5">
        <v>1.6227573930732069</v>
      </c>
      <c r="BI104" s="5">
        <v>0.15901407661972863</v>
      </c>
      <c r="BJ104" s="5">
        <v>0.11524215625033299</v>
      </c>
      <c r="BK104" s="44"/>
      <c r="BL104" s="32"/>
      <c r="BM104" s="32"/>
      <c r="BN104" s="32">
        <f t="shared" si="12"/>
        <v>1.0537061126815723</v>
      </c>
      <c r="BO104" s="5">
        <f t="shared" si="13"/>
        <v>362.99146707899223</v>
      </c>
      <c r="BP104" s="5">
        <f t="shared" si="14"/>
        <v>31.330803704313105</v>
      </c>
      <c r="BQ104" s="5">
        <f t="shared" si="15"/>
        <v>121.63512828516686</v>
      </c>
      <c r="BR104" s="5">
        <f t="shared" si="16"/>
        <v>8.6148446406566617E-2</v>
      </c>
      <c r="BS104" s="5">
        <f t="shared" si="11"/>
        <v>3213.4619372648317</v>
      </c>
    </row>
    <row r="105" spans="1:73">
      <c r="A105" s="28" t="s">
        <v>753</v>
      </c>
      <c r="B105" s="28" t="s">
        <v>84</v>
      </c>
      <c r="C105" s="30" t="s">
        <v>109</v>
      </c>
      <c r="D105" s="30" t="s">
        <v>74</v>
      </c>
      <c r="E105" s="30" t="s">
        <v>209</v>
      </c>
      <c r="F105" s="30" t="s">
        <v>757</v>
      </c>
      <c r="G105" s="45" t="s">
        <v>99</v>
      </c>
      <c r="H105" s="43" t="s">
        <v>275</v>
      </c>
      <c r="I105" s="5">
        <v>172.39249999999998</v>
      </c>
      <c r="J105" s="5">
        <v>-22.8</v>
      </c>
      <c r="K105" s="5">
        <v>2445</v>
      </c>
      <c r="L105" s="5">
        <v>51.625411958228462</v>
      </c>
      <c r="M105" s="5">
        <v>0.50637595608730301</v>
      </c>
      <c r="N105" s="5">
        <v>15.376323612456499</v>
      </c>
      <c r="O105" s="5">
        <v>11.456202388447439</v>
      </c>
      <c r="P105" s="5">
        <v>0.18201140639744906</v>
      </c>
      <c r="Q105" s="5">
        <v>6.4043241277142418</v>
      </c>
      <c r="R105" s="5">
        <v>12.179171918147707</v>
      </c>
      <c r="S105" s="5">
        <v>1.8403375535742075</v>
      </c>
      <c r="T105" s="5">
        <v>0.36402281279489812</v>
      </c>
      <c r="U105" s="5">
        <v>6.5818266151804819E-2</v>
      </c>
      <c r="V105" s="5">
        <v>98.894900909090907</v>
      </c>
      <c r="AF105" s="5">
        <v>41.744166112147987</v>
      </c>
      <c r="AG105" s="5">
        <v>323.69034653052864</v>
      </c>
      <c r="AH105" s="5">
        <v>30.562133308268624</v>
      </c>
      <c r="AI105" s="5">
        <v>149.99323278890577</v>
      </c>
      <c r="AJ105" s="5">
        <v>91.083502599172604</v>
      </c>
      <c r="AK105" s="5">
        <v>4.6611330060347518</v>
      </c>
      <c r="AL105" s="5">
        <v>255.27237317366826</v>
      </c>
      <c r="AM105" s="5">
        <v>14.666595561250288</v>
      </c>
      <c r="AN105" s="5">
        <v>23.878616750523726</v>
      </c>
      <c r="AO105" s="5">
        <v>0.29523106845952524</v>
      </c>
      <c r="AP105" s="5">
        <v>0.11923633714138185</v>
      </c>
      <c r="AQ105" s="5">
        <v>63.869677499981528</v>
      </c>
      <c r="AR105" s="5">
        <v>1.9546210773193475</v>
      </c>
      <c r="AS105" s="5">
        <v>4.5634402834829864</v>
      </c>
      <c r="AU105" s="5">
        <v>4.1975419963581277</v>
      </c>
      <c r="AV105" s="5">
        <v>1.4755143939274862</v>
      </c>
      <c r="AW105" s="5">
        <v>0.57406338026327897</v>
      </c>
      <c r="AX105" s="5">
        <v>1.9967501343150984</v>
      </c>
      <c r="AZ105" s="5">
        <v>2.3171581516787501</v>
      </c>
      <c r="BB105" s="5">
        <v>1.4761576261836233</v>
      </c>
      <c r="BD105" s="5">
        <v>1.497615953584329</v>
      </c>
      <c r="BF105" s="5">
        <v>0.80981051431445561</v>
      </c>
      <c r="BG105" s="5">
        <v>1.0753952239343301E-2</v>
      </c>
      <c r="BH105" s="5">
        <v>1.6135306279010087</v>
      </c>
      <c r="BI105" s="5">
        <v>0.15845460685073548</v>
      </c>
      <c r="BJ105" s="5">
        <v>9.5413633304394327E-2</v>
      </c>
      <c r="BK105" s="44"/>
      <c r="BL105" s="32"/>
      <c r="BM105" s="32"/>
      <c r="BN105" s="32">
        <f t="shared" si="12"/>
        <v>0.75249523829687504</v>
      </c>
      <c r="BO105" s="5">
        <f t="shared" si="13"/>
        <v>403.07870354408107</v>
      </c>
      <c r="BP105" s="5">
        <f t="shared" si="14"/>
        <v>29.416203786523841</v>
      </c>
      <c r="BQ105" s="5">
        <f t="shared" si="15"/>
        <v>216.33792755364348</v>
      </c>
      <c r="BR105" s="5">
        <f t="shared" si="16"/>
        <v>0.10580456656561191</v>
      </c>
      <c r="BS105" s="5">
        <f t="shared" si="11"/>
        <v>4163.5255026277009</v>
      </c>
    </row>
    <row r="106" spans="1:73">
      <c r="A106" s="28" t="s">
        <v>750</v>
      </c>
      <c r="B106" s="29" t="s">
        <v>128</v>
      </c>
      <c r="C106" s="29" t="s">
        <v>141</v>
      </c>
      <c r="D106" s="29" t="s">
        <v>47</v>
      </c>
      <c r="E106" s="29" t="s">
        <v>204</v>
      </c>
      <c r="F106" s="30" t="s">
        <v>757</v>
      </c>
      <c r="G106" s="29" t="s">
        <v>692</v>
      </c>
      <c r="H106" s="29" t="s">
        <v>275</v>
      </c>
      <c r="I106" s="1">
        <v>173.79133333333334</v>
      </c>
      <c r="J106" s="1">
        <v>-21.788</v>
      </c>
      <c r="K106" s="1">
        <v>2830</v>
      </c>
      <c r="L106" s="1">
        <v>49.220621982664738</v>
      </c>
      <c r="M106" s="1">
        <v>0.95237612778050773</v>
      </c>
      <c r="N106" s="1">
        <v>17.007208676754427</v>
      </c>
      <c r="O106" s="1">
        <v>8.7132284030982632</v>
      </c>
      <c r="P106" s="1">
        <v>0.14184325307369267</v>
      </c>
      <c r="Q106" s="1">
        <v>8.9538553502768483</v>
      </c>
      <c r="R106" s="1">
        <v>11.84978799499496</v>
      </c>
      <c r="S106" s="1">
        <v>2.8064700786723473</v>
      </c>
      <c r="T106" s="1">
        <v>0.27355484521355011</v>
      </c>
      <c r="U106" s="1">
        <v>8.1053287470681509E-2</v>
      </c>
      <c r="V106" s="1">
        <v>99.800499999999985</v>
      </c>
      <c r="W106" s="1">
        <v>1.1000000000000001</v>
      </c>
      <c r="X106" s="1"/>
      <c r="Y106" s="1"/>
      <c r="Z106" s="1"/>
      <c r="AA106" s="1"/>
      <c r="AB106" s="1"/>
      <c r="AC106" s="1"/>
      <c r="AD106" s="1">
        <v>3.3444335683217807</v>
      </c>
      <c r="AE106" s="1">
        <v>0.18007897513928287</v>
      </c>
      <c r="AF106" s="1">
        <v>33</v>
      </c>
      <c r="AG106" s="1">
        <v>180.19782536896159</v>
      </c>
      <c r="AH106" s="1">
        <v>169.37204963350752</v>
      </c>
      <c r="AI106" s="1">
        <v>78.055398690488545</v>
      </c>
      <c r="AJ106" s="1">
        <v>65.267445853567452</v>
      </c>
      <c r="AK106" s="1">
        <v>8.2487302130350226</v>
      </c>
      <c r="AL106" s="1">
        <v>303.44210882245505</v>
      </c>
      <c r="AM106" s="1">
        <v>19.832390286082635</v>
      </c>
      <c r="AN106" s="1">
        <v>52.075752632519475</v>
      </c>
      <c r="AO106" s="1">
        <v>0.35880400865888834</v>
      </c>
      <c r="AP106" s="1">
        <v>0.24187703053358475</v>
      </c>
      <c r="AQ106" s="1">
        <v>14.027007899338003</v>
      </c>
      <c r="AR106" s="1">
        <v>1.9463589235032028</v>
      </c>
      <c r="AS106" s="1">
        <v>6.0428695706278921</v>
      </c>
      <c r="AT106" s="1">
        <v>1.1413319000136721</v>
      </c>
      <c r="AU106" s="1">
        <v>6.4857597545958949</v>
      </c>
      <c r="AV106" s="1">
        <v>2.3158916883297116</v>
      </c>
      <c r="AW106" s="1">
        <v>0.95128146304346672</v>
      </c>
      <c r="AX106" s="1">
        <v>3.1269490383807192</v>
      </c>
      <c r="AY106" s="1">
        <v>0.57563776458034421</v>
      </c>
      <c r="AZ106" s="1">
        <v>3.6854094185529362</v>
      </c>
      <c r="BA106" s="1">
        <v>0.79165022811607089</v>
      </c>
      <c r="BB106" s="1">
        <v>2.2385642252361921</v>
      </c>
      <c r="BC106" s="1">
        <v>0.32482933297727484</v>
      </c>
      <c r="BD106" s="1">
        <v>1.9564786110615007</v>
      </c>
      <c r="BE106" s="1">
        <v>0.28270926385052758</v>
      </c>
      <c r="BF106" s="1">
        <v>1.5508400589268447</v>
      </c>
      <c r="BG106" s="1">
        <v>2.4069468566154349E-2</v>
      </c>
      <c r="BH106" s="1">
        <v>0.43488898119568681</v>
      </c>
      <c r="BI106" s="1">
        <v>0.13096309956148988</v>
      </c>
      <c r="BJ106" s="1">
        <v>0.20207258802281783</v>
      </c>
      <c r="BK106" s="31">
        <v>18.506225435100891</v>
      </c>
      <c r="BL106" s="31">
        <v>15.540596059695726</v>
      </c>
      <c r="BM106" s="31">
        <v>38.187309852328482</v>
      </c>
      <c r="BN106" s="32">
        <f t="shared" si="12"/>
        <v>1.8469097886616412</v>
      </c>
      <c r="BO106" s="5">
        <f t="shared" si="13"/>
        <v>107.10656624885418</v>
      </c>
      <c r="BP106" s="5">
        <f t="shared" si="14"/>
        <v>62.985148035245402</v>
      </c>
      <c r="BQ106" s="5">
        <f t="shared" si="15"/>
        <v>39.093788142911606</v>
      </c>
      <c r="BR106" s="5">
        <f t="shared" si="16"/>
        <v>6.6938170865274607E-2</v>
      </c>
      <c r="BS106" s="5">
        <f t="shared" si="11"/>
        <v>3144.2015714441081</v>
      </c>
      <c r="BT106" s="1">
        <v>1282.8046896675587</v>
      </c>
      <c r="BU106" s="1">
        <v>1.2795474341610773</v>
      </c>
    </row>
    <row r="107" spans="1:73">
      <c r="A107" s="28" t="s">
        <v>750</v>
      </c>
      <c r="B107" s="29" t="s">
        <v>134</v>
      </c>
      <c r="C107" s="29" t="s">
        <v>142</v>
      </c>
      <c r="D107" s="29" t="s">
        <v>47</v>
      </c>
      <c r="E107" s="29" t="s">
        <v>204</v>
      </c>
      <c r="F107" s="30" t="s">
        <v>757</v>
      </c>
      <c r="G107" s="29" t="s">
        <v>692</v>
      </c>
      <c r="H107" s="29" t="s">
        <v>275</v>
      </c>
      <c r="I107" s="1">
        <v>174.13624999999999</v>
      </c>
      <c r="J107" s="1">
        <v>-21.900666666666666</v>
      </c>
      <c r="K107" s="1">
        <v>1540</v>
      </c>
      <c r="L107" s="1">
        <v>48.687326782564881</v>
      </c>
      <c r="M107" s="1">
        <v>0.49382716049382713</v>
      </c>
      <c r="N107" s="1">
        <v>10.461073318216176</v>
      </c>
      <c r="O107" s="1">
        <v>8.9342403628117921</v>
      </c>
      <c r="P107" s="1">
        <v>0.16124968505920886</v>
      </c>
      <c r="Q107" s="1">
        <v>19.853867472915091</v>
      </c>
      <c r="R107" s="1">
        <v>9.3121693121693117</v>
      </c>
      <c r="S107" s="1">
        <v>1.7233560090702946</v>
      </c>
      <c r="T107" s="1">
        <v>0.25195263290501385</v>
      </c>
      <c r="U107" s="1">
        <v>0.12093726379440664</v>
      </c>
      <c r="V107" s="1">
        <v>100.03</v>
      </c>
      <c r="W107" s="1">
        <v>-0.18</v>
      </c>
      <c r="X107" s="1"/>
      <c r="Y107" s="1"/>
      <c r="Z107" s="1"/>
      <c r="AA107" s="1"/>
      <c r="AB107" s="1"/>
      <c r="AC107" s="1"/>
      <c r="AD107" s="1">
        <v>2.6059862107977945</v>
      </c>
      <c r="AE107" s="1">
        <v>0.26305353517425006</v>
      </c>
      <c r="AF107" s="1">
        <v>41.059588173060426</v>
      </c>
      <c r="AG107" s="1">
        <v>213.527962905208</v>
      </c>
      <c r="AH107" s="1">
        <v>709.60770007383849</v>
      </c>
      <c r="AI107" s="1">
        <v>50.044927501736218</v>
      </c>
      <c r="AJ107" s="1">
        <v>61.428336692052184</v>
      </c>
      <c r="AK107" s="1">
        <v>3.4043122169004167</v>
      </c>
      <c r="AL107" s="1">
        <v>324.68532478214871</v>
      </c>
      <c r="AM107" s="1">
        <v>11.605713596783612</v>
      </c>
      <c r="AN107" s="1">
        <v>35.542912800507395</v>
      </c>
      <c r="AO107" s="1">
        <v>0.26397826760743071</v>
      </c>
      <c r="AP107" s="1">
        <v>3.8252998261706757E-2</v>
      </c>
      <c r="AQ107" s="1">
        <v>26.320040046506179</v>
      </c>
      <c r="AR107" s="1">
        <v>2.9741294249626393</v>
      </c>
      <c r="AS107" s="1">
        <v>7.93159722722051</v>
      </c>
      <c r="AT107" s="1">
        <v>1.4291379550522909</v>
      </c>
      <c r="AU107" s="1">
        <v>7.5938014845830608</v>
      </c>
      <c r="AV107" s="1">
        <v>2.0964727416863269</v>
      </c>
      <c r="AW107" s="1">
        <v>0.70610545587572604</v>
      </c>
      <c r="AX107" s="1">
        <v>2.3791101816023801</v>
      </c>
      <c r="AY107" s="1">
        <v>0.37929631691104382</v>
      </c>
      <c r="AZ107" s="1">
        <v>2.2961469471831064</v>
      </c>
      <c r="BA107" s="1">
        <v>0.45568616218819041</v>
      </c>
      <c r="BB107" s="1">
        <v>1.3365189477967836</v>
      </c>
      <c r="BC107" s="1">
        <v>0.1917085105579161</v>
      </c>
      <c r="BD107" s="1">
        <v>1.2388132889268955</v>
      </c>
      <c r="BE107" s="1">
        <v>0.19037996212272659</v>
      </c>
      <c r="BF107" s="1">
        <v>1.1181630079175082</v>
      </c>
      <c r="BG107" s="1">
        <v>3.1336204911791087E-2</v>
      </c>
      <c r="BH107" s="1">
        <v>1.0464684553949961</v>
      </c>
      <c r="BI107" s="1">
        <v>0.21160778401175928</v>
      </c>
      <c r="BJ107" s="1">
        <v>0.1029551402729464</v>
      </c>
      <c r="BK107" s="31">
        <v>18.618166790870625</v>
      </c>
      <c r="BL107" s="31">
        <v>15.51593381154087</v>
      </c>
      <c r="BM107" s="31">
        <v>38.190338625880109</v>
      </c>
      <c r="BN107" s="32">
        <f t="shared" si="12"/>
        <v>0.18077311494165543</v>
      </c>
      <c r="BO107" s="5">
        <f t="shared" si="13"/>
        <v>124.38124698212209</v>
      </c>
      <c r="BP107" s="5">
        <f t="shared" si="14"/>
        <v>16.087840212490647</v>
      </c>
      <c r="BQ107" s="5">
        <f t="shared" si="15"/>
        <v>99.705329097952216</v>
      </c>
      <c r="BR107" s="5">
        <f t="shared" si="16"/>
        <v>0.17081491287122172</v>
      </c>
      <c r="BS107" s="5">
        <f t="shared" si="11"/>
        <v>2395.4822031045342</v>
      </c>
      <c r="BT107" s="1">
        <v>1299.3786024866472</v>
      </c>
      <c r="BU107" s="1">
        <v>1.2086127644578821</v>
      </c>
    </row>
    <row r="108" spans="1:73">
      <c r="A108" s="28" t="s">
        <v>750</v>
      </c>
      <c r="B108" s="29" t="s">
        <v>134</v>
      </c>
      <c r="C108" s="29" t="s">
        <v>143</v>
      </c>
      <c r="D108" s="29" t="s">
        <v>74</v>
      </c>
      <c r="E108" s="29" t="s">
        <v>204</v>
      </c>
      <c r="F108" s="30" t="s">
        <v>757</v>
      </c>
      <c r="G108" s="29" t="s">
        <v>692</v>
      </c>
      <c r="H108" s="29" t="s">
        <v>275</v>
      </c>
      <c r="I108" s="1">
        <v>173.46208333333334</v>
      </c>
      <c r="J108" s="1">
        <v>-21.817499999999999</v>
      </c>
      <c r="K108" s="1">
        <v>1067.5</v>
      </c>
      <c r="L108" s="1">
        <v>52.572755309448809</v>
      </c>
      <c r="M108" s="1">
        <v>0.70438301032662154</v>
      </c>
      <c r="N108" s="1">
        <v>15.369032355700112</v>
      </c>
      <c r="O108" s="1">
        <v>9.838030799942425</v>
      </c>
      <c r="P108" s="1">
        <v>0.18885540116568419</v>
      </c>
      <c r="Q108" s="1">
        <v>6.5772329254415549</v>
      </c>
      <c r="R108" s="1">
        <v>11.821377465765636</v>
      </c>
      <c r="S108" s="1">
        <v>2.5672819352388605</v>
      </c>
      <c r="T108" s="1">
        <v>0.25345387883653009</v>
      </c>
      <c r="U108" s="1">
        <v>0.102782907507495</v>
      </c>
      <c r="V108" s="1"/>
      <c r="W108" s="1"/>
      <c r="X108" s="1"/>
      <c r="Y108" s="1"/>
      <c r="Z108" s="1"/>
      <c r="AA108" s="1"/>
      <c r="AB108" s="1"/>
      <c r="AC108" s="1"/>
      <c r="AD108" s="1">
        <v>4.5786592195187481</v>
      </c>
      <c r="AE108" s="1">
        <v>0.26904171534659549</v>
      </c>
      <c r="AF108" s="1">
        <v>53.644200592497377</v>
      </c>
      <c r="AG108" s="1">
        <v>370.12956259410976</v>
      </c>
      <c r="AH108" s="1">
        <v>36.326193604248488</v>
      </c>
      <c r="AI108" s="1">
        <v>114.96463561292821</v>
      </c>
      <c r="AJ108" s="1">
        <v>75.792036472646885</v>
      </c>
      <c r="AK108" s="1">
        <v>3.6047249600061066</v>
      </c>
      <c r="AL108" s="1">
        <v>243.54149809955669</v>
      </c>
      <c r="AM108" s="1">
        <v>16.340136721075023</v>
      </c>
      <c r="AN108" s="1">
        <v>33.526412185487644</v>
      </c>
      <c r="AO108" s="1">
        <v>0.39935620370769903</v>
      </c>
      <c r="AP108" s="1">
        <v>3.590252443445436E-2</v>
      </c>
      <c r="AQ108" s="1">
        <v>37.37206656462579</v>
      </c>
      <c r="AR108" s="1">
        <v>2.5287222737802248</v>
      </c>
      <c r="AS108" s="1">
        <v>6.8282215967191444</v>
      </c>
      <c r="AT108" s="1"/>
      <c r="AU108" s="1">
        <v>6.5108392954933354</v>
      </c>
      <c r="AV108" s="1">
        <v>2.0306189805385362</v>
      </c>
      <c r="AW108" s="1">
        <v>0.76902063841976998</v>
      </c>
      <c r="AX108" s="1">
        <v>2.5939794355084156</v>
      </c>
      <c r="AY108" s="1"/>
      <c r="AZ108" s="1">
        <v>3.2239686628885518</v>
      </c>
      <c r="BA108" s="1"/>
      <c r="BB108" s="1">
        <v>1.9251229586693377</v>
      </c>
      <c r="BC108" s="1"/>
      <c r="BD108" s="1">
        <v>2.0583672590909625</v>
      </c>
      <c r="BE108" s="1">
        <v>0.30799719152413818</v>
      </c>
      <c r="BF108" s="1">
        <v>1.3115386152292228</v>
      </c>
      <c r="BG108" s="1">
        <v>2.9089044654544923E-2</v>
      </c>
      <c r="BH108" s="1">
        <v>1.4185293317931038</v>
      </c>
      <c r="BI108" s="1">
        <v>0.19094399328433559</v>
      </c>
      <c r="BJ108" s="1">
        <v>9.824671951548071E-2</v>
      </c>
      <c r="BK108" s="31">
        <v>18.61435583394093</v>
      </c>
      <c r="BL108" s="31">
        <v>15.513189000432915</v>
      </c>
      <c r="BM108" s="31">
        <v>38.171703098285519</v>
      </c>
      <c r="BN108" s="32">
        <f t="shared" si="12"/>
        <v>0.18802646690745461</v>
      </c>
      <c r="BO108" s="5">
        <f t="shared" si="13"/>
        <v>195.72266150826161</v>
      </c>
      <c r="BP108" s="5">
        <f t="shared" si="14"/>
        <v>18.878441253914147</v>
      </c>
      <c r="BQ108" s="5">
        <f t="shared" si="15"/>
        <v>93.580783815692385</v>
      </c>
      <c r="BR108" s="5">
        <f t="shared" si="16"/>
        <v>9.2764783563775807E-2</v>
      </c>
      <c r="BS108" s="5">
        <f t="shared" si="11"/>
        <v>2782.5693309556923</v>
      </c>
      <c r="BT108" s="1">
        <v>1315.0327555251963</v>
      </c>
      <c r="BU108" s="1">
        <v>1.1239371871770805</v>
      </c>
    </row>
    <row r="109" spans="1:73">
      <c r="A109" s="28" t="s">
        <v>750</v>
      </c>
      <c r="B109" s="29" t="s">
        <v>134</v>
      </c>
      <c r="C109" s="29" t="s">
        <v>141</v>
      </c>
      <c r="D109" s="29" t="s">
        <v>47</v>
      </c>
      <c r="E109" s="29" t="s">
        <v>204</v>
      </c>
      <c r="F109" s="30" t="s">
        <v>757</v>
      </c>
      <c r="G109" s="29" t="s">
        <v>692</v>
      </c>
      <c r="H109" s="29" t="s">
        <v>275</v>
      </c>
      <c r="I109" s="1">
        <v>173.50508333333335</v>
      </c>
      <c r="J109" s="1">
        <v>-21.77941666666667</v>
      </c>
      <c r="K109" s="1">
        <v>1220</v>
      </c>
      <c r="L109" s="1">
        <v>49.768073082298606</v>
      </c>
      <c r="M109" s="1">
        <v>0.90137535700540816</v>
      </c>
      <c r="N109" s="1">
        <v>14.29034414308574</v>
      </c>
      <c r="O109" s="1">
        <v>8.22175859344933</v>
      </c>
      <c r="P109" s="1">
        <v>0.15191719500091147</v>
      </c>
      <c r="Q109" s="1">
        <v>12.700277502076199</v>
      </c>
      <c r="R109" s="1">
        <v>10.978549292065869</v>
      </c>
      <c r="S109" s="1">
        <v>2.4813141850148877</v>
      </c>
      <c r="T109" s="1">
        <v>0.34434564200206608</v>
      </c>
      <c r="U109" s="1">
        <v>0.16204500800097227</v>
      </c>
      <c r="V109" s="1">
        <v>99.9</v>
      </c>
      <c r="W109" s="1">
        <v>0.26</v>
      </c>
      <c r="X109" s="1"/>
      <c r="Y109" s="1"/>
      <c r="Z109" s="1"/>
      <c r="AA109" s="1"/>
      <c r="AB109" s="1"/>
      <c r="AC109" s="1"/>
      <c r="AD109" s="1">
        <v>3.14899594557142</v>
      </c>
      <c r="AE109" s="1">
        <v>0.31790725153421645</v>
      </c>
      <c r="AF109" s="1">
        <v>38.021438042988898</v>
      </c>
      <c r="AG109" s="1">
        <v>228.52055159978994</v>
      </c>
      <c r="AH109" s="1">
        <v>322.02023480148483</v>
      </c>
      <c r="AI109" s="1">
        <v>71.858718972680308</v>
      </c>
      <c r="AJ109" s="1">
        <v>63.470800821096304</v>
      </c>
      <c r="AK109" s="1">
        <v>4.3034231682046187</v>
      </c>
      <c r="AL109" s="1">
        <v>284.9436067622479</v>
      </c>
      <c r="AM109" s="1">
        <v>17.441974152029236</v>
      </c>
      <c r="AN109" s="1">
        <v>69.891300471996558</v>
      </c>
      <c r="AO109" s="1">
        <v>3.4495781794081668</v>
      </c>
      <c r="AP109" s="1">
        <v>7.2011820392652637E-2</v>
      </c>
      <c r="AQ109" s="1">
        <v>61.422129133511106</v>
      </c>
      <c r="AR109" s="1">
        <v>7.2418784041515636</v>
      </c>
      <c r="AS109" s="1">
        <v>16.537426444674743</v>
      </c>
      <c r="AT109" s="1">
        <v>2.428122721269717</v>
      </c>
      <c r="AU109" s="1">
        <v>11.287104469940687</v>
      </c>
      <c r="AV109" s="1">
        <v>3.0031387846262318</v>
      </c>
      <c r="AW109" s="1">
        <v>1.0256054718765717</v>
      </c>
      <c r="AX109" s="1">
        <v>3.408757921245853</v>
      </c>
      <c r="AY109" s="1">
        <v>0.57427721561907874</v>
      </c>
      <c r="AZ109" s="1">
        <v>3.3937243850930865</v>
      </c>
      <c r="BA109" s="1">
        <v>0.67639295404192501</v>
      </c>
      <c r="BB109" s="1">
        <v>1.9215805095620271</v>
      </c>
      <c r="BC109" s="1">
        <v>0.27305216786512754</v>
      </c>
      <c r="BD109" s="1">
        <v>1.7147337765180151</v>
      </c>
      <c r="BE109" s="1">
        <v>0.25895469805044269</v>
      </c>
      <c r="BF109" s="1">
        <v>1.9056839115540622</v>
      </c>
      <c r="BG109" s="1">
        <v>0.20574046445608843</v>
      </c>
      <c r="BH109" s="1">
        <v>0.89093405440761808</v>
      </c>
      <c r="BI109" s="1">
        <v>0.74651527516271798</v>
      </c>
      <c r="BJ109" s="1">
        <v>0.22368465790277131</v>
      </c>
      <c r="BK109" s="31">
        <v>18.695815903798199</v>
      </c>
      <c r="BL109" s="31">
        <v>15.53037336678668</v>
      </c>
      <c r="BM109" s="31">
        <v>38.30432522523764</v>
      </c>
      <c r="BN109" s="32">
        <f t="shared" si="12"/>
        <v>9.6463961004624066E-2</v>
      </c>
      <c r="BO109" s="5">
        <f t="shared" si="13"/>
        <v>82.278462580853315</v>
      </c>
      <c r="BP109" s="5">
        <f t="shared" si="14"/>
        <v>5.7646819983242823</v>
      </c>
      <c r="BQ109" s="5">
        <f t="shared" si="15"/>
        <v>17.805692736625875</v>
      </c>
      <c r="BR109" s="5">
        <f t="shared" si="16"/>
        <v>0.43535345567089262</v>
      </c>
      <c r="BS109" s="5">
        <f t="shared" si="11"/>
        <v>1148.9091161532112</v>
      </c>
      <c r="BT109" s="1">
        <v>1260.2787317749269</v>
      </c>
      <c r="BU109" s="1">
        <v>1.0640975983930736</v>
      </c>
    </row>
    <row r="110" spans="1:73">
      <c r="A110" s="28" t="s">
        <v>750</v>
      </c>
      <c r="B110" s="29" t="s">
        <v>134</v>
      </c>
      <c r="C110" s="29" t="s">
        <v>144</v>
      </c>
      <c r="D110" s="29" t="s">
        <v>47</v>
      </c>
      <c r="E110" s="29" t="s">
        <v>204</v>
      </c>
      <c r="F110" s="30" t="s">
        <v>757</v>
      </c>
      <c r="G110" s="29" t="s">
        <v>692</v>
      </c>
      <c r="H110" s="29" t="s">
        <v>275</v>
      </c>
      <c r="I110" s="1">
        <v>173.50508333333335</v>
      </c>
      <c r="J110" s="1">
        <v>-21.77941666666667</v>
      </c>
      <c r="K110" s="1">
        <v>1220</v>
      </c>
      <c r="L110" s="1">
        <v>49.952162747368945</v>
      </c>
      <c r="M110" s="1">
        <v>0.71504103932725704</v>
      </c>
      <c r="N110" s="1">
        <v>13.897980764388942</v>
      </c>
      <c r="O110" s="1">
        <v>8.021551941185356</v>
      </c>
      <c r="P110" s="1">
        <v>0.15106500830857544</v>
      </c>
      <c r="Q110" s="1">
        <v>13.344075733924164</v>
      </c>
      <c r="R110" s="1">
        <v>11.279520620373633</v>
      </c>
      <c r="S110" s="1">
        <v>2.2156201218591067</v>
      </c>
      <c r="T110" s="1">
        <v>0.26184601440153077</v>
      </c>
      <c r="U110" s="1">
        <v>0.16113600886248047</v>
      </c>
      <c r="V110" s="1">
        <v>100.14</v>
      </c>
      <c r="W110" s="1">
        <v>-0.04</v>
      </c>
      <c r="X110" s="1"/>
      <c r="Y110" s="1"/>
      <c r="Z110" s="1"/>
      <c r="AA110" s="1"/>
      <c r="AB110" s="1"/>
      <c r="AC110" s="1"/>
      <c r="AD110" s="1">
        <v>3.7008673193341779</v>
      </c>
      <c r="AE110" s="1">
        <v>0.28335941243524926</v>
      </c>
      <c r="AF110" s="1">
        <v>38.728582159804731</v>
      </c>
      <c r="AG110" s="1">
        <v>208.73356219535088</v>
      </c>
      <c r="AH110" s="1">
        <v>301.6433250413811</v>
      </c>
      <c r="AI110" s="1">
        <v>42.4092427115067</v>
      </c>
      <c r="AJ110" s="1">
        <v>64.536649554728513</v>
      </c>
      <c r="AK110" s="1">
        <v>2.8630152636564921</v>
      </c>
      <c r="AL110" s="1">
        <v>664.70385749311356</v>
      </c>
      <c r="AM110" s="1">
        <v>17.633655539021575</v>
      </c>
      <c r="AN110" s="1">
        <v>51.074835622477991</v>
      </c>
      <c r="AO110" s="1">
        <v>2.8456809939445917</v>
      </c>
      <c r="AP110" s="1">
        <v>3.4923747932856665E-2</v>
      </c>
      <c r="AQ110" s="1">
        <v>51.202147111126934</v>
      </c>
      <c r="AR110" s="1">
        <v>7.9888211226772876</v>
      </c>
      <c r="AS110" s="1">
        <v>20.379941315287265</v>
      </c>
      <c r="AT110" s="1">
        <v>3.0085414570421887</v>
      </c>
      <c r="AU110" s="1">
        <v>13.939026105323704</v>
      </c>
      <c r="AV110" s="1">
        <v>3.2634231143183108</v>
      </c>
      <c r="AW110" s="1">
        <v>1.0307003820060137</v>
      </c>
      <c r="AX110" s="1">
        <v>3.3857915356906028</v>
      </c>
      <c r="AY110" s="1">
        <v>0.56537775403026569</v>
      </c>
      <c r="AZ110" s="1">
        <v>3.2839725888222948</v>
      </c>
      <c r="BA110" s="1">
        <v>0.65534698516398904</v>
      </c>
      <c r="BB110" s="1">
        <v>1.8796515864480898</v>
      </c>
      <c r="BC110" s="1">
        <v>0.27521971772296316</v>
      </c>
      <c r="BD110" s="1">
        <v>1.6766966360964441</v>
      </c>
      <c r="BE110" s="1">
        <v>0.2595799393482161</v>
      </c>
      <c r="BF110" s="1">
        <v>1.6101048418520372</v>
      </c>
      <c r="BG110" s="1">
        <v>0.1675059403836181</v>
      </c>
      <c r="BH110" s="1">
        <v>1.1938235818648284</v>
      </c>
      <c r="BI110" s="1">
        <v>0.76649496771894399</v>
      </c>
      <c r="BJ110" s="1">
        <v>0.20407381004804309</v>
      </c>
      <c r="BK110" s="31">
        <v>18.613406573022495</v>
      </c>
      <c r="BL110" s="31">
        <v>15.509875260265614</v>
      </c>
      <c r="BM110" s="31">
        <v>38.184109198825013</v>
      </c>
      <c r="BN110" s="32">
        <f t="shared" si="12"/>
        <v>4.556291874529618E-2</v>
      </c>
      <c r="BO110" s="5">
        <f t="shared" si="13"/>
        <v>66.800369562115094</v>
      </c>
      <c r="BP110" s="5">
        <f t="shared" si="14"/>
        <v>3.7352042534300027</v>
      </c>
      <c r="BQ110" s="5">
        <f t="shared" si="15"/>
        <v>17.992932876201333</v>
      </c>
      <c r="BR110" s="5">
        <f t="shared" si="16"/>
        <v>0.45714588507998588</v>
      </c>
      <c r="BS110" s="5">
        <f t="shared" si="11"/>
        <v>932.2892399963805</v>
      </c>
      <c r="BT110" s="1">
        <v>1251.7525566327072</v>
      </c>
      <c r="BU110" s="1">
        <v>0.95067937064471675</v>
      </c>
    </row>
    <row r="111" spans="1:73">
      <c r="A111" s="28" t="s">
        <v>750</v>
      </c>
      <c r="B111" s="29" t="s">
        <v>134</v>
      </c>
      <c r="C111" s="29" t="s">
        <v>145</v>
      </c>
      <c r="D111" s="29" t="s">
        <v>47</v>
      </c>
      <c r="E111" s="29" t="s">
        <v>204</v>
      </c>
      <c r="F111" s="30" t="s">
        <v>757</v>
      </c>
      <c r="G111" s="29" t="s">
        <v>692</v>
      </c>
      <c r="H111" s="29" t="s">
        <v>275</v>
      </c>
      <c r="I111" s="1">
        <v>173.48</v>
      </c>
      <c r="J111" s="1">
        <v>-22.014833333333335</v>
      </c>
      <c r="K111" s="1">
        <v>1982.5</v>
      </c>
      <c r="L111" s="1">
        <v>52.53699169442158</v>
      </c>
      <c r="M111" s="1">
        <v>0.87813991881165754</v>
      </c>
      <c r="N111" s="1">
        <v>16.765406955703025</v>
      </c>
      <c r="O111" s="1">
        <v>7.6761541178881094</v>
      </c>
      <c r="P111" s="1">
        <v>0.14130987199268055</v>
      </c>
      <c r="Q111" s="1">
        <v>6.8653342220937654</v>
      </c>
      <c r="R111" s="1">
        <v>11.371508206119559</v>
      </c>
      <c r="S111" s="1">
        <v>3.1911362404120793</v>
      </c>
      <c r="T111" s="1">
        <v>0.43267770641061704</v>
      </c>
      <c r="U111" s="1">
        <v>0.11942702895838543</v>
      </c>
      <c r="V111" s="1">
        <v>100.28804990499999</v>
      </c>
      <c r="W111" s="1">
        <v>0.37</v>
      </c>
      <c r="X111" s="1"/>
      <c r="Y111" s="1"/>
      <c r="Z111" s="1"/>
      <c r="AA111" s="1"/>
      <c r="AB111" s="1"/>
      <c r="AC111" s="1"/>
      <c r="AD111" s="1">
        <v>3.3650661580808521</v>
      </c>
      <c r="AE111" s="1">
        <v>0.37545882426281629</v>
      </c>
      <c r="AF111" s="1">
        <v>32.236055512209695</v>
      </c>
      <c r="AG111" s="1">
        <v>213.75365958570833</v>
      </c>
      <c r="AH111" s="1">
        <v>47.309666224818315</v>
      </c>
      <c r="AI111" s="1">
        <v>88.420590833268065</v>
      </c>
      <c r="AJ111" s="1">
        <v>66.291544935994906</v>
      </c>
      <c r="AK111" s="1">
        <v>4.894639753845305</v>
      </c>
      <c r="AL111" s="1">
        <v>285.49598076286424</v>
      </c>
      <c r="AM111" s="1">
        <v>19.74191039974216</v>
      </c>
      <c r="AN111" s="1">
        <v>62.512644857770184</v>
      </c>
      <c r="AO111" s="1">
        <v>0.53339089129257844</v>
      </c>
      <c r="AP111" s="1">
        <v>4.5739637525535927E-2</v>
      </c>
      <c r="AQ111" s="1">
        <v>67.618667658973706</v>
      </c>
      <c r="AR111" s="1">
        <v>4.3905202031830344</v>
      </c>
      <c r="AS111" s="1">
        <v>10.829323082343578</v>
      </c>
      <c r="AT111" s="1">
        <v>1.7320515960837772</v>
      </c>
      <c r="AU111" s="1">
        <v>8.8643463100062512</v>
      </c>
      <c r="AV111" s="1">
        <v>2.7458964669973192</v>
      </c>
      <c r="AW111" s="1">
        <v>1.0018486307160961</v>
      </c>
      <c r="AX111" s="1">
        <v>3.3019013723476736</v>
      </c>
      <c r="AY111" s="1">
        <v>0.5963874448461558</v>
      </c>
      <c r="AZ111" s="1">
        <v>3.7433871591552355</v>
      </c>
      <c r="BA111" s="1">
        <v>0.77453463548136314</v>
      </c>
      <c r="BB111" s="1">
        <v>2.1537738987472883</v>
      </c>
      <c r="BC111" s="1">
        <v>0.31030049677596272</v>
      </c>
      <c r="BD111" s="1">
        <v>1.9820910984874092</v>
      </c>
      <c r="BE111" s="1">
        <v>0.28950057635174076</v>
      </c>
      <c r="BF111" s="1">
        <v>1.8692458141568919</v>
      </c>
      <c r="BG111" s="1">
        <v>3.7842604169844286E-2</v>
      </c>
      <c r="BH111" s="1">
        <v>0.98924218196713287</v>
      </c>
      <c r="BI111" s="1">
        <v>0.52711372832005388</v>
      </c>
      <c r="BJ111" s="1">
        <v>0.22150362903990242</v>
      </c>
      <c r="BK111" s="31">
        <v>18.774441320197141</v>
      </c>
      <c r="BL111" s="31">
        <v>15.52935875822188</v>
      </c>
      <c r="BM111" s="31">
        <v>38.310999587701325</v>
      </c>
      <c r="BN111" s="32">
        <f t="shared" si="12"/>
        <v>8.6773755013573942E-2</v>
      </c>
      <c r="BO111" s="5">
        <f t="shared" si="13"/>
        <v>128.28098382957859</v>
      </c>
      <c r="BP111" s="5">
        <f t="shared" si="14"/>
        <v>9.2857375759209386</v>
      </c>
      <c r="BQ111" s="5">
        <f t="shared" si="15"/>
        <v>126.77132055088498</v>
      </c>
      <c r="BR111" s="5">
        <f t="shared" si="16"/>
        <v>0.26593819462804186</v>
      </c>
      <c r="BS111" s="5">
        <f t="shared" si="11"/>
        <v>1754.4956277994988</v>
      </c>
      <c r="BT111" s="1">
        <v>1235.5600537020582</v>
      </c>
      <c r="BU111" s="1">
        <v>0.86240243236997127</v>
      </c>
    </row>
    <row r="112" spans="1:73">
      <c r="A112" s="28" t="s">
        <v>750</v>
      </c>
      <c r="B112" s="29" t="s">
        <v>134</v>
      </c>
      <c r="C112" s="29" t="s">
        <v>146</v>
      </c>
      <c r="D112" s="29" t="s">
        <v>47</v>
      </c>
      <c r="E112" s="29" t="s">
        <v>204</v>
      </c>
      <c r="F112" s="30" t="s">
        <v>757</v>
      </c>
      <c r="G112" s="29" t="s">
        <v>692</v>
      </c>
      <c r="H112" s="29" t="s">
        <v>275</v>
      </c>
      <c r="I112" s="1">
        <v>173.45708333333334</v>
      </c>
      <c r="J112" s="1">
        <v>-22.025416666666665</v>
      </c>
      <c r="K112" s="1">
        <v>1534.5</v>
      </c>
      <c r="L112" s="1">
        <v>52.297866897803715</v>
      </c>
      <c r="M112" s="1">
        <v>0.77530530441487999</v>
      </c>
      <c r="N112" s="1">
        <v>16.734511895292606</v>
      </c>
      <c r="O112" s="1">
        <v>7.6120884433460949</v>
      </c>
      <c r="P112" s="1">
        <v>0.14096460080270545</v>
      </c>
      <c r="Q112" s="1">
        <v>7.4793481201102203</v>
      </c>
      <c r="R112" s="1">
        <v>11.293530026809607</v>
      </c>
      <c r="S112" s="1">
        <v>3.1432971372191161</v>
      </c>
      <c r="T112" s="1">
        <v>0.36135671281770099</v>
      </c>
      <c r="U112" s="1">
        <v>0.11913522547840076</v>
      </c>
      <c r="V112" s="1">
        <v>100.26571416</v>
      </c>
      <c r="W112" s="1">
        <v>0.11</v>
      </c>
      <c r="X112" s="1"/>
      <c r="Y112" s="1"/>
      <c r="Z112" s="1"/>
      <c r="AA112" s="1"/>
      <c r="AB112" s="1"/>
      <c r="AC112" s="1"/>
      <c r="AD112" s="1">
        <v>3.7483989963140782</v>
      </c>
      <c r="AE112" s="1">
        <v>0.37253999763189904</v>
      </c>
      <c r="AF112" s="1">
        <v>31.457033002341998</v>
      </c>
      <c r="AG112" s="1">
        <v>214.44604480642838</v>
      </c>
      <c r="AH112" s="1">
        <v>76.067573121359189</v>
      </c>
      <c r="AI112" s="1">
        <v>72.442409892440224</v>
      </c>
      <c r="AJ112" s="1">
        <v>64.379179166342254</v>
      </c>
      <c r="AK112" s="1">
        <v>3.3327319121296926</v>
      </c>
      <c r="AL112" s="1">
        <v>308.45105701125061</v>
      </c>
      <c r="AM112" s="1">
        <v>17.488954582498963</v>
      </c>
      <c r="AN112" s="1">
        <v>57.518626203064379</v>
      </c>
      <c r="AO112" s="1">
        <v>0.5315692428832175</v>
      </c>
      <c r="AP112" s="1">
        <v>3.4011720678943022E-2</v>
      </c>
      <c r="AQ112" s="1">
        <v>64.195848032035002</v>
      </c>
      <c r="AR112" s="1">
        <v>4.2598529509754686</v>
      </c>
      <c r="AS112" s="1">
        <v>10.344670572982848</v>
      </c>
      <c r="AT112" s="1">
        <v>1.6331455906723329</v>
      </c>
      <c r="AU112" s="1">
        <v>8.3577141375230042</v>
      </c>
      <c r="AV112" s="1">
        <v>2.4265431756152029</v>
      </c>
      <c r="AW112" s="1">
        <v>0.92524242543631463</v>
      </c>
      <c r="AX112" s="1">
        <v>2.9770466837152956</v>
      </c>
      <c r="AY112" s="1">
        <v>0.51716707793631644</v>
      </c>
      <c r="AZ112" s="1">
        <v>3.2526770220009906</v>
      </c>
      <c r="BA112" s="1">
        <v>0.68367207140735731</v>
      </c>
      <c r="BB112" s="1">
        <v>1.9581253997802277</v>
      </c>
      <c r="BC112" s="1">
        <v>0.27738734466620524</v>
      </c>
      <c r="BD112" s="1">
        <v>1.7585974169257574</v>
      </c>
      <c r="BE112" s="1">
        <v>0.2569325359004293</v>
      </c>
      <c r="BF112" s="1">
        <v>1.7253575902296114</v>
      </c>
      <c r="BG112" s="1">
        <v>3.9892657052338687E-2</v>
      </c>
      <c r="BH112" s="1">
        <v>1.0311164555779422</v>
      </c>
      <c r="BI112" s="1">
        <v>0.48536052550198028</v>
      </c>
      <c r="BJ112" s="1">
        <v>0.20843912433620249</v>
      </c>
      <c r="BK112" s="31">
        <v>18.770652445355445</v>
      </c>
      <c r="BL112" s="31">
        <v>15.51869365951999</v>
      </c>
      <c r="BM112" s="31">
        <v>38.283085236409079</v>
      </c>
      <c r="BN112" s="32">
        <f t="shared" si="12"/>
        <v>7.0075168646578062E-2</v>
      </c>
      <c r="BO112" s="5">
        <f t="shared" si="13"/>
        <v>132.26425442332987</v>
      </c>
      <c r="BP112" s="5">
        <f t="shared" si="14"/>
        <v>6.8665079606192547</v>
      </c>
      <c r="BQ112" s="5">
        <f t="shared" si="15"/>
        <v>120.76667130671147</v>
      </c>
      <c r="BR112" s="5">
        <f t="shared" si="16"/>
        <v>0.27599297077920742</v>
      </c>
      <c r="BS112" s="5">
        <f t="shared" si="11"/>
        <v>1836.6945439154201</v>
      </c>
      <c r="BT112" s="1">
        <v>1231.3741293469411</v>
      </c>
      <c r="BU112" s="1">
        <v>0.84596992656985759</v>
      </c>
    </row>
    <row r="113" spans="1:73">
      <c r="A113" s="28" t="s">
        <v>750</v>
      </c>
      <c r="B113" s="29" t="s">
        <v>134</v>
      </c>
      <c r="C113" s="29" t="s">
        <v>147</v>
      </c>
      <c r="D113" s="29" t="s">
        <v>47</v>
      </c>
      <c r="E113" s="29" t="s">
        <v>204</v>
      </c>
      <c r="F113" s="30" t="s">
        <v>757</v>
      </c>
      <c r="G113" s="29" t="s">
        <v>692</v>
      </c>
      <c r="H113" s="29" t="s">
        <v>275</v>
      </c>
      <c r="I113" s="1">
        <v>173.45633333333333</v>
      </c>
      <c r="J113" s="1">
        <v>-22.046749999999999</v>
      </c>
      <c r="K113" s="1">
        <v>1702</v>
      </c>
      <c r="L113" s="1">
        <v>52.950724380255416</v>
      </c>
      <c r="M113" s="1">
        <v>0.91084961663283392</v>
      </c>
      <c r="N113" s="1">
        <v>17.174575549176879</v>
      </c>
      <c r="O113" s="1">
        <v>6.8996858459937167</v>
      </c>
      <c r="P113" s="1">
        <v>0.1315671668469649</v>
      </c>
      <c r="Q113" s="1">
        <v>6.6206622467651925</v>
      </c>
      <c r="R113" s="1">
        <v>11.323135924209412</v>
      </c>
      <c r="S113" s="1">
        <v>3.476463009070518</v>
      </c>
      <c r="T113" s="1">
        <v>0.38904512442160483</v>
      </c>
      <c r="U113" s="1">
        <v>0.10049707436848934</v>
      </c>
      <c r="V113" s="1">
        <v>100.04634655</v>
      </c>
      <c r="W113" s="1">
        <v>0.48</v>
      </c>
      <c r="X113" s="1"/>
      <c r="Y113" s="1"/>
      <c r="Z113" s="1"/>
      <c r="AA113" s="1"/>
      <c r="AB113" s="1"/>
      <c r="AC113" s="1"/>
      <c r="AD113" s="1">
        <v>3.3544782043912469</v>
      </c>
      <c r="AE113" s="1">
        <v>0.34179614597883679</v>
      </c>
      <c r="AF113" s="1">
        <v>30.980601033907419</v>
      </c>
      <c r="AG113" s="1">
        <v>192.99562930719685</v>
      </c>
      <c r="AH113" s="1">
        <v>41.59576277916463</v>
      </c>
      <c r="AI113" s="1">
        <v>49.085978875632094</v>
      </c>
      <c r="AJ113" s="1">
        <v>61.258972130430131</v>
      </c>
      <c r="AK113" s="1">
        <v>4.1286664232690393</v>
      </c>
      <c r="AL113" s="1">
        <v>241.36579692352095</v>
      </c>
      <c r="AM113" s="1">
        <v>20.109611440572774</v>
      </c>
      <c r="AN113" s="1">
        <v>63.502136922555472</v>
      </c>
      <c r="AO113" s="1">
        <v>0.36554832852150843</v>
      </c>
      <c r="AP113" s="1">
        <v>4.3294964984099099E-2</v>
      </c>
      <c r="AQ113" s="1">
        <v>50.402303317914097</v>
      </c>
      <c r="AR113" s="1">
        <v>2.753937946521543</v>
      </c>
      <c r="AS113" s="1">
        <v>7.8166703876354866</v>
      </c>
      <c r="AT113" s="1">
        <v>1.3650636714554454</v>
      </c>
      <c r="AU113" s="1">
        <v>7.6422829403282533</v>
      </c>
      <c r="AV113" s="1">
        <v>2.5604271168950317</v>
      </c>
      <c r="AW113" s="1">
        <v>0.99925888739001323</v>
      </c>
      <c r="AX113" s="1">
        <v>3.2173482319942082</v>
      </c>
      <c r="AY113" s="1">
        <v>0.59271754639283469</v>
      </c>
      <c r="AZ113" s="1">
        <v>3.6515765487345084</v>
      </c>
      <c r="BA113" s="1">
        <v>0.77280404417320736</v>
      </c>
      <c r="BB113" s="1">
        <v>2.2554329822022559</v>
      </c>
      <c r="BC113" s="1">
        <v>0.31595312159211958</v>
      </c>
      <c r="BD113" s="1">
        <v>1.9951733309315385</v>
      </c>
      <c r="BE113" s="1">
        <v>0.28837960328674639</v>
      </c>
      <c r="BF113" s="1">
        <v>1.8951321035353541</v>
      </c>
      <c r="BG113" s="1">
        <v>2.7761773630988768E-2</v>
      </c>
      <c r="BH113" s="1">
        <v>0.7740497298372675</v>
      </c>
      <c r="BI113" s="1">
        <v>0.3143728365776835</v>
      </c>
      <c r="BJ113" s="1">
        <v>0.26328634432416043</v>
      </c>
      <c r="BK113" s="31">
        <v>18.700491301086466</v>
      </c>
      <c r="BL113" s="31">
        <v>15.50832849634568</v>
      </c>
      <c r="BM113" s="31">
        <v>38.202700135167049</v>
      </c>
      <c r="BN113" s="32">
        <f t="shared" si="12"/>
        <v>0.13771853018669011</v>
      </c>
      <c r="BO113" s="5">
        <f t="shared" si="13"/>
        <v>160.326521421514</v>
      </c>
      <c r="BP113" s="5">
        <f t="shared" si="14"/>
        <v>13.133025321826175</v>
      </c>
      <c r="BQ113" s="5">
        <f t="shared" si="15"/>
        <v>137.88136721010471</v>
      </c>
      <c r="BR113" s="5">
        <f t="shared" si="16"/>
        <v>0.15756667939767624</v>
      </c>
      <c r="BS113" s="5">
        <f t="shared" si="11"/>
        <v>2430.7024676458732</v>
      </c>
      <c r="BT113" s="1">
        <v>1207.34439328389</v>
      </c>
      <c r="BU113" s="1">
        <v>0.75443338546237593</v>
      </c>
    </row>
    <row r="114" spans="1:73">
      <c r="A114" s="28" t="s">
        <v>750</v>
      </c>
      <c r="B114" s="29" t="s">
        <v>128</v>
      </c>
      <c r="C114" s="29" t="s">
        <v>148</v>
      </c>
      <c r="D114" s="29" t="s">
        <v>47</v>
      </c>
      <c r="E114" s="29" t="s">
        <v>204</v>
      </c>
      <c r="F114" s="30" t="s">
        <v>757</v>
      </c>
      <c r="G114" s="29" t="s">
        <v>205</v>
      </c>
      <c r="H114" s="29" t="s">
        <v>275</v>
      </c>
      <c r="I114" s="1">
        <v>173.03333333333333</v>
      </c>
      <c r="J114" s="1">
        <v>-22.302499999999998</v>
      </c>
      <c r="K114" s="1">
        <v>2385</v>
      </c>
      <c r="L114" s="1">
        <v>51.892513071849486</v>
      </c>
      <c r="M114" s="1">
        <v>0.48563864836201509</v>
      </c>
      <c r="N114" s="1">
        <v>14.781626359518834</v>
      </c>
      <c r="O114" s="1">
        <v>7.5566597899222305</v>
      </c>
      <c r="P114" s="1">
        <v>0.1315271339313791</v>
      </c>
      <c r="Q114" s="1">
        <v>11.463095595711732</v>
      </c>
      <c r="R114" s="1">
        <v>10.754872566850459</v>
      </c>
      <c r="S114" s="1">
        <v>2.3067835797195713</v>
      </c>
      <c r="T114" s="1">
        <v>0.50587359204376581</v>
      </c>
      <c r="U114" s="1">
        <v>0.12140966209050377</v>
      </c>
      <c r="V114" s="1">
        <v>100.19</v>
      </c>
      <c r="W114" s="1">
        <v>0.52</v>
      </c>
      <c r="X114" s="1"/>
      <c r="Y114" s="1"/>
      <c r="Z114" s="1"/>
      <c r="AA114" s="1"/>
      <c r="AB114" s="1"/>
      <c r="AC114" s="1"/>
      <c r="AD114" s="1">
        <v>2.5442094325335414</v>
      </c>
      <c r="AE114" s="1">
        <v>0.52593150612102657</v>
      </c>
      <c r="AF114" s="1">
        <v>36.381371458324928</v>
      </c>
      <c r="AG114" s="1">
        <v>221.59526493750272</v>
      </c>
      <c r="AH114" s="1">
        <v>230.88407901374245</v>
      </c>
      <c r="AI114" s="1">
        <v>84.135587872766735</v>
      </c>
      <c r="AJ114" s="1">
        <v>53.221714687566624</v>
      </c>
      <c r="AK114" s="1">
        <v>5.7822502731568983</v>
      </c>
      <c r="AL114" s="1">
        <v>506.3109534120735</v>
      </c>
      <c r="AM114" s="1">
        <v>10.291364687364037</v>
      </c>
      <c r="AN114" s="1">
        <v>48.882510688614474</v>
      </c>
      <c r="AO114" s="1">
        <v>0.69858998056984634</v>
      </c>
      <c r="AP114" s="1">
        <v>5.9483657292776236E-2</v>
      </c>
      <c r="AQ114" s="1">
        <v>70.149953549424197</v>
      </c>
      <c r="AR114" s="1">
        <v>6.8274949968490395</v>
      </c>
      <c r="AS114" s="1">
        <v>15.502719349638483</v>
      </c>
      <c r="AT114" s="1">
        <v>2.1907871769637137</v>
      </c>
      <c r="AU114" s="1">
        <v>9.9706940317481809</v>
      </c>
      <c r="AV114" s="1">
        <v>2.2708492742920821</v>
      </c>
      <c r="AW114" s="1">
        <v>0.75139440463655871</v>
      </c>
      <c r="AX114" s="1">
        <v>2.1418331106973834</v>
      </c>
      <c r="AY114" s="1">
        <v>0.33514084667635008</v>
      </c>
      <c r="AZ114" s="1">
        <v>1.9883855546507485</v>
      </c>
      <c r="BA114" s="1">
        <v>0.41092230694755355</v>
      </c>
      <c r="BB114" s="1">
        <v>1.1611124896159584</v>
      </c>
      <c r="BC114" s="1">
        <v>0.16655174499086697</v>
      </c>
      <c r="BD114" s="1">
        <v>1.0790596051643442</v>
      </c>
      <c r="BE114" s="1">
        <v>0.15897238522291632</v>
      </c>
      <c r="BF114" s="1">
        <v>1.3445348782282771</v>
      </c>
      <c r="BG114" s="1">
        <v>4.7619563398088031E-2</v>
      </c>
      <c r="BH114" s="1">
        <v>1.1718953340728446</v>
      </c>
      <c r="BI114" s="1">
        <v>0.85813026298597195</v>
      </c>
      <c r="BJ114" s="1">
        <v>0.30932878022130378</v>
      </c>
      <c r="BK114" s="31">
        <v>18.875923405104821</v>
      </c>
      <c r="BL114" s="31">
        <v>15.527988264629423</v>
      </c>
      <c r="BM114" s="31">
        <v>38.360261884207361</v>
      </c>
      <c r="BN114" s="32">
        <f t="shared" si="12"/>
        <v>6.9317747967302057E-2</v>
      </c>
      <c r="BO114" s="5">
        <f t="shared" si="13"/>
        <v>81.747441589262479</v>
      </c>
      <c r="BP114" s="5">
        <f t="shared" si="14"/>
        <v>6.7381964284033442</v>
      </c>
      <c r="BQ114" s="5">
        <f t="shared" si="15"/>
        <v>100.41648964418617</v>
      </c>
      <c r="BR114" s="5">
        <f t="shared" si="16"/>
        <v>0.79525751763756924</v>
      </c>
      <c r="BS114" s="5">
        <f t="shared" si="11"/>
        <v>1225.5914315086322</v>
      </c>
      <c r="BT114" s="1">
        <v>1225.8489456230684</v>
      </c>
      <c r="BU114" s="1">
        <v>0.74848000117494595</v>
      </c>
    </row>
    <row r="115" spans="1:73">
      <c r="A115" s="28" t="s">
        <v>750</v>
      </c>
      <c r="B115" s="29" t="s">
        <v>128</v>
      </c>
      <c r="C115" s="29" t="s">
        <v>149</v>
      </c>
      <c r="D115" s="29" t="s">
        <v>74</v>
      </c>
      <c r="E115" s="29" t="s">
        <v>204</v>
      </c>
      <c r="F115" s="30" t="s">
        <v>757</v>
      </c>
      <c r="G115" s="29" t="s">
        <v>205</v>
      </c>
      <c r="H115" s="29" t="s">
        <v>275</v>
      </c>
      <c r="I115" s="1">
        <v>173.03333333333333</v>
      </c>
      <c r="J115" s="1">
        <v>-22.302499999999998</v>
      </c>
      <c r="K115" s="1">
        <v>2385</v>
      </c>
      <c r="L115" s="1">
        <v>54.255938975514383</v>
      </c>
      <c r="M115" s="1">
        <v>0.64092897588437603</v>
      </c>
      <c r="N115" s="1">
        <v>16.141779220934076</v>
      </c>
      <c r="O115" s="1">
        <v>8.29289029934057</v>
      </c>
      <c r="P115" s="1">
        <v>0.14347320125956159</v>
      </c>
      <c r="Q115" s="1">
        <v>6.0364857253597535</v>
      </c>
      <c r="R115" s="1">
        <v>10.9208117799269</v>
      </c>
      <c r="S115" s="1">
        <v>2.7787666552077139</v>
      </c>
      <c r="T115" s="1">
        <v>0.62547725107414864</v>
      </c>
      <c r="U115" s="1">
        <v>0.14499411858740144</v>
      </c>
      <c r="V115" s="1"/>
      <c r="W115" s="1"/>
      <c r="X115" s="1"/>
      <c r="Y115" s="1"/>
      <c r="Z115" s="1"/>
      <c r="AA115" s="1"/>
      <c r="AB115" s="1"/>
      <c r="AC115" s="1"/>
      <c r="AD115" s="1">
        <v>4.7770519927487278</v>
      </c>
      <c r="AE115" s="1">
        <v>0.69531934392024186</v>
      </c>
      <c r="AF115" s="1">
        <v>32.141800643229431</v>
      </c>
      <c r="AG115" s="1">
        <v>268.91410052552749</v>
      </c>
      <c r="AH115" s="1">
        <v>47.09510407970977</v>
      </c>
      <c r="AI115" s="1">
        <v>129.60039793541119</v>
      </c>
      <c r="AJ115" s="1">
        <v>55.634637976828728</v>
      </c>
      <c r="AK115" s="1">
        <v>6.2652187680276343</v>
      </c>
      <c r="AL115" s="1">
        <v>600.47358112836741</v>
      </c>
      <c r="AM115" s="1">
        <v>13.263561794714386</v>
      </c>
      <c r="AN115" s="1">
        <v>66.033385167639807</v>
      </c>
      <c r="AO115" s="1">
        <v>0.97329217099240106</v>
      </c>
      <c r="AP115" s="1">
        <v>6.9996495302921402E-2</v>
      </c>
      <c r="AQ115" s="1">
        <v>98.553746058160868</v>
      </c>
      <c r="AR115" s="1">
        <v>9.1921868250146002</v>
      </c>
      <c r="AS115" s="1">
        <v>21.983625362764741</v>
      </c>
      <c r="AT115" s="1"/>
      <c r="AU115" s="1">
        <v>13.092193065405503</v>
      </c>
      <c r="AV115" s="1">
        <v>2.8629064345458106</v>
      </c>
      <c r="AW115" s="1">
        <v>0.94307035080072898</v>
      </c>
      <c r="AX115" s="1">
        <v>2.7483100180507272</v>
      </c>
      <c r="AY115" s="1"/>
      <c r="AZ115" s="1">
        <v>2.4544255866602258</v>
      </c>
      <c r="BA115" s="1"/>
      <c r="BB115" s="1">
        <v>1.4560851594841093</v>
      </c>
      <c r="BC115" s="1"/>
      <c r="BD115" s="1">
        <v>1.3896644552377455</v>
      </c>
      <c r="BE115" s="1">
        <v>0.19659406444319805</v>
      </c>
      <c r="BF115" s="1">
        <v>1.7852857361059919</v>
      </c>
      <c r="BG115" s="1">
        <v>6.3116758754442503E-2</v>
      </c>
      <c r="BH115" s="1">
        <v>1.6281244771229322</v>
      </c>
      <c r="BI115" s="1">
        <v>1.1473613231256643</v>
      </c>
      <c r="BJ115" s="1">
        <v>0.42883537367912417</v>
      </c>
      <c r="BK115" s="31"/>
      <c r="BL115" s="31"/>
      <c r="BM115" s="31"/>
      <c r="BN115" s="32">
        <f t="shared" si="12"/>
        <v>6.1006497161884082E-2</v>
      </c>
      <c r="BO115" s="5">
        <f t="shared" si="13"/>
        <v>85.895998123484603</v>
      </c>
      <c r="BP115" s="5">
        <f t="shared" si="14"/>
        <v>5.4605455506899974</v>
      </c>
      <c r="BQ115" s="5">
        <f t="shared" si="15"/>
        <v>101.25813090397325</v>
      </c>
      <c r="BR115" s="5">
        <f t="shared" si="16"/>
        <v>0.82563910935562668</v>
      </c>
      <c r="BS115" s="5">
        <f t="shared" si="11"/>
        <v>864.2796484415021</v>
      </c>
    </row>
    <row r="116" spans="1:73" s="7" customFormat="1">
      <c r="A116" s="28" t="s">
        <v>750</v>
      </c>
      <c r="B116" s="29" t="s">
        <v>128</v>
      </c>
      <c r="C116" s="29" t="s">
        <v>150</v>
      </c>
      <c r="D116" s="29" t="s">
        <v>47</v>
      </c>
      <c r="E116" s="29" t="s">
        <v>204</v>
      </c>
      <c r="F116" s="30" t="s">
        <v>757</v>
      </c>
      <c r="G116" s="29" t="s">
        <v>205</v>
      </c>
      <c r="H116" s="29" t="s">
        <v>275</v>
      </c>
      <c r="I116" s="1">
        <v>173.20308333333332</v>
      </c>
      <c r="J116" s="1">
        <v>-22.228750000000002</v>
      </c>
      <c r="K116" s="1">
        <v>1935</v>
      </c>
      <c r="L116" s="1">
        <v>50.033397393674754</v>
      </c>
      <c r="M116" s="1">
        <v>0.5651210677784968</v>
      </c>
      <c r="N116" s="1">
        <v>13.986746427517794</v>
      </c>
      <c r="O116" s="1">
        <v>8.3091067529389235</v>
      </c>
      <c r="P116" s="1">
        <v>0.15137171458352588</v>
      </c>
      <c r="Q116" s="1">
        <v>13.774826027100856</v>
      </c>
      <c r="R116" s="1">
        <v>9.6776982857067555</v>
      </c>
      <c r="S116" s="1">
        <v>2.956794158198206</v>
      </c>
      <c r="T116" s="1">
        <v>0.4137493531949708</v>
      </c>
      <c r="U116" s="1">
        <v>0.13118881930572243</v>
      </c>
      <c r="V116" s="1">
        <v>99.93</v>
      </c>
      <c r="W116" s="1">
        <v>-0.08</v>
      </c>
      <c r="X116" s="1"/>
      <c r="Y116" s="1"/>
      <c r="Z116" s="1"/>
      <c r="AA116" s="1"/>
      <c r="AB116" s="1"/>
      <c r="AC116" s="1"/>
      <c r="AD116" s="1">
        <v>3.9531246228416874</v>
      </c>
      <c r="AE116" s="1">
        <v>0.65155025522781918</v>
      </c>
      <c r="AF116" s="1">
        <v>36.845656775361874</v>
      </c>
      <c r="AG116" s="1">
        <v>254.52103976752107</v>
      </c>
      <c r="AH116" s="1">
        <v>364.98884172509406</v>
      </c>
      <c r="AI116" s="1">
        <v>65.294375612561936</v>
      </c>
      <c r="AJ116" s="1">
        <v>65.438299247468677</v>
      </c>
      <c r="AK116" s="1">
        <v>3.4685024964366087</v>
      </c>
      <c r="AL116" s="1">
        <v>395.26946167980321</v>
      </c>
      <c r="AM116" s="1">
        <v>12.480013626701501</v>
      </c>
      <c r="AN116" s="1">
        <v>93.49883936683328</v>
      </c>
      <c r="AO116" s="1">
        <v>0.63195658515791009</v>
      </c>
      <c r="AP116" s="1">
        <v>4.641466076140368E-2</v>
      </c>
      <c r="AQ116" s="1">
        <v>69.820181043832164</v>
      </c>
      <c r="AR116" s="1">
        <v>6.2514034255900155</v>
      </c>
      <c r="AS116" s="1">
        <v>15.741722805519357</v>
      </c>
      <c r="AT116" s="1">
        <v>2.3797465278584622</v>
      </c>
      <c r="AU116" s="1">
        <v>11.351382913018512</v>
      </c>
      <c r="AV116" s="1">
        <v>2.8149591900258635</v>
      </c>
      <c r="AW116" s="1">
        <v>0.88546069605572031</v>
      </c>
      <c r="AX116" s="1">
        <v>2.6759371852577964</v>
      </c>
      <c r="AY116" s="1">
        <v>0.40278140336732737</v>
      </c>
      <c r="AZ116" s="1">
        <v>2.3907381279312481</v>
      </c>
      <c r="BA116" s="1">
        <v>0.47884245973030737</v>
      </c>
      <c r="BB116" s="1">
        <v>1.3409660691887164</v>
      </c>
      <c r="BC116" s="1">
        <v>0.18924663536556677</v>
      </c>
      <c r="BD116" s="1">
        <v>1.2273796729429041</v>
      </c>
      <c r="BE116" s="1">
        <v>0.17879729571927794</v>
      </c>
      <c r="BF116" s="1">
        <v>2.3590172121910031</v>
      </c>
      <c r="BG116" s="1">
        <v>4.3822546812895283E-2</v>
      </c>
      <c r="BH116" s="1">
        <v>1.0046792648487868</v>
      </c>
      <c r="BI116" s="1">
        <v>0.70061421924122602</v>
      </c>
      <c r="BJ116" s="1">
        <v>0.2230238169131771</v>
      </c>
      <c r="BK116" s="31">
        <v>18.80338946813831</v>
      </c>
      <c r="BL116" s="31">
        <v>15.525617386251229</v>
      </c>
      <c r="BM116" s="31">
        <v>38.327991904151148</v>
      </c>
      <c r="BN116" s="32">
        <f t="shared" si="12"/>
        <v>6.6248528058239151E-2</v>
      </c>
      <c r="BO116" s="5">
        <f t="shared" si="13"/>
        <v>99.655672303437257</v>
      </c>
      <c r="BP116" s="5">
        <f t="shared" si="14"/>
        <v>4.9506595800939355</v>
      </c>
      <c r="BQ116" s="5">
        <f t="shared" si="15"/>
        <v>110.48255953593055</v>
      </c>
      <c r="BR116" s="5">
        <f t="shared" si="16"/>
        <v>0.57082110343358894</v>
      </c>
      <c r="BS116" s="5">
        <f t="shared" si="11"/>
        <v>1206.9835198303851</v>
      </c>
      <c r="BT116" s="1">
        <v>1262.5588672121607</v>
      </c>
      <c r="BU116" s="1">
        <v>1.1403054624724598</v>
      </c>
    </row>
    <row r="117" spans="1:73" s="7" customFormat="1">
      <c r="A117" s="28" t="s">
        <v>750</v>
      </c>
      <c r="B117" s="29" t="s">
        <v>128</v>
      </c>
      <c r="C117" s="29" t="s">
        <v>151</v>
      </c>
      <c r="D117" s="29" t="s">
        <v>47</v>
      </c>
      <c r="E117" s="29" t="s">
        <v>204</v>
      </c>
      <c r="F117" s="30" t="s">
        <v>757</v>
      </c>
      <c r="G117" s="29" t="s">
        <v>205</v>
      </c>
      <c r="H117" s="29" t="s">
        <v>275</v>
      </c>
      <c r="I117" s="1">
        <v>173.20308333333332</v>
      </c>
      <c r="J117" s="1">
        <v>-22.228750000000002</v>
      </c>
      <c r="K117" s="1">
        <v>1935</v>
      </c>
      <c r="L117" s="1">
        <v>50.673815956001647</v>
      </c>
      <c r="M117" s="1">
        <v>0.59819030440258047</v>
      </c>
      <c r="N117" s="1">
        <v>14.731703598253379</v>
      </c>
      <c r="O117" s="1">
        <v>8.2842458707501212</v>
      </c>
      <c r="P117" s="1">
        <v>0.15208228078031708</v>
      </c>
      <c r="Q117" s="1">
        <v>11.608947432897537</v>
      </c>
      <c r="R117" s="1">
        <v>10.219929268437307</v>
      </c>
      <c r="S117" s="1">
        <v>3.0619232530437173</v>
      </c>
      <c r="T117" s="1">
        <v>0.52721857337176592</v>
      </c>
      <c r="U117" s="1">
        <v>0.14194346206162928</v>
      </c>
      <c r="V117" s="1">
        <v>99.85</v>
      </c>
      <c r="W117" s="1">
        <v>0.31</v>
      </c>
      <c r="X117" s="1"/>
      <c r="Y117" s="1"/>
      <c r="Z117" s="1"/>
      <c r="AA117" s="1"/>
      <c r="AB117" s="1"/>
      <c r="AC117" s="1"/>
      <c r="AD117" s="1">
        <v>3.2231068262929745</v>
      </c>
      <c r="AE117" s="1">
        <v>0.74591398521735686</v>
      </c>
      <c r="AF117" s="1">
        <v>40.9306057549678</v>
      </c>
      <c r="AG117" s="1">
        <v>283.92127430719353</v>
      </c>
      <c r="AH117" s="1">
        <v>256.9927496520238</v>
      </c>
      <c r="AI117" s="1">
        <v>76.888572029152527</v>
      </c>
      <c r="AJ117" s="1">
        <v>66.977999299844555</v>
      </c>
      <c r="AK117" s="1">
        <v>4.4725162724475309</v>
      </c>
      <c r="AL117" s="1">
        <v>410.59380080707189</v>
      </c>
      <c r="AM117" s="1">
        <v>13.528452583014374</v>
      </c>
      <c r="AN117" s="1">
        <v>100.37257945542231</v>
      </c>
      <c r="AO117" s="1">
        <v>0.68408796391590276</v>
      </c>
      <c r="AP117" s="1">
        <v>4.5885744404832389E-2</v>
      </c>
      <c r="AQ117" s="1">
        <v>74.138307443450401</v>
      </c>
      <c r="AR117" s="1">
        <v>6.5982035218303867</v>
      </c>
      <c r="AS117" s="1">
        <v>16.739911143806896</v>
      </c>
      <c r="AT117" s="1">
        <v>2.5455415354890216</v>
      </c>
      <c r="AU117" s="1">
        <v>12.014183416222634</v>
      </c>
      <c r="AV117" s="1">
        <v>2.985045230096139</v>
      </c>
      <c r="AW117" s="1">
        <v>0.94816185266292985</v>
      </c>
      <c r="AX117" s="1">
        <v>2.8193876202129959</v>
      </c>
      <c r="AY117" s="1">
        <v>0.43143951878574238</v>
      </c>
      <c r="AZ117" s="1">
        <v>2.529117166972001</v>
      </c>
      <c r="BA117" s="1">
        <v>0.5112526165597906</v>
      </c>
      <c r="BB117" s="1">
        <v>1.4432980284891888</v>
      </c>
      <c r="BC117" s="1">
        <v>0.20369239128340333</v>
      </c>
      <c r="BD117" s="1">
        <v>1.291669190351652</v>
      </c>
      <c r="BE117" s="1">
        <v>0.18948836216522433</v>
      </c>
      <c r="BF117" s="1">
        <v>2.5095988000167289</v>
      </c>
      <c r="BG117" s="1">
        <v>4.4607468302201018E-2</v>
      </c>
      <c r="BH117" s="1">
        <v>1.0265928655540506</v>
      </c>
      <c r="BI117" s="1">
        <v>0.73766773405309038</v>
      </c>
      <c r="BJ117" s="1">
        <v>0.23445580454382695</v>
      </c>
      <c r="BK117" s="31"/>
      <c r="BL117" s="31"/>
      <c r="BM117" s="31"/>
      <c r="BN117" s="32">
        <f t="shared" si="12"/>
        <v>6.220381112877843E-2</v>
      </c>
      <c r="BO117" s="5">
        <f t="shared" si="13"/>
        <v>100.50366041645876</v>
      </c>
      <c r="BP117" s="5">
        <f t="shared" si="14"/>
        <v>6.0630498881568826</v>
      </c>
      <c r="BQ117" s="5">
        <f t="shared" si="15"/>
        <v>108.37540105085736</v>
      </c>
      <c r="BR117" s="5">
        <f t="shared" si="16"/>
        <v>0.57109648473713548</v>
      </c>
      <c r="BS117" s="5">
        <f t="shared" si="11"/>
        <v>1135.0119983778557</v>
      </c>
      <c r="BT117" s="1">
        <v>1259.1189368145888</v>
      </c>
      <c r="BU117" s="1">
        <v>1.0963360655447221</v>
      </c>
    </row>
    <row r="118" spans="1:73" s="7" customFormat="1">
      <c r="A118" s="28" t="s">
        <v>750</v>
      </c>
      <c r="B118" s="29" t="s">
        <v>128</v>
      </c>
      <c r="C118" s="29" t="s">
        <v>152</v>
      </c>
      <c r="D118" s="29" t="s">
        <v>47</v>
      </c>
      <c r="E118" s="29" t="s">
        <v>204</v>
      </c>
      <c r="F118" s="30" t="s">
        <v>757</v>
      </c>
      <c r="G118" s="29" t="s">
        <v>205</v>
      </c>
      <c r="H118" s="29" t="s">
        <v>275</v>
      </c>
      <c r="I118" s="1">
        <v>172.88900000000001</v>
      </c>
      <c r="J118" s="1">
        <v>-22.159749999999999</v>
      </c>
      <c r="K118" s="1">
        <v>1640</v>
      </c>
      <c r="L118" s="1">
        <v>49.214058760583271</v>
      </c>
      <c r="M118" s="1">
        <v>0.51559511026905236</v>
      </c>
      <c r="N118" s="1">
        <v>12.879768048681816</v>
      </c>
      <c r="O118" s="1">
        <v>8.2240703721086668</v>
      </c>
      <c r="P118" s="1">
        <v>0.15164562066736834</v>
      </c>
      <c r="Q118" s="1">
        <v>15.983448418340622</v>
      </c>
      <c r="R118" s="1">
        <v>10.443328409959431</v>
      </c>
      <c r="S118" s="1">
        <v>2.0825998571651918</v>
      </c>
      <c r="T118" s="1">
        <v>0.3942786137351576</v>
      </c>
      <c r="U118" s="1">
        <v>0.11120678848940344</v>
      </c>
      <c r="V118" s="1">
        <v>99.86</v>
      </c>
      <c r="W118" s="1">
        <v>0.04</v>
      </c>
      <c r="X118" s="1"/>
      <c r="Y118" s="1"/>
      <c r="Z118" s="1"/>
      <c r="AA118" s="1"/>
      <c r="AB118" s="1"/>
      <c r="AC118" s="1"/>
      <c r="AD118" s="1">
        <v>3.2002838974096735</v>
      </c>
      <c r="AE118" s="1">
        <v>0.35974127535446393</v>
      </c>
      <c r="AF118" s="1">
        <v>36.746243295584421</v>
      </c>
      <c r="AG118" s="1">
        <v>227.7168899965595</v>
      </c>
      <c r="AH118" s="1">
        <v>432.47666164313762</v>
      </c>
      <c r="AI118" s="1">
        <v>67.801049266303224</v>
      </c>
      <c r="AJ118" s="1">
        <v>59.224976258486855</v>
      </c>
      <c r="AK118" s="1">
        <v>4.1294866147434641</v>
      </c>
      <c r="AL118" s="1">
        <v>262.19275773383777</v>
      </c>
      <c r="AM118" s="1">
        <v>10.339132889074993</v>
      </c>
      <c r="AN118" s="1">
        <v>37.95632690179805</v>
      </c>
      <c r="AO118" s="1">
        <v>0.60326550194850104</v>
      </c>
      <c r="AP118" s="1">
        <v>6.4330374462405165E-2</v>
      </c>
      <c r="AQ118" s="1">
        <v>49.774669680103464</v>
      </c>
      <c r="AR118" s="1">
        <v>4.0394893929576305</v>
      </c>
      <c r="AS118" s="1">
        <v>9.4426205579722549</v>
      </c>
      <c r="AT118" s="1">
        <v>1.4052827299410382</v>
      </c>
      <c r="AU118" s="1">
        <v>6.4718793970067559</v>
      </c>
      <c r="AV118" s="1">
        <v>1.7675109304460963</v>
      </c>
      <c r="AW118" s="1">
        <v>0.62145849082615046</v>
      </c>
      <c r="AX118" s="1">
        <v>1.9204314924455395</v>
      </c>
      <c r="AY118" s="1">
        <v>0.31881405738569835</v>
      </c>
      <c r="AZ118" s="1">
        <v>1.9414528534644837</v>
      </c>
      <c r="BA118" s="1">
        <v>0.41280543856668722</v>
      </c>
      <c r="BB118" s="1">
        <v>1.1443389040625225</v>
      </c>
      <c r="BC118" s="1">
        <v>0.16550611960955638</v>
      </c>
      <c r="BD118" s="1">
        <v>1.0770210903172002</v>
      </c>
      <c r="BE118" s="1">
        <v>0.16108985353702929</v>
      </c>
      <c r="BF118" s="1">
        <v>1.1088430793198956</v>
      </c>
      <c r="BG118" s="1">
        <v>3.7009697602080442E-2</v>
      </c>
      <c r="BH118" s="1">
        <v>1.1271080289073767</v>
      </c>
      <c r="BI118" s="1">
        <v>0.4224158117143188</v>
      </c>
      <c r="BJ118" s="1">
        <v>0.18776047330579743</v>
      </c>
      <c r="BK118" s="31">
        <v>18.777332002031791</v>
      </c>
      <c r="BL118" s="31">
        <v>15.510997531305932</v>
      </c>
      <c r="BM118" s="31">
        <v>38.266191793534013</v>
      </c>
      <c r="BN118" s="32">
        <f t="shared" si="12"/>
        <v>0.15229158729008943</v>
      </c>
      <c r="BO118" s="5">
        <f t="shared" si="13"/>
        <v>117.83334879937269</v>
      </c>
      <c r="BP118" s="5">
        <f t="shared" si="14"/>
        <v>9.7758807796149672</v>
      </c>
      <c r="BQ118" s="5">
        <f t="shared" si="15"/>
        <v>82.508728775862565</v>
      </c>
      <c r="BR118" s="5">
        <f t="shared" si="16"/>
        <v>0.39220755796890711</v>
      </c>
      <c r="BS118" s="5">
        <f t="shared" si="11"/>
        <v>2012.153287675909</v>
      </c>
      <c r="BT118" s="1">
        <v>1263.7723398513904</v>
      </c>
      <c r="BU118" s="1">
        <v>1.0703464256472699</v>
      </c>
    </row>
    <row r="119" spans="1:73" s="7" customFormat="1">
      <c r="A119" s="28" t="s">
        <v>750</v>
      </c>
      <c r="B119" s="29" t="s">
        <v>128</v>
      </c>
      <c r="C119" s="29" t="s">
        <v>153</v>
      </c>
      <c r="D119" s="29" t="s">
        <v>47</v>
      </c>
      <c r="E119" s="29" t="s">
        <v>204</v>
      </c>
      <c r="F119" s="30" t="s">
        <v>757</v>
      </c>
      <c r="G119" s="29" t="s">
        <v>205</v>
      </c>
      <c r="H119" s="29" t="s">
        <v>275</v>
      </c>
      <c r="I119" s="1">
        <v>173.21388999999999</v>
      </c>
      <c r="J119" s="1">
        <v>-22.130416666666669</v>
      </c>
      <c r="K119" s="1">
        <v>870</v>
      </c>
      <c r="L119" s="1">
        <v>56.5739624761964</v>
      </c>
      <c r="M119" s="1">
        <v>0.68795233340152995</v>
      </c>
      <c r="N119" s="1">
        <v>17.461848933103543</v>
      </c>
      <c r="O119" s="1">
        <v>6.600353794662869</v>
      </c>
      <c r="P119" s="1">
        <v>0.12140335295321115</v>
      </c>
      <c r="Q119" s="1">
        <v>5.0281222014788289</v>
      </c>
      <c r="R119" s="1">
        <v>9.0546667410936639</v>
      </c>
      <c r="S119" s="1">
        <v>3.6623344807552032</v>
      </c>
      <c r="T119" s="1">
        <v>0.67783538732209569</v>
      </c>
      <c r="U119" s="1">
        <v>0.13152029903264542</v>
      </c>
      <c r="V119" s="1">
        <v>100.1</v>
      </c>
      <c r="W119" s="1">
        <v>0.53</v>
      </c>
      <c r="X119" s="1"/>
      <c r="Y119" s="1"/>
      <c r="Z119" s="1"/>
      <c r="AA119" s="1"/>
      <c r="AB119" s="1"/>
      <c r="AC119" s="1"/>
      <c r="AD119" s="1">
        <v>4.0177450822225307</v>
      </c>
      <c r="AE119" s="1">
        <v>0.75076149336499154</v>
      </c>
      <c r="AF119" s="1">
        <v>27.567136824102811</v>
      </c>
      <c r="AG119" s="1">
        <v>195.99873518786538</v>
      </c>
      <c r="AH119" s="1">
        <v>33.76628794793691</v>
      </c>
      <c r="AI119" s="1">
        <v>100.62520600161098</v>
      </c>
      <c r="AJ119" s="1">
        <v>56.016971363377792</v>
      </c>
      <c r="AK119" s="1">
        <v>6.5405022983936245</v>
      </c>
      <c r="AL119" s="1">
        <v>512.77293888818917</v>
      </c>
      <c r="AM119" s="1">
        <v>14.627452654338367</v>
      </c>
      <c r="AN119" s="1">
        <v>76.559118083581524</v>
      </c>
      <c r="AO119" s="1">
        <v>0.82664598226007346</v>
      </c>
      <c r="AP119" s="1">
        <v>7.5991389464924494E-2</v>
      </c>
      <c r="AQ119" s="1">
        <v>122.63891214382031</v>
      </c>
      <c r="AR119" s="1">
        <v>6.9873322841138101</v>
      </c>
      <c r="AS119" s="1">
        <v>16.101631500396667</v>
      </c>
      <c r="AT119" s="1">
        <v>2.3465182556591446</v>
      </c>
      <c r="AU119" s="1">
        <v>10.604062252577997</v>
      </c>
      <c r="AV119" s="1">
        <v>2.7545100918767575</v>
      </c>
      <c r="AW119" s="1">
        <v>0.93161767988542998</v>
      </c>
      <c r="AX119" s="1">
        <v>2.8307083729403537</v>
      </c>
      <c r="AY119" s="1">
        <v>0.4582574360404964</v>
      </c>
      <c r="AZ119" s="1">
        <v>2.7757395780663314</v>
      </c>
      <c r="BA119" s="1">
        <v>0.57548566965049219</v>
      </c>
      <c r="BB119" s="1">
        <v>1.6110203558730611</v>
      </c>
      <c r="BC119" s="1">
        <v>0.23729188316112085</v>
      </c>
      <c r="BD119" s="1">
        <v>1.5065440803204584</v>
      </c>
      <c r="BE119" s="1">
        <v>0.22176952503072606</v>
      </c>
      <c r="BF119" s="1">
        <v>2.1221020377386006</v>
      </c>
      <c r="BG119" s="1">
        <v>6.1481056284279093E-2</v>
      </c>
      <c r="BH119" s="1">
        <v>1.824216472092705</v>
      </c>
      <c r="BI119" s="1">
        <v>0.97972399856947467</v>
      </c>
      <c r="BJ119" s="1">
        <v>0.37304148269207521</v>
      </c>
      <c r="BK119" s="31">
        <v>18.826311893058879</v>
      </c>
      <c r="BL119" s="31">
        <v>15.535156116522042</v>
      </c>
      <c r="BM119" s="31">
        <v>38.356121815254824</v>
      </c>
      <c r="BN119" s="32">
        <f t="shared" si="12"/>
        <v>7.7564078838409461E-2</v>
      </c>
      <c r="BO119" s="5">
        <f t="shared" si="13"/>
        <v>125.17700119920424</v>
      </c>
      <c r="BP119" s="5">
        <f t="shared" si="14"/>
        <v>6.6758620876324501</v>
      </c>
      <c r="BQ119" s="5">
        <f t="shared" si="15"/>
        <v>148.35723486917828</v>
      </c>
      <c r="BR119" s="5">
        <f t="shared" si="16"/>
        <v>0.65031220218997954</v>
      </c>
      <c r="BS119" s="5">
        <f t="shared" si="11"/>
        <v>1180.0046473260757</v>
      </c>
      <c r="BT119" s="1"/>
      <c r="BU119" s="1"/>
    </row>
    <row r="120" spans="1:73" s="7" customFormat="1">
      <c r="A120" s="28" t="s">
        <v>750</v>
      </c>
      <c r="B120" s="29" t="s">
        <v>128</v>
      </c>
      <c r="C120" s="29" t="s">
        <v>154</v>
      </c>
      <c r="D120" s="29" t="s">
        <v>47</v>
      </c>
      <c r="E120" s="29" t="s">
        <v>204</v>
      </c>
      <c r="F120" s="30" t="s">
        <v>757</v>
      </c>
      <c r="G120" s="29" t="s">
        <v>205</v>
      </c>
      <c r="H120" s="29" t="s">
        <v>275</v>
      </c>
      <c r="I120" s="1">
        <v>174.39699999999999</v>
      </c>
      <c r="J120" s="1">
        <v>-21.816666666666666</v>
      </c>
      <c r="K120" s="1">
        <v>1675</v>
      </c>
      <c r="L120" s="1">
        <v>51.541109219340214</v>
      </c>
      <c r="M120" s="1">
        <v>0.4448054107747641</v>
      </c>
      <c r="N120" s="1">
        <v>10.650764468862914</v>
      </c>
      <c r="O120" s="1">
        <v>8.61547643815193</v>
      </c>
      <c r="P120" s="1">
        <v>0.14152899433742497</v>
      </c>
      <c r="Q120" s="1">
        <v>16.147649516789688</v>
      </c>
      <c r="R120" s="1">
        <v>9.7406319431344581</v>
      </c>
      <c r="S120" s="1">
        <v>2.1138366225682539</v>
      </c>
      <c r="T120" s="1">
        <v>0.46082851477653686</v>
      </c>
      <c r="U120" s="1">
        <v>0.14336887126381148</v>
      </c>
      <c r="V120" s="1">
        <v>99.679659999999998</v>
      </c>
      <c r="W120" s="1">
        <v>0.76</v>
      </c>
      <c r="X120" s="1"/>
      <c r="Y120" s="1"/>
      <c r="Z120" s="1"/>
      <c r="AA120" s="1"/>
      <c r="AB120" s="1"/>
      <c r="AC120" s="1"/>
      <c r="AD120" s="1">
        <v>4.0978843013260402</v>
      </c>
      <c r="AE120" s="1">
        <v>0.47028108108949396</v>
      </c>
      <c r="AF120" s="1">
        <v>34.392028629866608</v>
      </c>
      <c r="AG120" s="1">
        <v>191.57657030648912</v>
      </c>
      <c r="AH120" s="1">
        <v>348.42921310397008</v>
      </c>
      <c r="AI120" s="1">
        <v>70.985709283232964</v>
      </c>
      <c r="AJ120" s="1">
        <v>58.786012080909849</v>
      </c>
      <c r="AK120" s="1">
        <v>5.1232702933183925</v>
      </c>
      <c r="AL120" s="1">
        <v>466.05337749398893</v>
      </c>
      <c r="AM120" s="1">
        <v>9.6718459214928494</v>
      </c>
      <c r="AN120" s="1">
        <v>44.212601898665014</v>
      </c>
      <c r="AO120" s="1">
        <v>0.5537283429785369</v>
      </c>
      <c r="AP120" s="1">
        <v>8.4158056579334964E-2</v>
      </c>
      <c r="AQ120" s="1">
        <v>52.434530793533398</v>
      </c>
      <c r="AR120" s="1">
        <v>5.8315455299608239</v>
      </c>
      <c r="AS120" s="1">
        <v>14.877423908680505</v>
      </c>
      <c r="AT120" s="1">
        <v>2.2552497564727858</v>
      </c>
      <c r="AU120" s="1">
        <v>9.953957705867424</v>
      </c>
      <c r="AV120" s="1">
        <v>2.3842266012439093</v>
      </c>
      <c r="AW120" s="1">
        <v>0.76227792483859436</v>
      </c>
      <c r="AX120" s="1">
        <v>2.2214184532706533</v>
      </c>
      <c r="AY120" s="1">
        <v>0.33211123185080926</v>
      </c>
      <c r="AZ120" s="1">
        <v>1.8831492273216324</v>
      </c>
      <c r="BA120" s="1">
        <v>0.37437888708087497</v>
      </c>
      <c r="BB120" s="1">
        <v>1.0184272999417883</v>
      </c>
      <c r="BC120" s="1">
        <v>0.14042192325997727</v>
      </c>
      <c r="BD120" s="1">
        <v>0.89602020646582825</v>
      </c>
      <c r="BE120" s="1">
        <v>0.13438372060485188</v>
      </c>
      <c r="BF120" s="1">
        <v>1.2486977229846461</v>
      </c>
      <c r="BG120" s="1">
        <v>4.0258146143967159E-2</v>
      </c>
      <c r="BH120" s="1">
        <v>1.2326999372975727</v>
      </c>
      <c r="BI120" s="1">
        <v>0.42158149996521882</v>
      </c>
      <c r="BJ120" s="1">
        <v>0.18434963838609053</v>
      </c>
      <c r="BK120" s="31">
        <v>18.682472780301545</v>
      </c>
      <c r="BL120" s="31">
        <v>15.520689292251905</v>
      </c>
      <c r="BM120" s="31">
        <v>38.244334802256219</v>
      </c>
      <c r="BN120" s="32">
        <f t="shared" si="12"/>
        <v>0.19962464336380545</v>
      </c>
      <c r="BO120" s="5">
        <f t="shared" si="13"/>
        <v>124.37578688310406</v>
      </c>
      <c r="BP120" s="5">
        <f t="shared" si="14"/>
        <v>12.152502644781782</v>
      </c>
      <c r="BQ120" s="5">
        <f t="shared" si="15"/>
        <v>94.693601038164331</v>
      </c>
      <c r="BR120" s="5">
        <f t="shared" si="16"/>
        <v>0.47050445617522663</v>
      </c>
      <c r="BS120" s="5">
        <f t="shared" si="11"/>
        <v>1277.102818110473</v>
      </c>
      <c r="BT120" s="1">
        <v>1267.541071147547</v>
      </c>
      <c r="BU120" s="1">
        <v>0.87012862930473933</v>
      </c>
    </row>
    <row r="121" spans="1:73" s="7" customFormat="1">
      <c r="A121" s="28" t="s">
        <v>750</v>
      </c>
      <c r="B121" s="29" t="s">
        <v>128</v>
      </c>
      <c r="C121" s="29" t="s">
        <v>155</v>
      </c>
      <c r="D121" s="29" t="s">
        <v>47</v>
      </c>
      <c r="E121" s="29" t="s">
        <v>204</v>
      </c>
      <c r="F121" s="30" t="s">
        <v>757</v>
      </c>
      <c r="G121" s="29" t="s">
        <v>205</v>
      </c>
      <c r="H121" s="29" t="s">
        <v>275</v>
      </c>
      <c r="I121" s="1">
        <v>173.34891666666667</v>
      </c>
      <c r="J121" s="1">
        <v>-21.925000000000001</v>
      </c>
      <c r="K121" s="1">
        <v>1395</v>
      </c>
      <c r="L121" s="1">
        <v>56.033913971812126</v>
      </c>
      <c r="M121" s="1">
        <v>0.60262503177851168</v>
      </c>
      <c r="N121" s="1">
        <v>15.034983843694395</v>
      </c>
      <c r="O121" s="1">
        <v>7.1140332373934525</v>
      </c>
      <c r="P121" s="1">
        <v>0.13278178666306192</v>
      </c>
      <c r="Q121" s="1">
        <v>8.1814008551625061</v>
      </c>
      <c r="R121" s="1">
        <v>8.4367504448991628</v>
      </c>
      <c r="S121" s="1">
        <v>3.1969768635029521</v>
      </c>
      <c r="T121" s="1">
        <v>1.052040309715029</v>
      </c>
      <c r="U121" s="1">
        <v>0.21449365537879231</v>
      </c>
      <c r="V121" s="1">
        <v>99.78</v>
      </c>
      <c r="W121" s="1">
        <v>1.1000000000000001</v>
      </c>
      <c r="X121" s="1"/>
      <c r="Y121" s="1"/>
      <c r="Z121" s="1"/>
      <c r="AA121" s="1"/>
      <c r="AB121" s="1"/>
      <c r="AC121" s="1"/>
      <c r="AD121" s="1">
        <v>4.0509473105174729</v>
      </c>
      <c r="AE121" s="1">
        <v>0.82875152850310274</v>
      </c>
      <c r="AF121" s="1">
        <v>28.158926991179161</v>
      </c>
      <c r="AG121" s="1">
        <v>234.23347205624086</v>
      </c>
      <c r="AH121" s="1">
        <v>165.5652987737123</v>
      </c>
      <c r="AI121" s="1">
        <v>86.112373658401268</v>
      </c>
      <c r="AJ121" s="1">
        <v>60.17424234205653</v>
      </c>
      <c r="AK121" s="1">
        <v>14.038630837007542</v>
      </c>
      <c r="AL121" s="1">
        <v>472.3913325841558</v>
      </c>
      <c r="AM121" s="1">
        <v>14.462621481326511</v>
      </c>
      <c r="AN121" s="1">
        <v>85.684712100265941</v>
      </c>
      <c r="AO121" s="1">
        <v>0.87102021945853048</v>
      </c>
      <c r="AP121" s="1">
        <v>0.1918971215800605</v>
      </c>
      <c r="AQ121" s="1">
        <v>126.43992148186759</v>
      </c>
      <c r="AR121" s="1">
        <v>8.2577868279266298</v>
      </c>
      <c r="AS121" s="1">
        <v>20.916343474314331</v>
      </c>
      <c r="AT121" s="1">
        <v>3.1986900837592254</v>
      </c>
      <c r="AU121" s="1">
        <v>13.351418639472312</v>
      </c>
      <c r="AV121" s="1">
        <v>3.2767963945089873</v>
      </c>
      <c r="AW121" s="1">
        <v>1.0024811821636015</v>
      </c>
      <c r="AX121" s="1">
        <v>3.1180596460631267</v>
      </c>
      <c r="AY121" s="1">
        <v>0.47074985198339314</v>
      </c>
      <c r="AZ121" s="1">
        <v>2.6490972284329075</v>
      </c>
      <c r="BA121" s="1">
        <v>0.53907489171894474</v>
      </c>
      <c r="BB121" s="1">
        <v>1.4986650721826151</v>
      </c>
      <c r="BC121" s="1">
        <v>0.21945245465015145</v>
      </c>
      <c r="BD121" s="1">
        <v>1.430202137916134</v>
      </c>
      <c r="BE121" s="1">
        <v>0.21548329509180331</v>
      </c>
      <c r="BF121" s="1">
        <v>2.4470179296160119</v>
      </c>
      <c r="BG121" s="1">
        <v>6.4347840071472276E-2</v>
      </c>
      <c r="BH121" s="1">
        <v>2.2305509749437356</v>
      </c>
      <c r="BI121" s="1">
        <v>0.8239319073296455</v>
      </c>
      <c r="BJ121" s="1">
        <v>0.38977643447724003</v>
      </c>
      <c r="BK121" s="31">
        <v>18.687661952988222</v>
      </c>
      <c r="BL121" s="31">
        <v>15.5203041177156</v>
      </c>
      <c r="BM121" s="31">
        <v>38.247555438547245</v>
      </c>
      <c r="BN121" s="32">
        <f t="shared" si="12"/>
        <v>0.23290410272130013</v>
      </c>
      <c r="BO121" s="5">
        <f t="shared" si="13"/>
        <v>153.45918801913865</v>
      </c>
      <c r="BP121" s="5">
        <f t="shared" si="14"/>
        <v>17.038581358630221</v>
      </c>
      <c r="BQ121" s="5">
        <f t="shared" si="15"/>
        <v>145.16301534362651</v>
      </c>
      <c r="BR121" s="5">
        <f t="shared" si="16"/>
        <v>0.57609472499471281</v>
      </c>
      <c r="BS121" s="5">
        <f t="shared" si="11"/>
        <v>908.38056964078646</v>
      </c>
      <c r="BT121" s="1">
        <v>1196.3173291236587</v>
      </c>
      <c r="BU121" s="1">
        <v>0.54017299606950908</v>
      </c>
    </row>
    <row r="122" spans="1:73" s="7" customFormat="1">
      <c r="A122" s="28" t="s">
        <v>750</v>
      </c>
      <c r="B122" s="29" t="s">
        <v>134</v>
      </c>
      <c r="C122" s="29" t="s">
        <v>156</v>
      </c>
      <c r="D122" s="29" t="s">
        <v>47</v>
      </c>
      <c r="E122" s="29" t="s">
        <v>204</v>
      </c>
      <c r="F122" s="30" t="s">
        <v>757</v>
      </c>
      <c r="G122" s="29" t="s">
        <v>205</v>
      </c>
      <c r="H122" s="29" t="s">
        <v>275</v>
      </c>
      <c r="I122" s="1">
        <v>173.49849999999998</v>
      </c>
      <c r="J122" s="1">
        <v>-21.828833333333332</v>
      </c>
      <c r="K122" s="1">
        <v>1530</v>
      </c>
      <c r="L122" s="1">
        <v>52.363621699549356</v>
      </c>
      <c r="M122" s="1">
        <v>0.71579074714439817</v>
      </c>
      <c r="N122" s="1">
        <v>17.57215876440403</v>
      </c>
      <c r="O122" s="1">
        <v>8.156990049500461</v>
      </c>
      <c r="P122" s="1">
        <v>0.15122339728402778</v>
      </c>
      <c r="Q122" s="1">
        <v>6.1699146091883339</v>
      </c>
      <c r="R122" s="1">
        <v>11.281265437388473</v>
      </c>
      <c r="S122" s="1">
        <v>2.9639785867669448</v>
      </c>
      <c r="T122" s="1">
        <v>0.4536701918520834</v>
      </c>
      <c r="U122" s="1">
        <v>0.17138651692189819</v>
      </c>
      <c r="V122" s="1">
        <v>100.42</v>
      </c>
      <c r="W122" s="1">
        <v>0.33</v>
      </c>
      <c r="X122" s="1"/>
      <c r="Y122" s="1"/>
      <c r="Z122" s="1"/>
      <c r="AA122" s="1"/>
      <c r="AB122" s="1"/>
      <c r="AC122" s="1"/>
      <c r="AD122" s="1">
        <v>3.4249018806170648</v>
      </c>
      <c r="AE122" s="1">
        <v>0.42610526922749098</v>
      </c>
      <c r="AF122" s="1">
        <v>35.674267178957912</v>
      </c>
      <c r="AG122" s="1">
        <v>278.24057180138288</v>
      </c>
      <c r="AH122" s="1">
        <v>35.378135773301317</v>
      </c>
      <c r="AI122" s="1">
        <v>86.347238182583112</v>
      </c>
      <c r="AJ122" s="1">
        <v>66.722801163134307</v>
      </c>
      <c r="AK122" s="1">
        <v>5.2413022887023253</v>
      </c>
      <c r="AL122" s="1">
        <v>598.56282445866202</v>
      </c>
      <c r="AM122" s="1">
        <v>13.883039335471707</v>
      </c>
      <c r="AN122" s="1">
        <v>47.199789558387444</v>
      </c>
      <c r="AO122" s="1">
        <v>0.92446855296713459</v>
      </c>
      <c r="AP122" s="1">
        <v>5.2149955522323578E-2</v>
      </c>
      <c r="AQ122" s="1">
        <v>59.381359812995314</v>
      </c>
      <c r="AR122" s="1">
        <v>5.6124899630862242</v>
      </c>
      <c r="AS122" s="1">
        <v>14.62286702978041</v>
      </c>
      <c r="AT122" s="1">
        <v>2.2817436042531662</v>
      </c>
      <c r="AU122" s="1">
        <v>11.039828813367043</v>
      </c>
      <c r="AV122" s="1">
        <v>2.9121587890050149</v>
      </c>
      <c r="AW122" s="1">
        <v>1.0208867812851194</v>
      </c>
      <c r="AX122" s="1">
        <v>2.9583907871842823</v>
      </c>
      <c r="AY122" s="1">
        <v>0.48989748170462516</v>
      </c>
      <c r="AZ122" s="1">
        <v>2.7100428900326738</v>
      </c>
      <c r="BA122" s="1">
        <v>0.52086209819403251</v>
      </c>
      <c r="BB122" s="1">
        <v>1.5096261190992026</v>
      </c>
      <c r="BC122" s="1">
        <v>0.2059762738776969</v>
      </c>
      <c r="BD122" s="1">
        <v>1.3314873301777128</v>
      </c>
      <c r="BE122" s="1">
        <v>0.20687707112640075</v>
      </c>
      <c r="BF122" s="1">
        <v>1.3799877601013897</v>
      </c>
      <c r="BG122" s="1">
        <v>6.7802450730585911E-2</v>
      </c>
      <c r="BH122" s="1">
        <v>1.1156825087232749</v>
      </c>
      <c r="BI122" s="1">
        <v>0.45567620596014496</v>
      </c>
      <c r="BJ122" s="1">
        <v>0.17035240933045481</v>
      </c>
      <c r="BK122" s="31">
        <v>18.659165257982242</v>
      </c>
      <c r="BL122" s="31">
        <v>15.510261102220522</v>
      </c>
      <c r="BM122" s="31">
        <v>38.205730114417641</v>
      </c>
      <c r="BN122" s="32">
        <f t="shared" si="12"/>
        <v>0.11444520218570464</v>
      </c>
      <c r="BO122" s="5">
        <f t="shared" si="13"/>
        <v>130.31481353711283</v>
      </c>
      <c r="BP122" s="5">
        <f t="shared" si="14"/>
        <v>11.502251423592542</v>
      </c>
      <c r="BQ122" s="5">
        <f t="shared" si="15"/>
        <v>64.232968901329798</v>
      </c>
      <c r="BR122" s="5">
        <f t="shared" si="16"/>
        <v>0.34223097406366315</v>
      </c>
      <c r="BS122" s="5">
        <f t="shared" si="11"/>
        <v>1299.334799482569</v>
      </c>
      <c r="BT122" s="1">
        <v>1255.6222689916162</v>
      </c>
      <c r="BU122" s="1">
        <v>0.94399065980393293</v>
      </c>
    </row>
    <row r="123" spans="1:73" s="7" customFormat="1">
      <c r="A123" s="28" t="s">
        <v>750</v>
      </c>
      <c r="B123" s="29" t="s">
        <v>134</v>
      </c>
      <c r="C123" s="29" t="s">
        <v>157</v>
      </c>
      <c r="D123" s="29" t="s">
        <v>47</v>
      </c>
      <c r="E123" s="29" t="s">
        <v>204</v>
      </c>
      <c r="F123" s="30" t="s">
        <v>757</v>
      </c>
      <c r="G123" s="29" t="s">
        <v>205</v>
      </c>
      <c r="H123" s="29" t="s">
        <v>275</v>
      </c>
      <c r="I123" s="1">
        <v>173.49600000000001</v>
      </c>
      <c r="J123" s="1">
        <v>-22.0105</v>
      </c>
      <c r="K123" s="1">
        <v>1872.5</v>
      </c>
      <c r="L123" s="1">
        <v>49.797697171025597</v>
      </c>
      <c r="M123" s="1">
        <v>0.6366182876977704</v>
      </c>
      <c r="N123" s="1">
        <v>14.318858947106994</v>
      </c>
      <c r="O123" s="1">
        <v>8.1850922703999043</v>
      </c>
      <c r="P123" s="1">
        <v>0.15157578278518344</v>
      </c>
      <c r="Q123" s="1">
        <v>12.671112969626696</v>
      </c>
      <c r="R123" s="1">
        <v>10.769893884131267</v>
      </c>
      <c r="S123" s="1">
        <v>2.7426789070595348</v>
      </c>
      <c r="T123" s="1">
        <v>0.4130227874800349</v>
      </c>
      <c r="U123" s="1">
        <v>0.17934446619142905</v>
      </c>
      <c r="V123" s="1">
        <v>100.110399375</v>
      </c>
      <c r="W123" s="1">
        <v>0.25</v>
      </c>
      <c r="X123" s="1"/>
      <c r="Y123" s="1"/>
      <c r="Z123" s="1"/>
      <c r="AA123" s="1"/>
      <c r="AB123" s="1"/>
      <c r="AC123" s="1"/>
      <c r="AD123" s="1">
        <v>3.1456582921119849</v>
      </c>
      <c r="AE123" s="1">
        <v>0.37565029163603353</v>
      </c>
      <c r="AF123" s="1">
        <v>31.595776065935571</v>
      </c>
      <c r="AG123" s="1">
        <v>239.60663279164342</v>
      </c>
      <c r="AH123" s="1">
        <v>304.52644623541983</v>
      </c>
      <c r="AI123" s="1">
        <v>58.747172878683052</v>
      </c>
      <c r="AJ123" s="1">
        <v>64.627683805557879</v>
      </c>
      <c r="AK123" s="1">
        <v>3.6083467500846496</v>
      </c>
      <c r="AL123" s="1">
        <v>496.78156534390303</v>
      </c>
      <c r="AM123" s="1">
        <v>14.369919112510738</v>
      </c>
      <c r="AN123" s="1">
        <v>71.452322271522021</v>
      </c>
      <c r="AO123" s="1">
        <v>0.6350933892467393</v>
      </c>
      <c r="AP123" s="1">
        <v>3.5871300004366634E-2</v>
      </c>
      <c r="AQ123" s="1">
        <v>71.579726852290264</v>
      </c>
      <c r="AR123" s="1">
        <v>8.0418880743070211</v>
      </c>
      <c r="AS123" s="1">
        <v>19.622697022486491</v>
      </c>
      <c r="AT123" s="1">
        <v>2.903917243616974</v>
      </c>
      <c r="AU123" s="1">
        <v>13.509089183841766</v>
      </c>
      <c r="AV123" s="1">
        <v>3.0763734777078064</v>
      </c>
      <c r="AW123" s="1">
        <v>0.98494955477040347</v>
      </c>
      <c r="AX123" s="1">
        <v>2.8813176201708508</v>
      </c>
      <c r="AY123" s="1">
        <v>0.46596328958401662</v>
      </c>
      <c r="AZ123" s="1">
        <v>2.7499176619647647</v>
      </c>
      <c r="BA123" s="1">
        <v>0.56380900545000134</v>
      </c>
      <c r="BB123" s="1">
        <v>1.5757070079940261</v>
      </c>
      <c r="BC123" s="1">
        <v>0.22188748220573243</v>
      </c>
      <c r="BD123" s="1">
        <v>1.3850597752288121</v>
      </c>
      <c r="BE123" s="1">
        <v>0.2034899267228199</v>
      </c>
      <c r="BF123" s="1">
        <v>1.9330958656827528</v>
      </c>
      <c r="BG123" s="1">
        <v>4.3895715644113049E-2</v>
      </c>
      <c r="BH123" s="1">
        <v>1.0821661112811096</v>
      </c>
      <c r="BI123" s="1">
        <v>0.822958461067966</v>
      </c>
      <c r="BJ123" s="1">
        <v>0.29049728686135767</v>
      </c>
      <c r="BK123" s="31">
        <v>18.786568388765495</v>
      </c>
      <c r="BL123" s="31">
        <v>15.530164548555767</v>
      </c>
      <c r="BM123" s="31">
        <v>38.321846226209402</v>
      </c>
      <c r="BN123" s="32">
        <f t="shared" si="12"/>
        <v>4.3588226746968356E-2</v>
      </c>
      <c r="BO123" s="5">
        <f t="shared" si="13"/>
        <v>86.978541735144375</v>
      </c>
      <c r="BP123" s="5">
        <f t="shared" si="14"/>
        <v>4.3846037446434929</v>
      </c>
      <c r="BQ123" s="5">
        <f t="shared" si="15"/>
        <v>112.70740345319658</v>
      </c>
      <c r="BR123" s="5">
        <f t="shared" si="16"/>
        <v>0.5941681909952321</v>
      </c>
      <c r="BS123" s="5">
        <f t="shared" si="11"/>
        <v>968.26649151373454</v>
      </c>
      <c r="BT123" s="1">
        <v>1260.2040473103812</v>
      </c>
      <c r="BU123" s="1">
        <v>1.1045293793937883</v>
      </c>
    </row>
    <row r="124" spans="1:73" s="7" customFormat="1">
      <c r="A124" s="28" t="s">
        <v>750</v>
      </c>
      <c r="B124" s="29" t="s">
        <v>134</v>
      </c>
      <c r="C124" s="29" t="s">
        <v>158</v>
      </c>
      <c r="D124" s="29" t="s">
        <v>47</v>
      </c>
      <c r="E124" s="29" t="s">
        <v>204</v>
      </c>
      <c r="F124" s="30" t="s">
        <v>757</v>
      </c>
      <c r="G124" s="29" t="s">
        <v>205</v>
      </c>
      <c r="H124" s="29" t="s">
        <v>275</v>
      </c>
      <c r="I124" s="1">
        <v>173.48</v>
      </c>
      <c r="J124" s="1">
        <v>-22.014833333333335</v>
      </c>
      <c r="K124" s="1">
        <v>1982.5</v>
      </c>
      <c r="L124" s="1">
        <v>51.409418392362468</v>
      </c>
      <c r="M124" s="1">
        <v>0.7384666553802558</v>
      </c>
      <c r="N124" s="1">
        <v>17.004965036906984</v>
      </c>
      <c r="O124" s="1">
        <v>7.8935004273042964</v>
      </c>
      <c r="P124" s="1">
        <v>0.1416237421277203</v>
      </c>
      <c r="Q124" s="1">
        <v>7.3030750927664618</v>
      </c>
      <c r="R124" s="1">
        <v>11.326166573014401</v>
      </c>
      <c r="S124" s="1">
        <v>3.3591411683863397</v>
      </c>
      <c r="T124" s="1">
        <v>0.56473883410849757</v>
      </c>
      <c r="U124" s="1">
        <v>0.2294102302837458</v>
      </c>
      <c r="V124" s="1">
        <v>100.18048169499998</v>
      </c>
      <c r="W124" s="1">
        <v>0.46</v>
      </c>
      <c r="X124" s="1"/>
      <c r="Y124" s="1"/>
      <c r="Z124" s="1"/>
      <c r="AA124" s="1"/>
      <c r="AB124" s="1"/>
      <c r="AC124" s="1"/>
      <c r="AD124" s="1">
        <v>3.695573093342992</v>
      </c>
      <c r="AE124" s="1">
        <v>0.52663974181497697</v>
      </c>
      <c r="AF124" s="1">
        <v>29.658194459061992</v>
      </c>
      <c r="AG124" s="1">
        <v>266.64051885521457</v>
      </c>
      <c r="AH124" s="1">
        <v>82.817358045545603</v>
      </c>
      <c r="AI124" s="1">
        <v>71.44693196804981</v>
      </c>
      <c r="AJ124" s="1">
        <v>65.231448919317742</v>
      </c>
      <c r="AK124" s="1">
        <v>5.6376736356950135</v>
      </c>
      <c r="AL124" s="1">
        <v>697.89495809196615</v>
      </c>
      <c r="AM124" s="1">
        <v>17.116366561210899</v>
      </c>
      <c r="AN124" s="1">
        <v>90.155934816616977</v>
      </c>
      <c r="AO124" s="1">
        <v>0.84450617192504673</v>
      </c>
      <c r="AP124" s="1">
        <v>5.7525708552470793E-2</v>
      </c>
      <c r="AQ124" s="1">
        <v>96.245313818146755</v>
      </c>
      <c r="AR124" s="1">
        <v>11.195734567277794</v>
      </c>
      <c r="AS124" s="1">
        <v>26.666710526987885</v>
      </c>
      <c r="AT124" s="1">
        <v>3.8744672278547831</v>
      </c>
      <c r="AU124" s="1">
        <v>17.5355078658915</v>
      </c>
      <c r="AV124" s="1">
        <v>3.8207972889899042</v>
      </c>
      <c r="AW124" s="1">
        <v>1.2174585181514193</v>
      </c>
      <c r="AX124" s="1">
        <v>3.5076768705127805</v>
      </c>
      <c r="AY124" s="1">
        <v>0.55824382434588538</v>
      </c>
      <c r="AZ124" s="1">
        <v>3.2578321495876179</v>
      </c>
      <c r="BA124" s="1">
        <v>0.65754191141797991</v>
      </c>
      <c r="BB124" s="1">
        <v>1.8246004763487365</v>
      </c>
      <c r="BC124" s="1">
        <v>0.26305195440703349</v>
      </c>
      <c r="BD124" s="1">
        <v>1.6348243914376444</v>
      </c>
      <c r="BE124" s="1">
        <v>0.23937107498633656</v>
      </c>
      <c r="BF124" s="1">
        <v>2.3926121181274937</v>
      </c>
      <c r="BG124" s="1">
        <v>5.7432988149444947E-2</v>
      </c>
      <c r="BH124" s="1">
        <v>1.4181601876382695</v>
      </c>
      <c r="BI124" s="1">
        <v>1.1462750931303047</v>
      </c>
      <c r="BJ124" s="1">
        <v>0.40172319195515099</v>
      </c>
      <c r="BK124" s="31">
        <v>18.793400315581639</v>
      </c>
      <c r="BL124" s="31">
        <v>15.528170889862599</v>
      </c>
      <c r="BM124" s="31">
        <v>38.319925912153053</v>
      </c>
      <c r="BN124" s="32">
        <f t="shared" si="12"/>
        <v>5.0184906657420904E-2</v>
      </c>
      <c r="BO124" s="5">
        <f t="shared" si="13"/>
        <v>83.963539289085745</v>
      </c>
      <c r="BP124" s="5">
        <f t="shared" si="14"/>
        <v>4.9182553729745404</v>
      </c>
      <c r="BQ124" s="5">
        <f t="shared" si="15"/>
        <v>113.96638297948272</v>
      </c>
      <c r="BR124" s="5">
        <f t="shared" si="16"/>
        <v>0.70116099266312304</v>
      </c>
      <c r="BS124" s="5">
        <f t="shared" si="11"/>
        <v>712.49882810896997</v>
      </c>
      <c r="BT124" s="1">
        <v>1247.3398293966497</v>
      </c>
      <c r="BU124" s="1">
        <v>1.0292338539478325</v>
      </c>
    </row>
    <row r="125" spans="1:73" s="7" customFormat="1">
      <c r="A125" s="28" t="s">
        <v>750</v>
      </c>
      <c r="B125" s="29" t="s">
        <v>128</v>
      </c>
      <c r="C125" s="29" t="s">
        <v>181</v>
      </c>
      <c r="D125" s="29" t="s">
        <v>74</v>
      </c>
      <c r="E125" s="29" t="s">
        <v>207</v>
      </c>
      <c r="F125" s="30" t="s">
        <v>757</v>
      </c>
      <c r="G125" s="29" t="s">
        <v>208</v>
      </c>
      <c r="H125" s="29" t="s">
        <v>275</v>
      </c>
      <c r="I125" s="1">
        <v>173.09558333333334</v>
      </c>
      <c r="J125" s="1">
        <v>-22.416166666666669</v>
      </c>
      <c r="K125" s="1">
        <v>1807</v>
      </c>
      <c r="L125" s="1">
        <v>56.749066446076398</v>
      </c>
      <c r="M125" s="1">
        <v>0.55699061502412195</v>
      </c>
      <c r="N125" s="1">
        <v>14.820320886555248</v>
      </c>
      <c r="O125" s="1">
        <v>10.400063568952563</v>
      </c>
      <c r="P125" s="1">
        <v>0.17709983572082652</v>
      </c>
      <c r="Q125" s="1">
        <v>4.7755356560242967</v>
      </c>
      <c r="R125" s="1">
        <v>9.5110652792527492</v>
      </c>
      <c r="S125" s="1">
        <v>2.2211019214862251</v>
      </c>
      <c r="T125" s="1">
        <v>0.6707563933491677</v>
      </c>
      <c r="U125" s="1">
        <v>0.10302280925132647</v>
      </c>
      <c r="V125" s="1"/>
      <c r="W125" s="1"/>
      <c r="X125" s="1"/>
      <c r="Y125" s="1"/>
      <c r="Z125" s="1"/>
      <c r="AA125" s="1"/>
      <c r="AB125" s="1"/>
      <c r="AC125" s="1"/>
      <c r="AD125" s="1">
        <v>7.5031560692873347</v>
      </c>
      <c r="AE125" s="1">
        <v>0.38263101368661434</v>
      </c>
      <c r="AF125" s="1">
        <v>37.893689609216182</v>
      </c>
      <c r="AG125" s="1">
        <v>346.44089970490597</v>
      </c>
      <c r="AH125" s="1">
        <v>30.780527252439523</v>
      </c>
      <c r="AI125" s="1">
        <v>181.49942187923966</v>
      </c>
      <c r="AJ125" s="1">
        <v>74.009225988122495</v>
      </c>
      <c r="AK125" s="1">
        <v>7.5229036278451851</v>
      </c>
      <c r="AL125" s="1">
        <v>291.27724496162864</v>
      </c>
      <c r="AM125" s="1">
        <v>11.548635705296288</v>
      </c>
      <c r="AN125" s="1">
        <v>26.535402357956364</v>
      </c>
      <c r="AO125" s="1">
        <v>0.29556998273241269</v>
      </c>
      <c r="AP125" s="1">
        <v>0.21761127163733684</v>
      </c>
      <c r="AQ125" s="1">
        <v>120.39667679383197</v>
      </c>
      <c r="AR125" s="1">
        <v>2.9516224157943838</v>
      </c>
      <c r="AS125" s="1">
        <v>6.8297627665053655</v>
      </c>
      <c r="AT125" s="1"/>
      <c r="AU125" s="1">
        <v>5.1744031191849587</v>
      </c>
      <c r="AV125" s="1">
        <v>1.5000620473186186</v>
      </c>
      <c r="AW125" s="1">
        <v>0.55863196338484666</v>
      </c>
      <c r="AX125" s="1">
        <v>1.7657475947344938</v>
      </c>
      <c r="AY125" s="1"/>
      <c r="AZ125" s="1">
        <v>2.010483103375214</v>
      </c>
      <c r="BA125" s="1"/>
      <c r="BB125" s="1">
        <v>1.2979874362260579</v>
      </c>
      <c r="BC125" s="1"/>
      <c r="BD125" s="1">
        <v>1.3333873950416786</v>
      </c>
      <c r="BE125" s="1">
        <v>0.20301563770532605</v>
      </c>
      <c r="BF125" s="1">
        <v>0.92309848068067302</v>
      </c>
      <c r="BG125" s="1">
        <v>1.6340439458030501E-2</v>
      </c>
      <c r="BH125" s="1">
        <v>2.8395086956209852</v>
      </c>
      <c r="BI125" s="1">
        <v>0.30523010909969173</v>
      </c>
      <c r="BJ125" s="1">
        <v>0.19955394715064284</v>
      </c>
      <c r="BK125" s="31"/>
      <c r="BL125" s="31"/>
      <c r="BM125" s="31"/>
      <c r="BN125" s="32"/>
      <c r="BO125" s="5"/>
      <c r="BP125" s="5"/>
      <c r="BQ125" s="5"/>
      <c r="BR125" s="5"/>
      <c r="BS125" s="5"/>
      <c r="BT125" s="1"/>
      <c r="BU125" s="1"/>
    </row>
    <row r="126" spans="1:73" s="7" customFormat="1">
      <c r="A126" s="28" t="s">
        <v>750</v>
      </c>
      <c r="B126" s="29" t="s">
        <v>128</v>
      </c>
      <c r="C126" s="29" t="s">
        <v>182</v>
      </c>
      <c r="D126" s="29" t="s">
        <v>74</v>
      </c>
      <c r="E126" s="29" t="s">
        <v>207</v>
      </c>
      <c r="F126" s="30" t="s">
        <v>757</v>
      </c>
      <c r="G126" s="29" t="s">
        <v>208</v>
      </c>
      <c r="H126" s="29" t="s">
        <v>275</v>
      </c>
      <c r="I126" s="1">
        <v>173.01124999999999</v>
      </c>
      <c r="J126" s="1">
        <v>-22.405333333333331</v>
      </c>
      <c r="K126" s="1">
        <v>1756.5</v>
      </c>
      <c r="L126" s="1">
        <v>53.784944831288627</v>
      </c>
      <c r="M126" s="1">
        <v>0.46116658654479253</v>
      </c>
      <c r="N126" s="1">
        <v>15.676223670305767</v>
      </c>
      <c r="O126" s="1">
        <v>7.8913606344752534</v>
      </c>
      <c r="P126" s="1">
        <v>0.14657013838342731</v>
      </c>
      <c r="Q126" s="1">
        <v>7.1640037257017797</v>
      </c>
      <c r="R126" s="1">
        <v>12.08794772274036</v>
      </c>
      <c r="S126" s="1">
        <v>2.3697817006889386</v>
      </c>
      <c r="T126" s="1">
        <v>0.319110901665346</v>
      </c>
      <c r="U126" s="1">
        <v>7.6852878340389882E-2</v>
      </c>
      <c r="V126" s="1"/>
      <c r="W126" s="1"/>
      <c r="X126" s="1"/>
      <c r="Y126" s="1"/>
      <c r="Z126" s="1"/>
      <c r="AA126" s="1"/>
      <c r="AB126" s="1"/>
      <c r="AC126" s="1"/>
      <c r="AD126" s="1">
        <v>5.3819927483148433</v>
      </c>
      <c r="AE126" s="1">
        <v>0.36655852887915108</v>
      </c>
      <c r="AF126" s="1">
        <v>36.478650523566003</v>
      </c>
      <c r="AG126" s="1">
        <v>280.1613087163006</v>
      </c>
      <c r="AH126" s="1">
        <v>57.968478203571806</v>
      </c>
      <c r="AI126" s="1">
        <v>133.37483512910131</v>
      </c>
      <c r="AJ126" s="1">
        <v>63.580961796053252</v>
      </c>
      <c r="AK126" s="1">
        <v>3.3217164616061901</v>
      </c>
      <c r="AL126" s="1">
        <v>197.53072701579021</v>
      </c>
      <c r="AM126" s="1">
        <v>11.369487374507862</v>
      </c>
      <c r="AN126" s="1">
        <v>32.708268547724849</v>
      </c>
      <c r="AO126" s="1">
        <v>0.23293704138502563</v>
      </c>
      <c r="AP126" s="1">
        <v>7.5272945348093104E-2</v>
      </c>
      <c r="AQ126" s="1">
        <v>44.760138852612286</v>
      </c>
      <c r="AR126" s="1">
        <v>1.9400930981368874</v>
      </c>
      <c r="AS126" s="1">
        <v>5.6454667259267186</v>
      </c>
      <c r="AT126" s="1"/>
      <c r="AU126" s="1">
        <v>4.5614747317076407</v>
      </c>
      <c r="AV126" s="1">
        <v>1.5066099235760242</v>
      </c>
      <c r="AW126" s="1">
        <v>0.54313549530324279</v>
      </c>
      <c r="AX126" s="1">
        <v>1.8227851558922794</v>
      </c>
      <c r="AY126" s="1"/>
      <c r="AZ126" s="1">
        <v>2.0067750077655004</v>
      </c>
      <c r="BA126" s="1"/>
      <c r="BB126" s="1">
        <v>1.3168578361599743</v>
      </c>
      <c r="BC126" s="1"/>
      <c r="BD126" s="1">
        <v>1.3315058704346003</v>
      </c>
      <c r="BE126" s="1">
        <v>0.19635045815094287</v>
      </c>
      <c r="BF126" s="1">
        <v>1.056724344255521</v>
      </c>
      <c r="BG126" s="1">
        <v>1.6905778087985143E-2</v>
      </c>
      <c r="BH126" s="1">
        <v>1.5226834269671263</v>
      </c>
      <c r="BI126" s="1">
        <v>0.16857888222618669</v>
      </c>
      <c r="BJ126" s="1">
        <v>0.10067855606767592</v>
      </c>
      <c r="BK126" s="31"/>
      <c r="BL126" s="31"/>
      <c r="BM126" s="31"/>
      <c r="BN126" s="32">
        <f>AP126/BI126</f>
        <v>0.44651467819734042</v>
      </c>
      <c r="BO126" s="5">
        <f t="shared" ref="BO126:BO133" si="17">AQ126/BI126</f>
        <v>265.51450728304411</v>
      </c>
      <c r="BP126" s="5">
        <f t="shared" ref="BP126:BP133" si="18">AK126/BI126</f>
        <v>19.704226399777383</v>
      </c>
      <c r="BQ126" s="5">
        <f t="shared" ref="BQ126:BQ133" si="19">AQ126/AO126</f>
        <v>192.1555223096849</v>
      </c>
      <c r="BR126" s="5">
        <f t="shared" ref="BR126:BR133" si="20">BI126/BD126</f>
        <v>0.12660768981150863</v>
      </c>
      <c r="BS126" s="5">
        <f t="shared" si="11"/>
        <v>3365.5321911194328</v>
      </c>
      <c r="BT126" s="1"/>
      <c r="BU126" s="1"/>
    </row>
    <row r="127" spans="1:73" s="7" customFormat="1">
      <c r="A127" s="28" t="s">
        <v>750</v>
      </c>
      <c r="B127" s="29" t="s">
        <v>128</v>
      </c>
      <c r="C127" s="29" t="s">
        <v>182</v>
      </c>
      <c r="D127" s="29" t="s">
        <v>47</v>
      </c>
      <c r="E127" s="29" t="s">
        <v>207</v>
      </c>
      <c r="F127" s="30" t="s">
        <v>757</v>
      </c>
      <c r="G127" s="29" t="s">
        <v>208</v>
      </c>
      <c r="H127" s="29" t="s">
        <v>275</v>
      </c>
      <c r="I127" s="1">
        <v>173.01124999999999</v>
      </c>
      <c r="J127" s="1">
        <v>-22.405333333333331</v>
      </c>
      <c r="K127" s="1">
        <v>1756.5</v>
      </c>
      <c r="L127" s="1">
        <v>50.50440617287812</v>
      </c>
      <c r="M127" s="1">
        <v>0.3457116589244727</v>
      </c>
      <c r="N127" s="1">
        <v>10.717061426658654</v>
      </c>
      <c r="O127" s="1">
        <v>8.0610347060269945</v>
      </c>
      <c r="P127" s="1">
        <v>0.15251984952550268</v>
      </c>
      <c r="Q127" s="1">
        <v>18.373557872838891</v>
      </c>
      <c r="R127" s="1">
        <v>9.8426142893791067</v>
      </c>
      <c r="S127" s="1">
        <v>1.7082223146856301</v>
      </c>
      <c r="T127" s="1">
        <v>0.23386376927243746</v>
      </c>
      <c r="U127" s="1">
        <v>6.1007939810201077E-2</v>
      </c>
      <c r="V127" s="1">
        <v>99.73</v>
      </c>
      <c r="W127" s="1">
        <v>0.5</v>
      </c>
      <c r="X127" s="1"/>
      <c r="Y127" s="1"/>
      <c r="Z127" s="1"/>
      <c r="AA127" s="1"/>
      <c r="AB127" s="1"/>
      <c r="AC127" s="1"/>
      <c r="AD127" s="1">
        <v>5.3365093729228619</v>
      </c>
      <c r="AE127" s="1">
        <v>0.29027500994988803</v>
      </c>
      <c r="AF127" s="1">
        <v>29.236103180398015</v>
      </c>
      <c r="AG127" s="1">
        <v>230.79895161099154</v>
      </c>
      <c r="AH127" s="1">
        <v>600.48840719066243</v>
      </c>
      <c r="AI127" s="1">
        <v>77.231734723783504</v>
      </c>
      <c r="AJ127" s="1">
        <v>64.607768861571131</v>
      </c>
      <c r="AK127" s="1">
        <v>2.5684106675182123</v>
      </c>
      <c r="AL127" s="1">
        <v>139.84397540604951</v>
      </c>
      <c r="AM127" s="1">
        <v>8.5909015728221139</v>
      </c>
      <c r="AN127" s="1">
        <v>23.988908765820632</v>
      </c>
      <c r="AO127" s="1">
        <v>0.17317691933933099</v>
      </c>
      <c r="AP127" s="1">
        <v>5.8513832754493116E-2</v>
      </c>
      <c r="AQ127" s="1">
        <v>30.023346892596919</v>
      </c>
      <c r="AR127" s="1">
        <v>1.3271277575183194</v>
      </c>
      <c r="AS127" s="1">
        <v>3.7236159741175987</v>
      </c>
      <c r="AT127" s="1">
        <v>0.62330344681741945</v>
      </c>
      <c r="AU127" s="1">
        <v>3.3195203304629848</v>
      </c>
      <c r="AV127" s="1">
        <v>1.0868929352803682</v>
      </c>
      <c r="AW127" s="1">
        <v>0.3944455133748978</v>
      </c>
      <c r="AX127" s="1">
        <v>1.3419652871775378</v>
      </c>
      <c r="AY127" s="1">
        <v>0.2304040523325884</v>
      </c>
      <c r="AZ127" s="1">
        <v>1.4627931164798083</v>
      </c>
      <c r="BA127" s="1">
        <v>0.32838229061582758</v>
      </c>
      <c r="BB127" s="1">
        <v>0.93940368525839035</v>
      </c>
      <c r="BC127" s="1">
        <v>0.1398700977823463</v>
      </c>
      <c r="BD127" s="1">
        <v>0.95033028065335834</v>
      </c>
      <c r="BE127" s="1">
        <v>0.14125835216009452</v>
      </c>
      <c r="BF127" s="1">
        <v>0.67800111166716281</v>
      </c>
      <c r="BG127" s="1">
        <v>1.3680095613464312E-2</v>
      </c>
      <c r="BH127" s="1">
        <v>1.0437470724493727</v>
      </c>
      <c r="BI127" s="1">
        <v>0.10653761226311362</v>
      </c>
      <c r="BJ127" s="1">
        <v>6.6168867872180986E-2</v>
      </c>
      <c r="BK127" s="31">
        <v>18.642728375709783</v>
      </c>
      <c r="BL127" s="31">
        <v>15.523719247609154</v>
      </c>
      <c r="BM127" s="31">
        <v>38.239888060052429</v>
      </c>
      <c r="BN127" s="32">
        <f>AP127/BI127</f>
        <v>0.54923168927404509</v>
      </c>
      <c r="BO127" s="5">
        <f t="shared" si="17"/>
        <v>281.80983461924143</v>
      </c>
      <c r="BP127" s="5">
        <f t="shared" si="18"/>
        <v>24.108017938069274</v>
      </c>
      <c r="BQ127" s="5">
        <f t="shared" si="19"/>
        <v>173.36806202082715</v>
      </c>
      <c r="BR127" s="5">
        <f t="shared" si="20"/>
        <v>0.1121058798524954</v>
      </c>
      <c r="BS127" s="5">
        <f t="shared" si="11"/>
        <v>5102.5670026304233</v>
      </c>
      <c r="BT127" s="1">
        <v>1237.2565281445636</v>
      </c>
      <c r="BU127" s="1">
        <v>0.65747768846818899</v>
      </c>
    </row>
    <row r="128" spans="1:73" s="7" customFormat="1">
      <c r="A128" s="28" t="s">
        <v>750</v>
      </c>
      <c r="B128" s="29" t="s">
        <v>128</v>
      </c>
      <c r="C128" s="29" t="s">
        <v>183</v>
      </c>
      <c r="D128" s="29" t="s">
        <v>47</v>
      </c>
      <c r="E128" s="29" t="s">
        <v>207</v>
      </c>
      <c r="F128" s="30" t="s">
        <v>757</v>
      </c>
      <c r="G128" s="29" t="s">
        <v>208</v>
      </c>
      <c r="H128" s="29" t="s">
        <v>275</v>
      </c>
      <c r="I128" s="1">
        <v>173.14916666666667</v>
      </c>
      <c r="J128" s="1">
        <v>-22.328333333333333</v>
      </c>
      <c r="K128" s="1">
        <v>2215</v>
      </c>
      <c r="L128" s="1">
        <v>49.326158102981331</v>
      </c>
      <c r="M128" s="1">
        <v>0.39705266584443172</v>
      </c>
      <c r="N128" s="1">
        <v>11.219283019501637</v>
      </c>
      <c r="O128" s="1">
        <v>8.8407802571527885</v>
      </c>
      <c r="P128" s="1">
        <v>0.16289340137207456</v>
      </c>
      <c r="Q128" s="1">
        <v>18.182975928157823</v>
      </c>
      <c r="R128" s="1">
        <v>9.8448699454247581</v>
      </c>
      <c r="S128" s="1">
        <v>1.5474873130347082</v>
      </c>
      <c r="T128" s="1">
        <v>0.35632931550141317</v>
      </c>
      <c r="U128" s="1">
        <v>0.12217005102905593</v>
      </c>
      <c r="V128" s="1">
        <v>99.62</v>
      </c>
      <c r="W128" s="1">
        <v>0.43</v>
      </c>
      <c r="X128" s="1"/>
      <c r="Y128" s="1"/>
      <c r="Z128" s="1"/>
      <c r="AA128" s="1"/>
      <c r="AB128" s="1"/>
      <c r="AC128" s="1"/>
      <c r="AD128" s="1">
        <v>4.5659862291742241</v>
      </c>
      <c r="AE128" s="1">
        <v>0.32818534837956276</v>
      </c>
      <c r="AF128" s="1">
        <v>33.474270662173538</v>
      </c>
      <c r="AG128" s="1">
        <v>198</v>
      </c>
      <c r="AH128" s="1" t="s">
        <v>184</v>
      </c>
      <c r="AI128" s="1">
        <v>70.330574949722347</v>
      </c>
      <c r="AJ128" s="1">
        <v>61.884425745597085</v>
      </c>
      <c r="AK128" s="1">
        <v>4.3904568966613962</v>
      </c>
      <c r="AL128" s="1">
        <v>253.1121117341732</v>
      </c>
      <c r="AM128" s="1">
        <v>9.6471211592553949</v>
      </c>
      <c r="AN128" s="1">
        <v>23.212800576331347</v>
      </c>
      <c r="AO128" s="1">
        <v>0.17015149515011926</v>
      </c>
      <c r="AP128" s="1">
        <v>6.185258720522091E-2</v>
      </c>
      <c r="AQ128" s="1">
        <v>32.231641599142321</v>
      </c>
      <c r="AR128" s="1">
        <v>2.3297230798197663</v>
      </c>
      <c r="AS128" s="1">
        <v>6.4777929573642581</v>
      </c>
      <c r="AT128" s="1">
        <v>1.1098910031887401</v>
      </c>
      <c r="AU128" s="1">
        <v>5.5219903974806481</v>
      </c>
      <c r="AV128" s="1">
        <v>1.6065515429040247</v>
      </c>
      <c r="AW128" s="1">
        <v>0.52986728073276246</v>
      </c>
      <c r="AX128" s="1">
        <v>1.8916720366337572</v>
      </c>
      <c r="AY128" s="1">
        <v>0.31767756088522359</v>
      </c>
      <c r="AZ128" s="1">
        <v>1.8780962434223238</v>
      </c>
      <c r="BA128" s="1">
        <v>0.40010098624212709</v>
      </c>
      <c r="BB128" s="1">
        <v>1.1635453712250907</v>
      </c>
      <c r="BC128" s="1">
        <v>0.17277744499677586</v>
      </c>
      <c r="BD128" s="1">
        <v>1.1157938950388413</v>
      </c>
      <c r="BE128" s="1">
        <v>0.17827914044576848</v>
      </c>
      <c r="BF128" s="1">
        <v>0.74000410045141807</v>
      </c>
      <c r="BG128" s="1">
        <v>1.3975604048976969E-2</v>
      </c>
      <c r="BH128" s="1">
        <v>0.95381924069507429</v>
      </c>
      <c r="BI128" s="1">
        <v>0.13895766926967404</v>
      </c>
      <c r="BJ128" s="1">
        <v>0.10007914473423979</v>
      </c>
      <c r="BK128" s="31">
        <v>18.574801533052376</v>
      </c>
      <c r="BL128" s="31">
        <v>15.515009921636565</v>
      </c>
      <c r="BM128" s="31">
        <v>38.175525031730253</v>
      </c>
      <c r="BN128" s="32">
        <f>AP128/BI128</f>
        <v>0.44511819700418326</v>
      </c>
      <c r="BO128" s="5">
        <f t="shared" si="17"/>
        <v>231.95295206478048</v>
      </c>
      <c r="BP128" s="5">
        <f t="shared" si="18"/>
        <v>31.59564290144268</v>
      </c>
      <c r="BQ128" s="5">
        <f t="shared" si="19"/>
        <v>189.42908242272784</v>
      </c>
      <c r="BR128" s="5">
        <f t="shared" si="20"/>
        <v>0.12453704029706746</v>
      </c>
      <c r="BS128" s="5">
        <f t="shared" si="11"/>
        <v>2933.0977579948603</v>
      </c>
      <c r="BT128" s="1">
        <v>1251.4793246392103</v>
      </c>
      <c r="BU128" s="1">
        <v>0.78924044252108139</v>
      </c>
    </row>
    <row r="129" spans="1:73" s="7" customFormat="1">
      <c r="A129" s="28" t="s">
        <v>750</v>
      </c>
      <c r="B129" s="29" t="s">
        <v>134</v>
      </c>
      <c r="C129" s="29" t="s">
        <v>185</v>
      </c>
      <c r="D129" s="29" t="s">
        <v>74</v>
      </c>
      <c r="E129" s="29" t="s">
        <v>207</v>
      </c>
      <c r="F129" s="30" t="s">
        <v>757</v>
      </c>
      <c r="G129" s="29" t="s">
        <v>208</v>
      </c>
      <c r="H129" s="29" t="s">
        <v>275</v>
      </c>
      <c r="I129" s="1">
        <v>173.30225000000002</v>
      </c>
      <c r="J129" s="1">
        <v>-22.168916666666668</v>
      </c>
      <c r="K129" s="1">
        <v>2060</v>
      </c>
      <c r="L129" s="1">
        <v>52.557061723485916</v>
      </c>
      <c r="M129" s="1">
        <v>0.60980876115055349</v>
      </c>
      <c r="N129" s="1">
        <v>15.647368591841921</v>
      </c>
      <c r="O129" s="1">
        <v>8.2077326742198</v>
      </c>
      <c r="P129" s="1">
        <v>0.16793958045253515</v>
      </c>
      <c r="Q129" s="1">
        <v>6.9340969340500029</v>
      </c>
      <c r="R129" s="1">
        <v>13.220149896123553</v>
      </c>
      <c r="S129" s="1">
        <v>2.1859142091016097</v>
      </c>
      <c r="T129" s="1">
        <v>0.35057644364969243</v>
      </c>
      <c r="U129" s="1">
        <v>8.6642023452562514E-2</v>
      </c>
      <c r="V129" s="1"/>
      <c r="W129" s="1"/>
      <c r="X129" s="1"/>
      <c r="Y129" s="1"/>
      <c r="Z129" s="1"/>
      <c r="AA129" s="1"/>
      <c r="AB129" s="1"/>
      <c r="AC129" s="1"/>
      <c r="AD129" s="1">
        <v>4.6065495157681067</v>
      </c>
      <c r="AE129" s="1">
        <v>0.28797312678625936</v>
      </c>
      <c r="AF129" s="1">
        <v>53.7230590799699</v>
      </c>
      <c r="AG129" s="1">
        <v>337.21417066291144</v>
      </c>
      <c r="AH129" s="1">
        <v>60.170925915162506</v>
      </c>
      <c r="AI129" s="1">
        <v>98.069075039593471</v>
      </c>
      <c r="AJ129" s="1">
        <v>70.242790636557999</v>
      </c>
      <c r="AK129" s="1">
        <v>4.5298979020971011</v>
      </c>
      <c r="AL129" s="1">
        <v>244.88347180276708</v>
      </c>
      <c r="AM129" s="1">
        <v>14.788982449000738</v>
      </c>
      <c r="AN129" s="1">
        <v>32.954970097327489</v>
      </c>
      <c r="AO129" s="1">
        <v>0.35650792109917345</v>
      </c>
      <c r="AP129" s="1">
        <v>7.4648815433291937E-2</v>
      </c>
      <c r="AQ129" s="1">
        <v>48.818086587594188</v>
      </c>
      <c r="AR129" s="1">
        <v>2.734786259842481</v>
      </c>
      <c r="AS129" s="1">
        <v>7.1979572597700523</v>
      </c>
      <c r="AT129" s="1"/>
      <c r="AU129" s="1">
        <v>6.2193119181901002</v>
      </c>
      <c r="AV129" s="1">
        <v>1.8894419566091338</v>
      </c>
      <c r="AW129" s="1">
        <v>0.67526585133251582</v>
      </c>
      <c r="AX129" s="1">
        <v>2.2806181747262668</v>
      </c>
      <c r="AY129" s="1"/>
      <c r="AZ129" s="1">
        <v>2.7941949014638761</v>
      </c>
      <c r="BA129" s="1"/>
      <c r="BB129" s="1">
        <v>1.6305104567120212</v>
      </c>
      <c r="BC129" s="1"/>
      <c r="BD129" s="1">
        <v>1.7254546526771739</v>
      </c>
      <c r="BE129" s="1">
        <v>0.25959306578768915</v>
      </c>
      <c r="BF129" s="1">
        <v>1.1089524997063256</v>
      </c>
      <c r="BG129" s="1">
        <v>1.9739239542645254E-2</v>
      </c>
      <c r="BH129" s="1">
        <v>1.378031654936831</v>
      </c>
      <c r="BI129" s="1">
        <v>0.22294370245132622</v>
      </c>
      <c r="BJ129" s="1">
        <v>0.13769319419579801</v>
      </c>
      <c r="BK129" s="31"/>
      <c r="BL129" s="31"/>
      <c r="BM129" s="31"/>
      <c r="BN129" s="32">
        <f>AP129/BI129</f>
        <v>0.33483258155537948</v>
      </c>
      <c r="BO129" s="5">
        <f t="shared" si="17"/>
        <v>218.97046676280218</v>
      </c>
      <c r="BP129" s="5">
        <f t="shared" si="18"/>
        <v>20.318573040142645</v>
      </c>
      <c r="BQ129" s="5">
        <f t="shared" si="19"/>
        <v>136.93408672962966</v>
      </c>
      <c r="BR129" s="5">
        <f t="shared" si="20"/>
        <v>0.129208670946763</v>
      </c>
      <c r="BS129" s="5">
        <f t="shared" si="11"/>
        <v>2639.6377908760992</v>
      </c>
      <c r="BT129" s="1">
        <v>1288.7080558030091</v>
      </c>
      <c r="BU129" s="1">
        <v>1.0787003356759908</v>
      </c>
    </row>
    <row r="130" spans="1:73" s="7" customFormat="1">
      <c r="A130" s="28" t="s">
        <v>750</v>
      </c>
      <c r="B130" s="29" t="s">
        <v>134</v>
      </c>
      <c r="C130" s="29" t="s">
        <v>185</v>
      </c>
      <c r="D130" s="29" t="s">
        <v>47</v>
      </c>
      <c r="E130" s="29" t="s">
        <v>207</v>
      </c>
      <c r="F130" s="30" t="s">
        <v>757</v>
      </c>
      <c r="G130" s="29" t="s">
        <v>208</v>
      </c>
      <c r="H130" s="29" t="s">
        <v>275</v>
      </c>
      <c r="I130" s="1">
        <v>173.30225000000002</v>
      </c>
      <c r="J130" s="1">
        <v>-22.168916666666668</v>
      </c>
      <c r="K130" s="1">
        <v>2060</v>
      </c>
      <c r="L130" s="1">
        <v>48.67839623788867</v>
      </c>
      <c r="M130" s="1">
        <v>0.39526492885231279</v>
      </c>
      <c r="N130" s="1">
        <v>10.753233064418046</v>
      </c>
      <c r="O130" s="1">
        <v>8.5924514533587377</v>
      </c>
      <c r="P130" s="1">
        <v>0.15202497263550491</v>
      </c>
      <c r="Q130" s="1">
        <v>20.280131349576354</v>
      </c>
      <c r="R130" s="1">
        <v>9.0809583654274935</v>
      </c>
      <c r="S130" s="1">
        <v>1.7330846880447559</v>
      </c>
      <c r="T130" s="1">
        <v>0.25337495439250818</v>
      </c>
      <c r="U130" s="1">
        <v>8.1079985405602614E-2</v>
      </c>
      <c r="V130" s="1">
        <v>100.13</v>
      </c>
      <c r="W130" s="1">
        <v>0.52</v>
      </c>
      <c r="X130" s="1"/>
      <c r="Y130" s="1"/>
      <c r="Z130" s="1"/>
      <c r="AA130" s="1"/>
      <c r="AB130" s="1"/>
      <c r="AC130" s="1"/>
      <c r="AD130" s="1">
        <v>2.9670607249838064</v>
      </c>
      <c r="AE130" s="1">
        <v>0.19429750116794686</v>
      </c>
      <c r="AF130" s="1">
        <v>38.217985394786581</v>
      </c>
      <c r="AG130" s="1">
        <v>229.26712412144943</v>
      </c>
      <c r="AH130" s="1">
        <v>710.9298330524208</v>
      </c>
      <c r="AI130" s="1">
        <v>74.493598303040883</v>
      </c>
      <c r="AJ130" s="1">
        <v>67.595471218167887</v>
      </c>
      <c r="AK130" s="1">
        <v>3.5119225176121929</v>
      </c>
      <c r="AL130" s="1">
        <v>179.71216222897863</v>
      </c>
      <c r="AM130" s="1">
        <v>10.159156467684017</v>
      </c>
      <c r="AN130" s="1">
        <v>25.681567226542455</v>
      </c>
      <c r="AO130" s="1">
        <v>0.26085168932915975</v>
      </c>
      <c r="AP130" s="1">
        <v>6.971884532285981E-2</v>
      </c>
      <c r="AQ130" s="1">
        <v>33.688483582472799</v>
      </c>
      <c r="AR130" s="1">
        <v>1.94501181774448</v>
      </c>
      <c r="AS130" s="1">
        <v>5.438835162941797</v>
      </c>
      <c r="AT130" s="1">
        <v>0.89778235656348881</v>
      </c>
      <c r="AU130" s="1">
        <v>4.6051731433784076</v>
      </c>
      <c r="AV130" s="1">
        <v>1.4171642411122491</v>
      </c>
      <c r="AW130" s="1">
        <v>0.49028629045747474</v>
      </c>
      <c r="AX130" s="1">
        <v>1.7378688860718616</v>
      </c>
      <c r="AY130" s="1">
        <v>0.30767972766092422</v>
      </c>
      <c r="AZ130" s="1">
        <v>1.9477039926580386</v>
      </c>
      <c r="BA130" s="1">
        <v>0.38922990788389739</v>
      </c>
      <c r="BB130" s="1">
        <v>1.1791021558957258</v>
      </c>
      <c r="BC130" s="1">
        <v>0.16844922400557544</v>
      </c>
      <c r="BD130" s="1">
        <v>1.1261762107843845</v>
      </c>
      <c r="BE130" s="1">
        <v>0.16783234958754067</v>
      </c>
      <c r="BF130" s="1">
        <v>0.82865834396314142</v>
      </c>
      <c r="BG130" s="1">
        <v>1.4142274934058502E-2</v>
      </c>
      <c r="BH130" s="1">
        <v>0.84756535327829574</v>
      </c>
      <c r="BI130" s="1">
        <v>0.16737158187195783</v>
      </c>
      <c r="BJ130" s="1">
        <v>9.4658442050933503E-2</v>
      </c>
      <c r="BK130" s="31">
        <v>18.715157469981673</v>
      </c>
      <c r="BL130" s="31">
        <v>15.526262896537713</v>
      </c>
      <c r="BM130" s="31">
        <v>38.293098157857074</v>
      </c>
      <c r="BN130" s="32">
        <f>AP130/BI130</f>
        <v>0.41655127198472641</v>
      </c>
      <c r="BO130" s="5">
        <f t="shared" si="17"/>
        <v>201.2795912286058</v>
      </c>
      <c r="BP130" s="5">
        <f t="shared" si="18"/>
        <v>20.982788585333886</v>
      </c>
      <c r="BQ130" s="5">
        <f t="shared" si="19"/>
        <v>129.1480368369877</v>
      </c>
      <c r="BR130" s="5">
        <f t="shared" si="20"/>
        <v>0.14861935483025621</v>
      </c>
      <c r="BS130" s="5">
        <f t="shared" si="11"/>
        <v>3493.3950801559395</v>
      </c>
      <c r="BT130" s="1">
        <v>1255.3589534933017</v>
      </c>
      <c r="BU130" s="1">
        <v>0.78610351309724003</v>
      </c>
    </row>
    <row r="131" spans="1:73" s="7" customFormat="1">
      <c r="A131" s="45" t="s">
        <v>754</v>
      </c>
      <c r="B131" s="45" t="s">
        <v>186</v>
      </c>
      <c r="C131" s="30" t="s">
        <v>182</v>
      </c>
      <c r="D131" s="30" t="s">
        <v>74</v>
      </c>
      <c r="E131" s="30" t="s">
        <v>209</v>
      </c>
      <c r="F131" s="30" t="s">
        <v>757</v>
      </c>
      <c r="G131" s="45" t="s">
        <v>187</v>
      </c>
      <c r="H131" s="29" t="s">
        <v>275</v>
      </c>
      <c r="I131" s="5">
        <v>173.01124999999999</v>
      </c>
      <c r="J131" s="5">
        <v>-22.405333333333331</v>
      </c>
      <c r="K131" s="5">
        <v>1756.5</v>
      </c>
      <c r="L131" s="5">
        <v>53.505860000000006</v>
      </c>
      <c r="M131" s="5">
        <v>0.50204000000000004</v>
      </c>
      <c r="N131" s="5">
        <v>15.53668</v>
      </c>
      <c r="O131" s="5">
        <v>8.0145400000000002</v>
      </c>
      <c r="P131" s="5">
        <v>0.15801999999999999</v>
      </c>
      <c r="Q131" s="5">
        <v>7.0109200000000014</v>
      </c>
      <c r="R131" s="5">
        <v>11.796580000000002</v>
      </c>
      <c r="S131" s="5">
        <v>2.16716</v>
      </c>
      <c r="T131" s="5">
        <v>0.30145999999999995</v>
      </c>
      <c r="U131" s="5">
        <v>0.13213999999999998</v>
      </c>
      <c r="V131" s="5">
        <v>99.125399999999999</v>
      </c>
      <c r="W131" s="5"/>
      <c r="X131" s="5"/>
      <c r="Y131" s="5">
        <v>178</v>
      </c>
      <c r="Z131" s="5">
        <v>771.46120301744395</v>
      </c>
      <c r="AA131" s="5">
        <v>1414.7251696100086</v>
      </c>
      <c r="AB131" s="5">
        <v>18.304835282015585</v>
      </c>
      <c r="AC131" s="5"/>
      <c r="AD131" s="5"/>
      <c r="AE131" s="5"/>
      <c r="AF131" s="5"/>
      <c r="AG131" s="5"/>
      <c r="AH131" s="5"/>
      <c r="AI131" s="5"/>
      <c r="AJ131" s="5"/>
      <c r="AK131" s="5">
        <v>3.3659711870180664</v>
      </c>
      <c r="AL131" s="5">
        <v>191.77416773738872</v>
      </c>
      <c r="AM131" s="5">
        <v>10.552829690277989</v>
      </c>
      <c r="AN131" s="5">
        <v>30.414192251407147</v>
      </c>
      <c r="AO131" s="5">
        <v>0.22956494595051358</v>
      </c>
      <c r="AP131" s="5"/>
      <c r="AQ131" s="5">
        <v>38.019272677156813</v>
      </c>
      <c r="AR131" s="5">
        <v>1.8321103991414753</v>
      </c>
      <c r="AS131" s="5">
        <v>5.3044367256749458</v>
      </c>
      <c r="AT131" s="5">
        <v>0.87331705895830813</v>
      </c>
      <c r="AU131" s="5">
        <v>4.4820908721959309</v>
      </c>
      <c r="AV131" s="5">
        <v>1.5081202450493791</v>
      </c>
      <c r="AW131" s="5">
        <v>0.50634029523862911</v>
      </c>
      <c r="AX131" s="5">
        <v>1.6529268115643889</v>
      </c>
      <c r="AY131" s="5">
        <v>0.28410036851540676</v>
      </c>
      <c r="AZ131" s="5">
        <v>1.8479218715202437</v>
      </c>
      <c r="BA131" s="5"/>
      <c r="BB131" s="5">
        <v>1.167663808315246</v>
      </c>
      <c r="BC131" s="5"/>
      <c r="BD131" s="5">
        <v>1.2006128917140233</v>
      </c>
      <c r="BE131" s="5">
        <v>0.18537562165220636</v>
      </c>
      <c r="BF131" s="5">
        <v>0.9713187269283331</v>
      </c>
      <c r="BG131" s="5">
        <v>1.3798078699439682E-2</v>
      </c>
      <c r="BH131" s="5">
        <v>1.6043867762230737</v>
      </c>
      <c r="BI131" s="5">
        <v>0.15287019717698805</v>
      </c>
      <c r="BJ131" s="5">
        <v>9.2068742612655116E-2</v>
      </c>
      <c r="BK131" s="46"/>
      <c r="BL131" s="30"/>
      <c r="BM131" s="30"/>
      <c r="BN131" s="32"/>
      <c r="BO131" s="5">
        <f t="shared" si="17"/>
        <v>248.70297402141347</v>
      </c>
      <c r="BP131" s="5">
        <f t="shared" si="18"/>
        <v>22.018491826245612</v>
      </c>
      <c r="BQ131" s="5">
        <f t="shared" si="19"/>
        <v>165.61445180464304</v>
      </c>
      <c r="BR131" s="5">
        <f t="shared" si="20"/>
        <v>0.12732679969706717</v>
      </c>
      <c r="BS131" s="5">
        <f t="shared" si="11"/>
        <v>3581.9071812158163</v>
      </c>
      <c r="BT131" s="1">
        <v>1284.6106796323591</v>
      </c>
      <c r="BU131" s="1">
        <v>1.1414551910788608</v>
      </c>
    </row>
    <row r="132" spans="1:73" s="7" customFormat="1">
      <c r="A132" s="45" t="s">
        <v>754</v>
      </c>
      <c r="B132" s="45" t="s">
        <v>188</v>
      </c>
      <c r="C132" s="30" t="s">
        <v>189</v>
      </c>
      <c r="D132" s="30" t="s">
        <v>74</v>
      </c>
      <c r="E132" s="30" t="s">
        <v>209</v>
      </c>
      <c r="F132" s="30" t="s">
        <v>757</v>
      </c>
      <c r="G132" s="45" t="s">
        <v>187</v>
      </c>
      <c r="H132" s="29" t="s">
        <v>275</v>
      </c>
      <c r="I132" s="5">
        <v>173.388833333333</v>
      </c>
      <c r="J132" s="5">
        <v>-22.060416666666669</v>
      </c>
      <c r="K132" s="5">
        <v>1630</v>
      </c>
      <c r="L132" s="5">
        <v>54.797374999999995</v>
      </c>
      <c r="M132" s="5">
        <v>1.00885</v>
      </c>
      <c r="N132" s="5">
        <v>16.313925000000001</v>
      </c>
      <c r="O132" s="5">
        <v>8.115124999999999</v>
      </c>
      <c r="P132" s="5">
        <v>0.14905000000000002</v>
      </c>
      <c r="Q132" s="5">
        <v>6.2236000000000002</v>
      </c>
      <c r="R132" s="5">
        <v>10.806625</v>
      </c>
      <c r="S132" s="5">
        <v>3.0030250000000001</v>
      </c>
      <c r="T132" s="5">
        <v>0.22119999999999998</v>
      </c>
      <c r="U132" s="5">
        <v>0.20404999999999998</v>
      </c>
      <c r="V132" s="5">
        <v>100.84282499999999</v>
      </c>
      <c r="W132" s="5"/>
      <c r="X132" s="5"/>
      <c r="Y132" s="5">
        <v>208</v>
      </c>
      <c r="Z132" s="5">
        <v>605.33390687448787</v>
      </c>
      <c r="AA132" s="5">
        <v>1388.8372004017756</v>
      </c>
      <c r="AB132" s="5">
        <v>25.477680926904416</v>
      </c>
      <c r="AC132" s="5"/>
      <c r="AD132" s="5"/>
      <c r="AE132" s="5"/>
      <c r="AF132" s="5"/>
      <c r="AG132" s="5"/>
      <c r="AH132" s="5"/>
      <c r="AI132" s="5"/>
      <c r="AJ132" s="5"/>
      <c r="AK132" s="5">
        <v>2.0618245119467775</v>
      </c>
      <c r="AL132" s="5">
        <v>273.64966725909323</v>
      </c>
      <c r="AM132" s="5">
        <v>19.363062939024562</v>
      </c>
      <c r="AN132" s="5">
        <v>57.470748200645055</v>
      </c>
      <c r="AO132" s="5">
        <v>0.31095554991266477</v>
      </c>
      <c r="AP132" s="5"/>
      <c r="AQ132" s="5">
        <v>37.199301538401301</v>
      </c>
      <c r="AR132" s="5">
        <v>2.4436393846043392</v>
      </c>
      <c r="AS132" s="5">
        <v>7.7728778447290017</v>
      </c>
      <c r="AT132" s="5">
        <v>1.3283240972366528</v>
      </c>
      <c r="AU132" s="5">
        <v>7.2366783433370996</v>
      </c>
      <c r="AV132" s="5">
        <v>2.5058811700923513</v>
      </c>
      <c r="AW132" s="5">
        <v>0.97630039910023891</v>
      </c>
      <c r="AX132" s="5">
        <v>3.0800128481641309</v>
      </c>
      <c r="AY132" s="5">
        <v>0.55026141941582118</v>
      </c>
      <c r="AZ132" s="5">
        <v>3.528262111681153</v>
      </c>
      <c r="BA132" s="5"/>
      <c r="BB132" s="5">
        <v>2.1413654142027565</v>
      </c>
      <c r="BC132" s="5"/>
      <c r="BD132" s="5">
        <v>2.035608577580271</v>
      </c>
      <c r="BE132" s="5">
        <v>0.3048839450732872</v>
      </c>
      <c r="BF132" s="5">
        <v>1.7394053977050763</v>
      </c>
      <c r="BG132" s="5">
        <v>2.6882057544542204E-2</v>
      </c>
      <c r="BH132" s="5">
        <v>1.3806380327633114</v>
      </c>
      <c r="BI132" s="5">
        <v>0.2189641171809926</v>
      </c>
      <c r="BJ132" s="5">
        <v>0.10575687672882073</v>
      </c>
      <c r="BK132" s="46"/>
      <c r="BL132" s="30"/>
      <c r="BM132" s="30"/>
      <c r="BN132" s="32"/>
      <c r="BO132" s="5">
        <f t="shared" si="17"/>
        <v>169.88766021262239</v>
      </c>
      <c r="BP132" s="5">
        <f t="shared" si="18"/>
        <v>9.4162666399011083</v>
      </c>
      <c r="BQ132" s="5">
        <f t="shared" si="19"/>
        <v>119.62900018619743</v>
      </c>
      <c r="BR132" s="5">
        <f t="shared" si="20"/>
        <v>0.10756690632600661</v>
      </c>
      <c r="BS132" s="5">
        <f t="shared" si="11"/>
        <v>2444.397091983687</v>
      </c>
      <c r="BT132" s="1"/>
      <c r="BU132" s="1"/>
    </row>
    <row r="133" spans="1:73" s="7" customFormat="1">
      <c r="A133" s="45" t="s">
        <v>754</v>
      </c>
      <c r="B133" s="45" t="s">
        <v>188</v>
      </c>
      <c r="C133" s="30" t="s">
        <v>190</v>
      </c>
      <c r="D133" s="30" t="s">
        <v>74</v>
      </c>
      <c r="E133" s="30" t="s">
        <v>209</v>
      </c>
      <c r="F133" s="30" t="s">
        <v>757</v>
      </c>
      <c r="G133" s="45" t="s">
        <v>187</v>
      </c>
      <c r="H133" s="29" t="s">
        <v>275</v>
      </c>
      <c r="I133" s="5">
        <v>173.48</v>
      </c>
      <c r="J133" s="5">
        <v>-22.014833333333335</v>
      </c>
      <c r="K133" s="5">
        <v>1982.5</v>
      </c>
      <c r="L133" s="5">
        <v>52.805425000000007</v>
      </c>
      <c r="M133" s="5">
        <v>0.94652500000000006</v>
      </c>
      <c r="N133" s="5">
        <v>16.647300000000001</v>
      </c>
      <c r="O133" s="5">
        <v>7.9430750000000003</v>
      </c>
      <c r="P133" s="5">
        <v>0.13927499999999998</v>
      </c>
      <c r="Q133" s="5">
        <v>6.2764000000000006</v>
      </c>
      <c r="R133" s="5">
        <v>11.014775</v>
      </c>
      <c r="S133" s="5">
        <v>2.8095250000000003</v>
      </c>
      <c r="T133" s="5">
        <v>0.31312499999999999</v>
      </c>
      <c r="U133" s="5">
        <v>0.238125</v>
      </c>
      <c r="V133" s="5">
        <v>99.13355</v>
      </c>
      <c r="W133" s="5"/>
      <c r="X133" s="5"/>
      <c r="Y133" s="5">
        <v>246</v>
      </c>
      <c r="Z133" s="5">
        <v>579.85032702033914</v>
      </c>
      <c r="AA133" s="5">
        <v>1546.4409894900655</v>
      </c>
      <c r="AB133" s="5">
        <v>21.568942162062935</v>
      </c>
      <c r="AC133" s="5"/>
      <c r="AD133" s="5"/>
      <c r="AE133" s="5"/>
      <c r="AF133" s="5"/>
      <c r="AG133" s="5"/>
      <c r="AH133" s="5"/>
      <c r="AI133" s="5"/>
      <c r="AJ133" s="5"/>
      <c r="AK133" s="5">
        <v>3.6869275662669714</v>
      </c>
      <c r="AL133" s="5">
        <v>289.47966553941723</v>
      </c>
      <c r="AM133" s="5">
        <v>18.959054343898043</v>
      </c>
      <c r="AN133" s="5">
        <v>59.200428312008079</v>
      </c>
      <c r="AO133" s="5">
        <v>0.51672287796334515</v>
      </c>
      <c r="AP133" s="5"/>
      <c r="AQ133" s="5">
        <v>62.013440895100445</v>
      </c>
      <c r="AR133" s="5">
        <v>4.4910721743351045</v>
      </c>
      <c r="AS133" s="5">
        <v>11.613645802948403</v>
      </c>
      <c r="AT133" s="5">
        <v>1.792106998343477</v>
      </c>
      <c r="AU133" s="5">
        <v>9.1518230152202218</v>
      </c>
      <c r="AV133" s="5">
        <v>2.7880661225059988</v>
      </c>
      <c r="AW133" s="5">
        <v>0.99405284913142322</v>
      </c>
      <c r="AX133" s="5">
        <v>3.1905434757281519</v>
      </c>
      <c r="AY133" s="5">
        <v>0.55223576410749409</v>
      </c>
      <c r="AZ133" s="5">
        <v>3.5967768394293747</v>
      </c>
      <c r="BA133" s="5"/>
      <c r="BB133" s="5">
        <v>2.0891823800851035</v>
      </c>
      <c r="BC133" s="5"/>
      <c r="BD133" s="5">
        <v>2.0004780529525297</v>
      </c>
      <c r="BE133" s="5">
        <v>0.29666353680575008</v>
      </c>
      <c r="BF133" s="5">
        <v>1.9199181234199816</v>
      </c>
      <c r="BG133" s="5">
        <v>3.471740162936935E-2</v>
      </c>
      <c r="BH133" s="5">
        <v>1.2442298309783946</v>
      </c>
      <c r="BI133" s="5">
        <v>0.5459261466668347</v>
      </c>
      <c r="BJ133" s="5">
        <v>0.25948148522948916</v>
      </c>
      <c r="BK133" s="46"/>
      <c r="BL133" s="30"/>
      <c r="BM133" s="30"/>
      <c r="BN133" s="32"/>
      <c r="BO133" s="5">
        <f t="shared" si="17"/>
        <v>113.59309546488112</v>
      </c>
      <c r="BP133" s="5">
        <f t="shared" si="18"/>
        <v>6.7535280894267418</v>
      </c>
      <c r="BQ133" s="5">
        <f t="shared" si="19"/>
        <v>120.01295769896123</v>
      </c>
      <c r="BR133" s="5">
        <f t="shared" si="20"/>
        <v>0.27289784352349966</v>
      </c>
      <c r="BS133" s="5">
        <f t="shared" si="11"/>
        <v>1636.0064980780105</v>
      </c>
      <c r="BT133" s="1">
        <v>1241.9638691423061</v>
      </c>
      <c r="BU133" s="1">
        <v>0.64373398318938868</v>
      </c>
    </row>
    <row r="134" spans="1:73" s="7" customFormat="1">
      <c r="A134" s="45" t="s">
        <v>754</v>
      </c>
      <c r="B134" s="45" t="s">
        <v>188</v>
      </c>
      <c r="C134" s="30" t="s">
        <v>191</v>
      </c>
      <c r="D134" s="30" t="s">
        <v>74</v>
      </c>
      <c r="E134" s="30" t="s">
        <v>209</v>
      </c>
      <c r="F134" s="30" t="s">
        <v>757</v>
      </c>
      <c r="G134" s="45" t="s">
        <v>187</v>
      </c>
      <c r="H134" s="29" t="s">
        <v>275</v>
      </c>
      <c r="I134" s="5">
        <v>173.48</v>
      </c>
      <c r="J134" s="5">
        <v>-22.014833333333335</v>
      </c>
      <c r="K134" s="5">
        <v>1982.5</v>
      </c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v>246</v>
      </c>
      <c r="Z134" s="5">
        <v>573.29464817700682</v>
      </c>
      <c r="AA134" s="5">
        <v>1504.7052058066636</v>
      </c>
      <c r="AB134" s="5">
        <v>20.477967518232308</v>
      </c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46"/>
      <c r="BL134" s="30"/>
      <c r="BM134" s="30"/>
      <c r="BN134" s="32"/>
      <c r="BO134" s="5"/>
      <c r="BP134" s="5"/>
      <c r="BQ134" s="5"/>
      <c r="BR134" s="5"/>
      <c r="BS134" s="5"/>
      <c r="BT134" s="1">
        <v>1243.8084441982048</v>
      </c>
      <c r="BU134" s="1">
        <v>0.72229112855599464</v>
      </c>
    </row>
    <row r="135" spans="1:73" s="7" customFormat="1">
      <c r="A135" s="45" t="s">
        <v>754</v>
      </c>
      <c r="B135" s="45" t="s">
        <v>186</v>
      </c>
      <c r="C135" s="30" t="s">
        <v>192</v>
      </c>
      <c r="D135" s="30" t="s">
        <v>74</v>
      </c>
      <c r="E135" s="30" t="s">
        <v>209</v>
      </c>
      <c r="F135" s="30" t="s">
        <v>757</v>
      </c>
      <c r="G135" s="45" t="s">
        <v>187</v>
      </c>
      <c r="H135" s="29" t="s">
        <v>275</v>
      </c>
      <c r="I135" s="5">
        <v>174.02825000000001</v>
      </c>
      <c r="J135" s="5">
        <v>-21.821583333333333</v>
      </c>
      <c r="K135" s="5">
        <v>3020</v>
      </c>
      <c r="L135" s="5">
        <v>52.953980000000001</v>
      </c>
      <c r="M135" s="5">
        <v>0.93972</v>
      </c>
      <c r="N135" s="5">
        <v>16.56044</v>
      </c>
      <c r="O135" s="5">
        <v>7.9732000000000003</v>
      </c>
      <c r="P135" s="5">
        <v>0.13789999999999999</v>
      </c>
      <c r="Q135" s="5">
        <v>6.2481800000000005</v>
      </c>
      <c r="R135" s="5">
        <v>11.08296</v>
      </c>
      <c r="S135" s="5">
        <v>2.8280799999999999</v>
      </c>
      <c r="T135" s="5">
        <v>0.31792000000000004</v>
      </c>
      <c r="U135" s="5">
        <v>0.20976000000000003</v>
      </c>
      <c r="V135" s="5">
        <v>99.252140000000011</v>
      </c>
      <c r="W135" s="5"/>
      <c r="X135" s="5"/>
      <c r="Y135" s="5">
        <v>236</v>
      </c>
      <c r="Z135" s="5">
        <v>575.08937997641078</v>
      </c>
      <c r="AA135" s="5">
        <v>1492.0138829746982</v>
      </c>
      <c r="AB135" s="5">
        <v>19.709963693397697</v>
      </c>
      <c r="AC135" s="5"/>
      <c r="AD135" s="5"/>
      <c r="AE135" s="5"/>
      <c r="AF135" s="5"/>
      <c r="AG135" s="5"/>
      <c r="AH135" s="5"/>
      <c r="AI135" s="5"/>
      <c r="AJ135" s="5"/>
      <c r="AK135" s="5">
        <v>3.5790072477750741</v>
      </c>
      <c r="AL135" s="5">
        <v>291.24475313272711</v>
      </c>
      <c r="AM135" s="5">
        <v>19.715958888056232</v>
      </c>
      <c r="AN135" s="5">
        <v>61.971231947145959</v>
      </c>
      <c r="AO135" s="5">
        <v>0.52545406963222985</v>
      </c>
      <c r="AP135" s="5"/>
      <c r="AQ135" s="5">
        <v>61.547535872243117</v>
      </c>
      <c r="AR135" s="5">
        <v>4.453896249378257</v>
      </c>
      <c r="AS135" s="5">
        <v>11.420118604902729</v>
      </c>
      <c r="AT135" s="5">
        <v>1.7585543051031887</v>
      </c>
      <c r="AU135" s="5">
        <v>9.0634820140898711</v>
      </c>
      <c r="AV135" s="5">
        <v>2.7826284823508551</v>
      </c>
      <c r="AW135" s="5">
        <v>0.98038433270797776</v>
      </c>
      <c r="AX135" s="5">
        <v>3.2406073677297624</v>
      </c>
      <c r="AY135" s="5">
        <v>0.54862697139441363</v>
      </c>
      <c r="AZ135" s="5">
        <v>3.6348844758635352</v>
      </c>
      <c r="BA135" s="5"/>
      <c r="BB135" s="5">
        <v>2.2098289566432321</v>
      </c>
      <c r="BC135" s="5"/>
      <c r="BD135" s="5">
        <v>2.0557058006527251</v>
      </c>
      <c r="BE135" s="5">
        <v>0.30598693803064725</v>
      </c>
      <c r="BF135" s="5">
        <v>1.9286559332365496</v>
      </c>
      <c r="BG135" s="5">
        <v>2.8302138080200163E-2</v>
      </c>
      <c r="BH135" s="5">
        <v>1.1910156311863005</v>
      </c>
      <c r="BI135" s="5">
        <v>0.54525213003234996</v>
      </c>
      <c r="BJ135" s="5">
        <v>0.22478288011745332</v>
      </c>
      <c r="BK135" s="46"/>
      <c r="BL135" s="30"/>
      <c r="BM135" s="30"/>
      <c r="BN135" s="32"/>
      <c r="BO135" s="5">
        <f>AQ135/BI135</f>
        <v>112.87903793900169</v>
      </c>
      <c r="BP135" s="5">
        <f>AK135/BI135</f>
        <v>6.5639491359029272</v>
      </c>
      <c r="BQ135" s="5">
        <f>AQ135/AO135</f>
        <v>117.13209475248865</v>
      </c>
      <c r="BR135" s="5">
        <f>BI135/BD135</f>
        <v>0.26523840612758021</v>
      </c>
      <c r="BS135" s="5">
        <f t="shared" si="11"/>
        <v>1663.7305318215504</v>
      </c>
      <c r="BT135" s="1">
        <v>1245.4128383538236</v>
      </c>
      <c r="BU135" s="1">
        <v>0.80067205037170475</v>
      </c>
    </row>
    <row r="136" spans="1:73" s="7" customFormat="1">
      <c r="A136" s="45" t="s">
        <v>754</v>
      </c>
      <c r="B136" s="45" t="s">
        <v>188</v>
      </c>
      <c r="C136" s="30" t="s">
        <v>193</v>
      </c>
      <c r="D136" s="30" t="s">
        <v>74</v>
      </c>
      <c r="E136" s="30" t="s">
        <v>209</v>
      </c>
      <c r="F136" s="30" t="s">
        <v>757</v>
      </c>
      <c r="G136" s="45" t="s">
        <v>187</v>
      </c>
      <c r="H136" s="29" t="s">
        <v>275</v>
      </c>
      <c r="I136" s="5">
        <v>174.13624999999999</v>
      </c>
      <c r="J136" s="5">
        <v>-21.900666666666666</v>
      </c>
      <c r="K136" s="5">
        <v>1540</v>
      </c>
      <c r="L136" s="5">
        <v>55.498275</v>
      </c>
      <c r="M136" s="5">
        <v>0.8584750000000001</v>
      </c>
      <c r="N136" s="5">
        <v>15.90405</v>
      </c>
      <c r="O136" s="5">
        <v>8.1014750000000006</v>
      </c>
      <c r="P136" s="5">
        <v>0.156</v>
      </c>
      <c r="Q136" s="5">
        <v>5.3012249999999996</v>
      </c>
      <c r="R136" s="5">
        <v>9.3275500000000005</v>
      </c>
      <c r="S136" s="5">
        <v>2.6633499999999999</v>
      </c>
      <c r="T136" s="5">
        <v>0.69042499999999996</v>
      </c>
      <c r="U136" s="5">
        <v>0.32590000000000002</v>
      </c>
      <c r="V136" s="5">
        <v>98.826725000000025</v>
      </c>
      <c r="W136" s="5"/>
      <c r="X136" s="5"/>
      <c r="Y136" s="5">
        <v>478</v>
      </c>
      <c r="Z136" s="5">
        <v>1244.6677203804527</v>
      </c>
      <c r="AA136" s="5">
        <v>3775.5668147801616</v>
      </c>
      <c r="AB136" s="5">
        <v>41.661041635411955</v>
      </c>
      <c r="AC136" s="5"/>
      <c r="AD136" s="5"/>
      <c r="AE136" s="5"/>
      <c r="AF136" s="5"/>
      <c r="AG136" s="5"/>
      <c r="AH136" s="5"/>
      <c r="AI136" s="5"/>
      <c r="AJ136" s="5"/>
      <c r="AK136" s="5">
        <v>8.0785102508400346</v>
      </c>
      <c r="AL136" s="5">
        <v>482.88876612717047</v>
      </c>
      <c r="AM136" s="5">
        <v>16.3343362541464</v>
      </c>
      <c r="AN136" s="5">
        <v>70.812364846352992</v>
      </c>
      <c r="AO136" s="5">
        <v>0.87913348861707397</v>
      </c>
      <c r="AP136" s="5"/>
      <c r="AQ136" s="5">
        <v>83.230784692316774</v>
      </c>
      <c r="AR136" s="5">
        <v>5.5564662102540527</v>
      </c>
      <c r="AS136" s="5">
        <v>14.974090536463194</v>
      </c>
      <c r="AT136" s="5">
        <v>2.3226286309122228</v>
      </c>
      <c r="AU136" s="5">
        <v>11.252298401175157</v>
      </c>
      <c r="AV136" s="5">
        <v>3.041819115052443</v>
      </c>
      <c r="AW136" s="5">
        <v>1.0394844761397102</v>
      </c>
      <c r="AX136" s="5">
        <v>3.1292345641323371</v>
      </c>
      <c r="AY136" s="5">
        <v>0.49131579507492817</v>
      </c>
      <c r="AZ136" s="5">
        <v>3.0568304078399633</v>
      </c>
      <c r="BA136" s="5"/>
      <c r="BB136" s="5">
        <v>1.7789895447422692</v>
      </c>
      <c r="BC136" s="5"/>
      <c r="BD136" s="5">
        <v>1.7315675783182631</v>
      </c>
      <c r="BE136" s="5">
        <v>0.25885424996685147</v>
      </c>
      <c r="BF136" s="5">
        <v>2.0459266379583205</v>
      </c>
      <c r="BG136" s="5">
        <v>5.0196380771140685E-2</v>
      </c>
      <c r="BH136" s="5">
        <v>2.4265288240702128</v>
      </c>
      <c r="BI136" s="5">
        <v>0.51740651426034023</v>
      </c>
      <c r="BJ136" s="5">
        <v>0.31656808279320497</v>
      </c>
      <c r="BK136" s="46"/>
      <c r="BL136" s="30"/>
      <c r="BM136" s="30"/>
      <c r="BN136" s="32"/>
      <c r="BO136" s="5">
        <f>AQ136/BI136</f>
        <v>160.86149361938271</v>
      </c>
      <c r="BP136" s="5">
        <f>AK136/BI136</f>
        <v>15.613468381604529</v>
      </c>
      <c r="BQ136" s="5">
        <f>AQ136/AO136</f>
        <v>94.67365965462588</v>
      </c>
      <c r="BR136" s="5">
        <f>BI136/BD136</f>
        <v>0.29880815553433782</v>
      </c>
      <c r="BS136" s="5">
        <f t="shared" si="11"/>
        <v>1268.8583626319989</v>
      </c>
      <c r="BT136" s="1"/>
      <c r="BU136" s="1"/>
    </row>
    <row r="137" spans="1:73" s="7" customFormat="1">
      <c r="A137" s="45" t="s">
        <v>754</v>
      </c>
      <c r="B137" s="45" t="s">
        <v>188</v>
      </c>
      <c r="C137" s="30" t="s">
        <v>194</v>
      </c>
      <c r="D137" s="30" t="s">
        <v>74</v>
      </c>
      <c r="E137" s="30" t="s">
        <v>209</v>
      </c>
      <c r="F137" s="30" t="s">
        <v>757</v>
      </c>
      <c r="G137" s="45" t="s">
        <v>187</v>
      </c>
      <c r="H137" s="29" t="s">
        <v>275</v>
      </c>
      <c r="I137" s="5">
        <v>173.48</v>
      </c>
      <c r="J137" s="5">
        <v>-22.014833333333335</v>
      </c>
      <c r="K137" s="5">
        <v>1982.5</v>
      </c>
      <c r="L137" s="5">
        <v>53.773199999999996</v>
      </c>
      <c r="M137" s="5">
        <v>0.95934000000000008</v>
      </c>
      <c r="N137" s="5">
        <v>16.090139999999998</v>
      </c>
      <c r="O137" s="5">
        <v>8.4371200000000002</v>
      </c>
      <c r="P137" s="5">
        <v>0.15638000000000002</v>
      </c>
      <c r="Q137" s="5">
        <v>5.7037200000000006</v>
      </c>
      <c r="R137" s="5">
        <v>10.149379999999999</v>
      </c>
      <c r="S137" s="5">
        <v>2.9108200000000002</v>
      </c>
      <c r="T137" s="5">
        <v>0.40595999999999999</v>
      </c>
      <c r="U137" s="5">
        <v>0.21589999999999998</v>
      </c>
      <c r="V137" s="5">
        <v>98.80195999999998</v>
      </c>
      <c r="W137" s="5"/>
      <c r="X137" s="5"/>
      <c r="Y137" s="5">
        <v>302</v>
      </c>
      <c r="Z137" s="5">
        <v>1041.3706958086352</v>
      </c>
      <c r="AA137" s="5">
        <v>3045.4649180654719</v>
      </c>
      <c r="AB137" s="5">
        <v>24.176028905661159</v>
      </c>
      <c r="AC137" s="5"/>
      <c r="AD137" s="5"/>
      <c r="AE137" s="5"/>
      <c r="AF137" s="5"/>
      <c r="AG137" s="5"/>
      <c r="AH137" s="5"/>
      <c r="AI137" s="5"/>
      <c r="AJ137" s="5"/>
      <c r="AK137" s="5">
        <v>4.6071802964712418</v>
      </c>
      <c r="AL137" s="5">
        <v>335.74477096273694</v>
      </c>
      <c r="AM137" s="5">
        <v>18.859161002500255</v>
      </c>
      <c r="AN137" s="5">
        <v>66.894130892014658</v>
      </c>
      <c r="AO137" s="5">
        <v>0.65887214319776977</v>
      </c>
      <c r="AP137" s="5"/>
      <c r="AQ137" s="5">
        <v>72.119935812156143</v>
      </c>
      <c r="AR137" s="5">
        <v>5.1588110385579036</v>
      </c>
      <c r="AS137" s="5">
        <v>13.527272502843429</v>
      </c>
      <c r="AT137" s="5">
        <v>2.0369564441713384</v>
      </c>
      <c r="AU137" s="5">
        <v>10.1027925626182</v>
      </c>
      <c r="AV137" s="5">
        <v>2.942855293068817</v>
      </c>
      <c r="AW137" s="5">
        <v>1.0058258010785794</v>
      </c>
      <c r="AX137" s="5">
        <v>3.3366362155855556</v>
      </c>
      <c r="AY137" s="5">
        <v>0.54051936588212957</v>
      </c>
      <c r="AZ137" s="5">
        <v>3.4912385763962188</v>
      </c>
      <c r="BA137" s="5"/>
      <c r="BB137" s="5">
        <v>2.0671457085838347</v>
      </c>
      <c r="BC137" s="5"/>
      <c r="BD137" s="5">
        <v>2.0102892817056763</v>
      </c>
      <c r="BE137" s="5">
        <v>0.28722760723671931</v>
      </c>
      <c r="BF137" s="5">
        <v>1.9924319115087972</v>
      </c>
      <c r="BG137" s="5">
        <v>4.7634414322690166E-2</v>
      </c>
      <c r="BH137" s="5">
        <v>1.7415749049165312</v>
      </c>
      <c r="BI137" s="5">
        <v>0.61247095702984045</v>
      </c>
      <c r="BJ137" s="5">
        <v>0.25225062264931636</v>
      </c>
      <c r="BK137" s="46"/>
      <c r="BL137" s="30"/>
      <c r="BM137" s="30"/>
      <c r="BN137" s="32"/>
      <c r="BO137" s="5">
        <f>AQ137/BI137</f>
        <v>117.75241745649396</v>
      </c>
      <c r="BP137" s="5">
        <f>AK137/BI137</f>
        <v>7.5222836994812372</v>
      </c>
      <c r="BQ137" s="5">
        <f>AQ137/AO137</f>
        <v>109.45968281817058</v>
      </c>
      <c r="BR137" s="5">
        <f>BI137/BD137</f>
        <v>0.30466807071178098</v>
      </c>
      <c r="BS137" s="5">
        <f t="shared" si="11"/>
        <v>1404.569915776163</v>
      </c>
      <c r="BT137" s="1"/>
      <c r="BU137" s="1"/>
    </row>
    <row r="138" spans="1:73" s="7" customFormat="1">
      <c r="A138" s="45" t="s">
        <v>754</v>
      </c>
      <c r="B138" s="45" t="s">
        <v>188</v>
      </c>
      <c r="C138" s="30" t="s">
        <v>195</v>
      </c>
      <c r="D138" s="30" t="s">
        <v>74</v>
      </c>
      <c r="E138" s="30" t="s">
        <v>209</v>
      </c>
      <c r="F138" s="30" t="s">
        <v>757</v>
      </c>
      <c r="G138" s="45" t="s">
        <v>187</v>
      </c>
      <c r="H138" s="29" t="s">
        <v>275</v>
      </c>
      <c r="I138" s="5">
        <v>173.37383333333301</v>
      </c>
      <c r="J138" s="5">
        <v>-22.094333333333331</v>
      </c>
      <c r="K138" s="5">
        <v>1805</v>
      </c>
      <c r="L138" s="5">
        <v>52.111325000000001</v>
      </c>
      <c r="M138" s="5">
        <v>0.81794999999999995</v>
      </c>
      <c r="N138" s="5">
        <v>16.523100000000003</v>
      </c>
      <c r="O138" s="5">
        <v>8.4143500000000007</v>
      </c>
      <c r="P138" s="5">
        <v>0.13825000000000001</v>
      </c>
      <c r="Q138" s="5">
        <v>6.3926250000000007</v>
      </c>
      <c r="R138" s="5">
        <v>11.94655</v>
      </c>
      <c r="S138" s="5">
        <v>2.8830249999999999</v>
      </c>
      <c r="T138" s="5">
        <v>0.42957499999999998</v>
      </c>
      <c r="U138" s="5">
        <v>0.56609999999999994</v>
      </c>
      <c r="V138" s="5">
        <v>100.22285000000001</v>
      </c>
      <c r="W138" s="5"/>
      <c r="X138" s="5"/>
      <c r="Y138" s="5"/>
      <c r="Z138" s="5">
        <v>1093.0383502318602</v>
      </c>
      <c r="AA138" s="5">
        <v>2886.8405983713542</v>
      </c>
      <c r="AB138" s="5">
        <v>28.851355631485909</v>
      </c>
      <c r="AC138" s="5"/>
      <c r="AD138" s="5"/>
      <c r="AE138" s="5"/>
      <c r="AF138" s="5"/>
      <c r="AG138" s="5"/>
      <c r="AH138" s="5"/>
      <c r="AI138" s="5"/>
      <c r="AJ138" s="5"/>
      <c r="AK138" s="5">
        <v>4.359</v>
      </c>
      <c r="AL138" s="5">
        <v>657.75</v>
      </c>
      <c r="AM138" s="5">
        <v>14.92</v>
      </c>
      <c r="AN138" s="5">
        <v>75.81</v>
      </c>
      <c r="AO138" s="5">
        <v>0.69650000000000001</v>
      </c>
      <c r="AP138" s="5"/>
      <c r="AQ138" s="5">
        <v>84.42</v>
      </c>
      <c r="AR138" s="5">
        <v>9.1509999999999998</v>
      </c>
      <c r="AS138" s="5">
        <v>22.63</v>
      </c>
      <c r="AT138" s="5">
        <v>3.2090000000000001</v>
      </c>
      <c r="AU138" s="5">
        <v>14.8</v>
      </c>
      <c r="AV138" s="5">
        <v>3.3650000000000002</v>
      </c>
      <c r="AW138" s="5">
        <v>1.0655000000000001</v>
      </c>
      <c r="AX138" s="5">
        <v>3.0739999999999998</v>
      </c>
      <c r="AY138" s="5">
        <v>0.46299999999999997</v>
      </c>
      <c r="AZ138" s="5">
        <v>2.77</v>
      </c>
      <c r="BA138" s="5"/>
      <c r="BB138" s="5">
        <v>1.6124999999999998</v>
      </c>
      <c r="BC138" s="5"/>
      <c r="BD138" s="5">
        <v>1.5720000000000001</v>
      </c>
      <c r="BE138" s="5">
        <v>0.22989999999999999</v>
      </c>
      <c r="BF138" s="5">
        <v>2.0994999999999999</v>
      </c>
      <c r="BG138" s="5">
        <v>3.6850000000000001E-2</v>
      </c>
      <c r="BH138" s="5">
        <v>1.6114999999999999</v>
      </c>
      <c r="BI138" s="5">
        <v>0.94850000000000001</v>
      </c>
      <c r="BJ138" s="5">
        <v>0.33750000000000002</v>
      </c>
      <c r="BK138" s="46"/>
      <c r="BL138" s="30"/>
      <c r="BM138" s="30"/>
      <c r="BN138" s="32"/>
      <c r="BO138" s="5">
        <f>AQ138/BI138</f>
        <v>89.003690036900366</v>
      </c>
      <c r="BP138" s="5">
        <f>AK138/BI138</f>
        <v>4.5956773853452821</v>
      </c>
      <c r="BQ138" s="5">
        <f>AQ138/AO138</f>
        <v>121.20603015075378</v>
      </c>
      <c r="BR138" s="5">
        <f>BI138/BD138</f>
        <v>0.60337150127226458</v>
      </c>
      <c r="BS138" s="5">
        <f t="shared" si="11"/>
        <v>839.59346000883784</v>
      </c>
      <c r="BT138" s="1"/>
      <c r="BU138" s="1"/>
    </row>
    <row r="139" spans="1:73" s="7" customFormat="1">
      <c r="A139" s="45" t="s">
        <v>754</v>
      </c>
      <c r="B139" s="45" t="s">
        <v>188</v>
      </c>
      <c r="C139" s="30" t="s">
        <v>196</v>
      </c>
      <c r="D139" s="30" t="s">
        <v>74</v>
      </c>
      <c r="E139" s="30" t="s">
        <v>209</v>
      </c>
      <c r="F139" s="30" t="s">
        <v>757</v>
      </c>
      <c r="G139" s="45" t="s">
        <v>187</v>
      </c>
      <c r="H139" s="29" t="s">
        <v>275</v>
      </c>
      <c r="I139" s="5">
        <v>173.39324999999999</v>
      </c>
      <c r="J139" s="5">
        <v>-22.141666666666666</v>
      </c>
      <c r="K139" s="5">
        <v>2040</v>
      </c>
      <c r="L139" s="5">
        <v>62.890900000000009</v>
      </c>
      <c r="M139" s="5">
        <v>0.93533333333333335</v>
      </c>
      <c r="N139" s="5">
        <v>14.929933333333333</v>
      </c>
      <c r="O139" s="5">
        <v>8.6037333333333326</v>
      </c>
      <c r="P139" s="5">
        <v>0.12846666666666665</v>
      </c>
      <c r="Q139" s="5">
        <v>2.4903666666666666</v>
      </c>
      <c r="R139" s="5">
        <v>5.7335333333333338</v>
      </c>
      <c r="S139" s="5">
        <v>2.5297333333333332</v>
      </c>
      <c r="T139" s="5">
        <v>0.84993333333333343</v>
      </c>
      <c r="U139" s="5">
        <v>0.26263333333333333</v>
      </c>
      <c r="V139" s="5">
        <v>99.35456666666667</v>
      </c>
      <c r="W139" s="5"/>
      <c r="X139" s="5"/>
      <c r="Y139" s="5">
        <v>367</v>
      </c>
      <c r="Z139" s="5">
        <v>1322.4097275471827</v>
      </c>
      <c r="AA139" s="5">
        <v>3219.1658451954995</v>
      </c>
      <c r="AB139" s="5">
        <v>34.590661155860616</v>
      </c>
      <c r="AC139" s="5"/>
      <c r="AD139" s="5"/>
      <c r="AE139" s="5"/>
      <c r="AF139" s="5"/>
      <c r="AG139" s="5"/>
      <c r="AH139" s="5"/>
      <c r="AI139" s="5"/>
      <c r="AJ139" s="5"/>
      <c r="AK139" s="5">
        <v>6.4281284869140052</v>
      </c>
      <c r="AL139" s="5">
        <v>463.56924910487533</v>
      </c>
      <c r="AM139" s="5">
        <v>10.521666479135344</v>
      </c>
      <c r="AN139" s="5">
        <v>66.862758619875748</v>
      </c>
      <c r="AO139" s="5">
        <v>0.63245936308228179</v>
      </c>
      <c r="AP139" s="5"/>
      <c r="AQ139" s="5">
        <v>96.774468503510775</v>
      </c>
      <c r="AR139" s="5">
        <v>6.1057521358611213</v>
      </c>
      <c r="AS139" s="5">
        <v>15.40152745426999</v>
      </c>
      <c r="AT139" s="5">
        <v>2.1827038998973909</v>
      </c>
      <c r="AU139" s="5">
        <v>9.9773380783843155</v>
      </c>
      <c r="AV139" s="5">
        <v>2.2855074869651766</v>
      </c>
      <c r="AW139" s="5">
        <v>0.76955203327679633</v>
      </c>
      <c r="AX139" s="5">
        <v>2.1574471980115688</v>
      </c>
      <c r="AY139" s="5">
        <v>0.33079483776258189</v>
      </c>
      <c r="AZ139" s="5">
        <v>2.0029033600767714</v>
      </c>
      <c r="BA139" s="5"/>
      <c r="BB139" s="5">
        <v>1.1586249774701805</v>
      </c>
      <c r="BC139" s="5"/>
      <c r="BD139" s="5">
        <v>1.1475517236161485</v>
      </c>
      <c r="BE139" s="5">
        <v>0.17274341236310631</v>
      </c>
      <c r="BF139" s="5">
        <v>1.8765493880136965</v>
      </c>
      <c r="BG139" s="5">
        <v>3.7915298676446836E-2</v>
      </c>
      <c r="BH139" s="5">
        <v>1.7485034903081831</v>
      </c>
      <c r="BI139" s="5">
        <v>0.78308901706923617</v>
      </c>
      <c r="BJ139" s="5">
        <v>0.31322757424941478</v>
      </c>
      <c r="BK139" s="46"/>
      <c r="BL139" s="30"/>
      <c r="BM139" s="30"/>
      <c r="BN139" s="32"/>
      <c r="BO139" s="5"/>
      <c r="BP139" s="5"/>
      <c r="BQ139" s="5"/>
      <c r="BR139" s="5"/>
      <c r="BS139" s="5"/>
      <c r="BT139" s="1"/>
      <c r="BU139" s="1"/>
    </row>
    <row r="140" spans="1:73" s="7" customFormat="1">
      <c r="A140" s="45" t="s">
        <v>754</v>
      </c>
      <c r="B140" s="45" t="s">
        <v>186</v>
      </c>
      <c r="C140" s="30" t="s">
        <v>156</v>
      </c>
      <c r="D140" s="30" t="s">
        <v>74</v>
      </c>
      <c r="E140" s="30" t="s">
        <v>209</v>
      </c>
      <c r="F140" s="30" t="s">
        <v>757</v>
      </c>
      <c r="G140" s="29" t="s">
        <v>206</v>
      </c>
      <c r="H140" s="29" t="s">
        <v>275</v>
      </c>
      <c r="I140" s="5">
        <v>173.71424999999999</v>
      </c>
      <c r="J140" s="5">
        <v>-21.561833333333333</v>
      </c>
      <c r="K140" s="5">
        <v>1742.5</v>
      </c>
      <c r="L140" s="5">
        <v>56.225300000000004</v>
      </c>
      <c r="M140" s="5">
        <v>0.70050000000000001</v>
      </c>
      <c r="N140" s="5">
        <v>15.9689</v>
      </c>
      <c r="O140" s="5">
        <v>8.2509999999999994</v>
      </c>
      <c r="P140" s="5">
        <v>0.14329999999999998</v>
      </c>
      <c r="Q140" s="5">
        <v>5.1825333333333328</v>
      </c>
      <c r="R140" s="5">
        <v>9.142733333333334</v>
      </c>
      <c r="S140" s="5">
        <v>2.7611333333333334</v>
      </c>
      <c r="T140" s="5">
        <v>0.89193333333333324</v>
      </c>
      <c r="U140" s="5">
        <v>0.45293333333333335</v>
      </c>
      <c r="V140" s="5">
        <v>99.720266666666689</v>
      </c>
      <c r="W140" s="5"/>
      <c r="X140" s="5"/>
      <c r="Y140" s="5">
        <v>524</v>
      </c>
      <c r="Z140" s="5">
        <v>1114.7374236745127</v>
      </c>
      <c r="AA140" s="5">
        <v>3308.7581430578757</v>
      </c>
      <c r="AB140" s="5">
        <v>33.664135989759721</v>
      </c>
      <c r="AC140" s="5"/>
      <c r="AD140" s="5"/>
      <c r="AE140" s="5"/>
      <c r="AF140" s="5"/>
      <c r="AG140" s="5"/>
      <c r="AH140" s="5"/>
      <c r="AI140" s="5"/>
      <c r="AJ140" s="5"/>
      <c r="AK140" s="5">
        <v>8.7533333333333321</v>
      </c>
      <c r="AL140" s="5">
        <v>945</v>
      </c>
      <c r="AM140" s="5">
        <v>8.4066666666666663</v>
      </c>
      <c r="AN140" s="5">
        <v>64.033333333333346</v>
      </c>
      <c r="AO140" s="5">
        <v>0.72499999999999998</v>
      </c>
      <c r="AP140" s="5"/>
      <c r="AQ140" s="5">
        <v>178.43333333333331</v>
      </c>
      <c r="AR140" s="5">
        <v>9.3633333333333351</v>
      </c>
      <c r="AS140" s="5">
        <v>22.706666666666667</v>
      </c>
      <c r="AT140" s="5">
        <v>3.0683333333333334</v>
      </c>
      <c r="AU140" s="5">
        <v>13.406666666666666</v>
      </c>
      <c r="AV140" s="5">
        <v>2.6463333333333332</v>
      </c>
      <c r="AW140" s="5">
        <v>0.80933333333333335</v>
      </c>
      <c r="AX140" s="5">
        <v>2.0429999999999997</v>
      </c>
      <c r="AY140" s="5">
        <v>0.27633333333333332</v>
      </c>
      <c r="AZ140" s="5">
        <v>1.5893333333333333</v>
      </c>
      <c r="BA140" s="5"/>
      <c r="BB140" s="5">
        <v>0.9</v>
      </c>
      <c r="BC140" s="5"/>
      <c r="BD140" s="5">
        <v>0.89599999999999991</v>
      </c>
      <c r="BE140" s="5">
        <v>0.1323</v>
      </c>
      <c r="BF140" s="5">
        <v>1.6893333333333331</v>
      </c>
      <c r="BG140" s="5">
        <v>3.8899999999999997E-2</v>
      </c>
      <c r="BH140" s="5">
        <v>2.1206666666666667</v>
      </c>
      <c r="BI140" s="5">
        <v>1.2546666666666668</v>
      </c>
      <c r="BJ140" s="5">
        <v>0.40400000000000008</v>
      </c>
      <c r="BK140" s="46"/>
      <c r="BL140" s="30"/>
      <c r="BM140" s="30"/>
      <c r="BN140" s="32"/>
      <c r="BO140" s="5"/>
      <c r="BP140" s="5"/>
      <c r="BQ140" s="5"/>
      <c r="BR140" s="5"/>
      <c r="BS140" s="5"/>
      <c r="BT140" s="1"/>
      <c r="BU140" s="1"/>
    </row>
    <row r="141" spans="1:73" s="7" customFormat="1">
      <c r="A141" s="45" t="s">
        <v>754</v>
      </c>
      <c r="B141" s="45" t="s">
        <v>188</v>
      </c>
      <c r="C141" s="30" t="s">
        <v>199</v>
      </c>
      <c r="D141" s="30" t="s">
        <v>74</v>
      </c>
      <c r="E141" s="30" t="s">
        <v>209</v>
      </c>
      <c r="F141" s="30" t="s">
        <v>757</v>
      </c>
      <c r="G141" s="29" t="s">
        <v>206</v>
      </c>
      <c r="H141" s="29" t="s">
        <v>275</v>
      </c>
      <c r="I141" s="5">
        <v>173.49600000000001</v>
      </c>
      <c r="J141" s="5">
        <v>-22.0105</v>
      </c>
      <c r="K141" s="5">
        <v>1872.5</v>
      </c>
      <c r="L141" s="5">
        <v>58.285666666666664</v>
      </c>
      <c r="M141" s="5">
        <v>0.67323333333333346</v>
      </c>
      <c r="N141" s="5">
        <v>16.493033333333333</v>
      </c>
      <c r="O141" s="5">
        <v>6.7332333333333336</v>
      </c>
      <c r="P141" s="5">
        <v>0.10933333333333332</v>
      </c>
      <c r="Q141" s="5">
        <v>4.995166666666667</v>
      </c>
      <c r="R141" s="5">
        <v>8.5145999999999997</v>
      </c>
      <c r="S141" s="5">
        <v>2.9072333333333336</v>
      </c>
      <c r="T141" s="5">
        <v>0.89816666666666656</v>
      </c>
      <c r="U141" s="5">
        <v>0.28603333333333331</v>
      </c>
      <c r="V141" s="5">
        <v>99.895700000000005</v>
      </c>
      <c r="W141" s="5"/>
      <c r="X141" s="5"/>
      <c r="Y141" s="5"/>
      <c r="Z141" s="5">
        <v>1516.4128186241055</v>
      </c>
      <c r="AA141" s="5">
        <v>4322.3967925521783</v>
      </c>
      <c r="AB141" s="5">
        <v>27.846412151767545</v>
      </c>
      <c r="AC141" s="5"/>
      <c r="AD141" s="5"/>
      <c r="AE141" s="5"/>
      <c r="AF141" s="5"/>
      <c r="AG141" s="5"/>
      <c r="AH141" s="5"/>
      <c r="AI141" s="5"/>
      <c r="AJ141" s="5"/>
      <c r="AK141" s="5">
        <v>8.23</v>
      </c>
      <c r="AL141" s="5">
        <v>958.4</v>
      </c>
      <c r="AM141" s="5">
        <v>8.32</v>
      </c>
      <c r="AN141" s="5">
        <v>61.1</v>
      </c>
      <c r="AO141" s="5">
        <v>0.67600000000000005</v>
      </c>
      <c r="AP141" s="5"/>
      <c r="AQ141" s="5">
        <v>167.4</v>
      </c>
      <c r="AR141" s="5">
        <v>8.89</v>
      </c>
      <c r="AS141" s="5">
        <v>21.53</v>
      </c>
      <c r="AT141" s="5">
        <v>2.9409999999999998</v>
      </c>
      <c r="AU141" s="5">
        <v>12.95</v>
      </c>
      <c r="AV141" s="5">
        <v>2.5350000000000001</v>
      </c>
      <c r="AW141" s="5">
        <v>0.77700000000000002</v>
      </c>
      <c r="AX141" s="5">
        <v>1.95</v>
      </c>
      <c r="AY141" s="5">
        <v>0.27200000000000002</v>
      </c>
      <c r="AZ141" s="5">
        <v>1.5640000000000001</v>
      </c>
      <c r="BA141" s="5"/>
      <c r="BB141" s="5">
        <v>0.871</v>
      </c>
      <c r="BC141" s="5"/>
      <c r="BD141" s="5">
        <v>0.83799999999999997</v>
      </c>
      <c r="BE141" s="5">
        <v>0.12839999999999999</v>
      </c>
      <c r="BF141" s="5">
        <v>1.665</v>
      </c>
      <c r="BG141" s="5">
        <v>3.4799999999999998E-2</v>
      </c>
      <c r="BH141" s="5">
        <v>1.9510000000000001</v>
      </c>
      <c r="BI141" s="5">
        <v>1.1830000000000001</v>
      </c>
      <c r="BJ141" s="5">
        <v>0.377</v>
      </c>
      <c r="BK141" s="46"/>
      <c r="BL141" s="30"/>
      <c r="BM141" s="30"/>
      <c r="BN141" s="32"/>
      <c r="BO141" s="5"/>
      <c r="BP141" s="5"/>
      <c r="BQ141" s="5"/>
      <c r="BR141" s="5"/>
      <c r="BS141" s="5"/>
      <c r="BT141" s="1"/>
      <c r="BU141" s="1"/>
    </row>
    <row r="142" spans="1:73" s="7" customFormat="1">
      <c r="A142" s="45" t="s">
        <v>754</v>
      </c>
      <c r="B142" s="45" t="s">
        <v>188</v>
      </c>
      <c r="C142" s="30" t="s">
        <v>200</v>
      </c>
      <c r="D142" s="30" t="s">
        <v>74</v>
      </c>
      <c r="E142" s="30" t="s">
        <v>209</v>
      </c>
      <c r="F142" s="30" t="s">
        <v>757</v>
      </c>
      <c r="G142" s="29" t="s">
        <v>206</v>
      </c>
      <c r="H142" s="29" t="s">
        <v>275</v>
      </c>
      <c r="I142" s="5">
        <v>173.49600000000001</v>
      </c>
      <c r="J142" s="5">
        <v>-22.0105</v>
      </c>
      <c r="K142" s="5">
        <v>1872.5</v>
      </c>
      <c r="L142" s="5">
        <v>62.732033333333334</v>
      </c>
      <c r="M142" s="5">
        <v>0.68240000000000001</v>
      </c>
      <c r="N142" s="5">
        <v>17.352</v>
      </c>
      <c r="O142" s="5">
        <v>5.0872666666666673</v>
      </c>
      <c r="P142" s="5">
        <v>6.643333333333333E-2</v>
      </c>
      <c r="Q142" s="5">
        <v>3.5655333333333332</v>
      </c>
      <c r="R142" s="5">
        <v>5.9710333333333336</v>
      </c>
      <c r="S142" s="5">
        <v>3.3579666666666665</v>
      </c>
      <c r="T142" s="5">
        <v>1.3655333333333335</v>
      </c>
      <c r="U142" s="5">
        <v>0.25396666666666667</v>
      </c>
      <c r="V142" s="5">
        <v>100.43416666666668</v>
      </c>
      <c r="W142" s="5"/>
      <c r="X142" s="5"/>
      <c r="Y142" s="5">
        <v>763</v>
      </c>
      <c r="Z142" s="5">
        <v>2262.364248888513</v>
      </c>
      <c r="AA142" s="5">
        <v>5915.0190509402983</v>
      </c>
      <c r="AB142" s="5">
        <v>33.43920749192084</v>
      </c>
      <c r="AC142" s="5"/>
      <c r="AD142" s="5"/>
      <c r="AE142" s="5"/>
      <c r="AF142" s="5"/>
      <c r="AG142" s="5"/>
      <c r="AH142" s="5"/>
      <c r="AI142" s="5"/>
      <c r="AJ142" s="5"/>
      <c r="AK142" s="5">
        <v>15.018270333790548</v>
      </c>
      <c r="AL142" s="5">
        <v>1639.168288203062</v>
      </c>
      <c r="AM142" s="5">
        <v>8.0156043726061927</v>
      </c>
      <c r="AN142" s="5">
        <v>110.5287558848616</v>
      </c>
      <c r="AO142" s="5">
        <v>1.1384512197849572</v>
      </c>
      <c r="AP142" s="5"/>
      <c r="AQ142" s="5">
        <v>283.1230275551265</v>
      </c>
      <c r="AR142" s="5">
        <v>14.633352011674569</v>
      </c>
      <c r="AS142" s="5">
        <v>34.100106775729245</v>
      </c>
      <c r="AT142" s="5">
        <v>4.5692732197970338</v>
      </c>
      <c r="AU142" s="5">
        <v>19.200043767950191</v>
      </c>
      <c r="AV142" s="5">
        <v>3.6156246325854369</v>
      </c>
      <c r="AW142" s="5">
        <v>1.0835805090691173</v>
      </c>
      <c r="AX142" s="5">
        <v>2.4485111824478576</v>
      </c>
      <c r="AY142" s="5">
        <v>0.31300971920389981</v>
      </c>
      <c r="AZ142" s="5">
        <v>1.641771363422345</v>
      </c>
      <c r="BA142" s="5"/>
      <c r="BB142" s="5">
        <v>0.82084951623671476</v>
      </c>
      <c r="BC142" s="5"/>
      <c r="BD142" s="5">
        <v>0.77481793718690595</v>
      </c>
      <c r="BE142" s="5">
        <v>0.11118200432052668</v>
      </c>
      <c r="BF142" s="5">
        <v>2.8144860307131139</v>
      </c>
      <c r="BG142" s="5">
        <v>7.7661127889120565E-2</v>
      </c>
      <c r="BH142" s="5">
        <v>4.4986534870087498</v>
      </c>
      <c r="BI142" s="5">
        <v>1.8399861982553503</v>
      </c>
      <c r="BJ142" s="5">
        <v>0.63180045479562141</v>
      </c>
      <c r="BK142" s="46"/>
      <c r="BL142" s="30"/>
      <c r="BM142" s="30"/>
      <c r="BN142" s="32"/>
      <c r="BO142" s="5"/>
      <c r="BP142" s="5"/>
      <c r="BQ142" s="5"/>
      <c r="BR142" s="5"/>
      <c r="BS142" s="5"/>
      <c r="BT142" s="1"/>
      <c r="BU142" s="1"/>
    </row>
    <row r="143" spans="1:73" s="7" customFormat="1">
      <c r="A143" s="45" t="s">
        <v>754</v>
      </c>
      <c r="B143" s="45" t="s">
        <v>188</v>
      </c>
      <c r="C143" s="30" t="s">
        <v>201</v>
      </c>
      <c r="D143" s="30" t="s">
        <v>74</v>
      </c>
      <c r="E143" s="30" t="s">
        <v>209</v>
      </c>
      <c r="F143" s="30" t="s">
        <v>757</v>
      </c>
      <c r="G143" s="45" t="s">
        <v>218</v>
      </c>
      <c r="H143" s="29" t="s">
        <v>275</v>
      </c>
      <c r="I143" s="5">
        <v>173.49600000000001</v>
      </c>
      <c r="J143" s="5">
        <v>-22.0105</v>
      </c>
      <c r="K143" s="5">
        <v>1872.5</v>
      </c>
      <c r="L143" s="5">
        <v>52.318399999999997</v>
      </c>
      <c r="M143" s="5">
        <v>0.84057499999999996</v>
      </c>
      <c r="N143" s="5">
        <v>16.496175000000001</v>
      </c>
      <c r="O143" s="5">
        <v>8.2593999999999994</v>
      </c>
      <c r="P143" s="5">
        <v>0.1525</v>
      </c>
      <c r="Q143" s="5">
        <v>6.5012749999999997</v>
      </c>
      <c r="R143" s="5">
        <v>11.984325</v>
      </c>
      <c r="S143" s="5">
        <v>2.9576999999999996</v>
      </c>
      <c r="T143" s="5">
        <v>0.457625</v>
      </c>
      <c r="U143" s="5">
        <v>0.20537500000000003</v>
      </c>
      <c r="V143" s="5">
        <v>100.17334999999999</v>
      </c>
      <c r="W143" s="5"/>
      <c r="X143" s="5"/>
      <c r="Y143" s="5"/>
      <c r="Z143" s="5">
        <v>974.53294962415839</v>
      </c>
      <c r="AA143" s="5">
        <v>2798.3622611628748</v>
      </c>
      <c r="AB143" s="5">
        <v>26.40861167546683</v>
      </c>
      <c r="AC143" s="5"/>
      <c r="AD143" s="5"/>
      <c r="AE143" s="5"/>
      <c r="AF143" s="5"/>
      <c r="AG143" s="5"/>
      <c r="AH143" s="5"/>
      <c r="AI143" s="5"/>
      <c r="AJ143" s="5"/>
      <c r="AK143" s="5">
        <v>4.6282866097805648</v>
      </c>
      <c r="AL143" s="5">
        <v>618.62216772497891</v>
      </c>
      <c r="AM143" s="5">
        <v>16.213046559335314</v>
      </c>
      <c r="AN143" s="5">
        <v>73.896473458708329</v>
      </c>
      <c r="AO143" s="5">
        <v>0.74435724872126474</v>
      </c>
      <c r="AP143" s="5"/>
      <c r="AQ143" s="5">
        <v>85.703025842741653</v>
      </c>
      <c r="AR143" s="5">
        <v>10.047534891104032</v>
      </c>
      <c r="AS143" s="5">
        <v>25.05999763442578</v>
      </c>
      <c r="AT143" s="5"/>
      <c r="AU143" s="5">
        <v>16.316333546335656</v>
      </c>
      <c r="AV143" s="5">
        <v>3.6043916834465524</v>
      </c>
      <c r="AW143" s="5">
        <v>1.1492718958721782</v>
      </c>
      <c r="AX143" s="5">
        <v>3.3112069012435721</v>
      </c>
      <c r="AY143" s="5"/>
      <c r="AZ143" s="5">
        <v>3.2191329900844168</v>
      </c>
      <c r="BA143" s="5"/>
      <c r="BB143" s="5">
        <v>1.7651899263775279</v>
      </c>
      <c r="BC143" s="5"/>
      <c r="BD143" s="5">
        <v>1.8225948971929689</v>
      </c>
      <c r="BE143" s="5">
        <v>0.26841379854091452</v>
      </c>
      <c r="BF143" s="5">
        <v>2.0929260614208793</v>
      </c>
      <c r="BG143" s="5">
        <v>4.2910184314496419E-2</v>
      </c>
      <c r="BH143" s="5">
        <v>1.4786088783722722</v>
      </c>
      <c r="BI143" s="5">
        <v>1.0257591986049472</v>
      </c>
      <c r="BJ143" s="5">
        <v>0.37752826063154549</v>
      </c>
      <c r="BK143" s="46"/>
      <c r="BL143" s="30"/>
      <c r="BM143" s="30"/>
      <c r="BN143" s="32"/>
      <c r="BO143" s="5">
        <f>AQ143/BI143</f>
        <v>83.550823584423583</v>
      </c>
      <c r="BP143" s="5">
        <f>AK143/BI143</f>
        <v>4.5120595711694573</v>
      </c>
      <c r="BQ143" s="5">
        <f>AQ143/AO143</f>
        <v>115.13695337819486</v>
      </c>
      <c r="BR143" s="5">
        <f>BI143/BD143</f>
        <v>0.56280153103948038</v>
      </c>
      <c r="BS143" s="5">
        <f t="shared" si="11"/>
        <v>758.18043868843176</v>
      </c>
      <c r="BT143" s="1"/>
      <c r="BU143" s="1"/>
    </row>
    <row r="144" spans="1:73" s="7" customFormat="1">
      <c r="A144" s="45" t="s">
        <v>754</v>
      </c>
      <c r="B144" s="45" t="s">
        <v>188</v>
      </c>
      <c r="C144" s="30" t="s">
        <v>202</v>
      </c>
      <c r="D144" s="30" t="s">
        <v>74</v>
      </c>
      <c r="E144" s="30" t="s">
        <v>209</v>
      </c>
      <c r="F144" s="30" t="s">
        <v>757</v>
      </c>
      <c r="G144" s="45" t="s">
        <v>218</v>
      </c>
      <c r="H144" s="29" t="s">
        <v>275</v>
      </c>
      <c r="I144" s="5">
        <v>173.49600000000001</v>
      </c>
      <c r="J144" s="5">
        <v>-22.0105</v>
      </c>
      <c r="K144" s="5">
        <v>1872.5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>
        <v>955.13115068812181</v>
      </c>
      <c r="AA144" s="5">
        <v>2726.9161646349698</v>
      </c>
      <c r="AB144" s="5">
        <v>25.552492735749443</v>
      </c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46"/>
      <c r="BL144" s="30"/>
      <c r="BM144" s="30"/>
      <c r="BN144" s="32"/>
      <c r="BO144" s="5"/>
      <c r="BP144" s="5"/>
      <c r="BQ144" s="5"/>
      <c r="BR144" s="5"/>
      <c r="BS144" s="5"/>
      <c r="BT144" s="1"/>
      <c r="BU144" s="1"/>
    </row>
    <row r="145" spans="1:74" s="7" customFormat="1">
      <c r="A145" s="45" t="s">
        <v>754</v>
      </c>
      <c r="B145" s="45" t="s">
        <v>186</v>
      </c>
      <c r="C145" s="30" t="s">
        <v>203</v>
      </c>
      <c r="D145" s="30" t="s">
        <v>74</v>
      </c>
      <c r="E145" s="30" t="s">
        <v>209</v>
      </c>
      <c r="F145" s="30" t="s">
        <v>757</v>
      </c>
      <c r="G145" s="45" t="s">
        <v>218</v>
      </c>
      <c r="H145" s="29" t="s">
        <v>275</v>
      </c>
      <c r="I145" s="5">
        <v>173.21388999999999</v>
      </c>
      <c r="J145" s="5">
        <v>-22.130416666666669</v>
      </c>
      <c r="K145" s="5">
        <v>870</v>
      </c>
      <c r="L145" s="5">
        <v>58.559249999999999</v>
      </c>
      <c r="M145" s="5">
        <v>0.90065000000000006</v>
      </c>
      <c r="N145" s="5">
        <v>15.421925</v>
      </c>
      <c r="O145" s="5">
        <v>8.0195250000000016</v>
      </c>
      <c r="P145" s="5">
        <v>0.13222499999999998</v>
      </c>
      <c r="Q145" s="5">
        <v>4.4819750000000003</v>
      </c>
      <c r="R145" s="5">
        <v>7.9247250000000005</v>
      </c>
      <c r="S145" s="5">
        <v>2.7650999999999999</v>
      </c>
      <c r="T145" s="5">
        <v>0.78207499999999996</v>
      </c>
      <c r="U145" s="5">
        <v>0.2555</v>
      </c>
      <c r="V145" s="5">
        <v>99.242950000000008</v>
      </c>
      <c r="W145" s="5"/>
      <c r="X145" s="5"/>
      <c r="Y145" s="5">
        <v>446</v>
      </c>
      <c r="Z145" s="5">
        <v>1482.7035465771746</v>
      </c>
      <c r="AA145" s="5">
        <v>4000.4723701508156</v>
      </c>
      <c r="AB145" s="5">
        <v>23.234533861545881</v>
      </c>
      <c r="AC145" s="5"/>
      <c r="AD145" s="5"/>
      <c r="AE145" s="5"/>
      <c r="AF145" s="5"/>
      <c r="AG145" s="5"/>
      <c r="AH145" s="5"/>
      <c r="AI145" s="5"/>
      <c r="AJ145" s="5"/>
      <c r="AK145" s="5">
        <v>7.478849294484923</v>
      </c>
      <c r="AL145" s="5">
        <v>482.04234562559003</v>
      </c>
      <c r="AM145" s="5">
        <v>14.990324361792467</v>
      </c>
      <c r="AN145" s="5">
        <v>77.248658699998529</v>
      </c>
      <c r="AO145" s="5">
        <v>0.88911822737830271</v>
      </c>
      <c r="AP145" s="5"/>
      <c r="AQ145" s="5">
        <v>118.47256027487094</v>
      </c>
      <c r="AR145" s="5">
        <v>7.4508681118861846</v>
      </c>
      <c r="AS145" s="5">
        <v>18.258880999943401</v>
      </c>
      <c r="AT145" s="5">
        <v>2.5410365020250816</v>
      </c>
      <c r="AU145" s="5">
        <v>11.477678107847575</v>
      </c>
      <c r="AV145" s="5">
        <v>2.9075111870624064</v>
      </c>
      <c r="AW145" s="5">
        <v>0.95933849517394021</v>
      </c>
      <c r="AX145" s="5">
        <v>2.926514909951468</v>
      </c>
      <c r="AY145" s="5">
        <v>0.45693222531457844</v>
      </c>
      <c r="AZ145" s="5">
        <v>2.8367360869925915</v>
      </c>
      <c r="BA145" s="5"/>
      <c r="BB145" s="5">
        <v>1.6818004729540619</v>
      </c>
      <c r="BC145" s="5"/>
      <c r="BD145" s="5">
        <v>1.5690642691273347</v>
      </c>
      <c r="BE145" s="5">
        <v>0.23281443444362393</v>
      </c>
      <c r="BF145" s="5">
        <v>2.1888769887396418</v>
      </c>
      <c r="BG145" s="5">
        <v>5.6308045252888107E-2</v>
      </c>
      <c r="BH145" s="5">
        <v>2.3672874467590854</v>
      </c>
      <c r="BI145" s="5">
        <v>1.0153205713117095</v>
      </c>
      <c r="BJ145" s="5">
        <v>0.43446446565012337</v>
      </c>
      <c r="BK145" s="46"/>
      <c r="BL145" s="30"/>
      <c r="BM145" s="30"/>
      <c r="BN145" s="32"/>
      <c r="BO145" s="5"/>
      <c r="BP145" s="5"/>
      <c r="BQ145" s="5"/>
      <c r="BR145" s="5"/>
      <c r="BS145" s="5"/>
      <c r="BT145" s="1"/>
      <c r="BU145" s="1"/>
    </row>
    <row r="146" spans="1:74" s="7" customFormat="1">
      <c r="A146" s="29" t="s">
        <v>755</v>
      </c>
      <c r="B146" s="45"/>
      <c r="C146" s="7" t="s">
        <v>672</v>
      </c>
      <c r="D146" s="7" t="s">
        <v>74</v>
      </c>
      <c r="E146" s="7" t="s">
        <v>210</v>
      </c>
      <c r="F146" s="30" t="s">
        <v>757</v>
      </c>
      <c r="G146" s="29" t="s">
        <v>263</v>
      </c>
      <c r="H146" s="29" t="s">
        <v>275</v>
      </c>
      <c r="I146" s="1">
        <v>172.04</v>
      </c>
      <c r="J146" s="1">
        <v>-23.088000000000001</v>
      </c>
      <c r="K146" s="47">
        <v>6840</v>
      </c>
      <c r="L146" s="47"/>
      <c r="M146" s="47">
        <v>0.78</v>
      </c>
      <c r="N146" s="47"/>
      <c r="O146" s="1"/>
      <c r="P146" s="47"/>
      <c r="Q146" s="47">
        <v>4.3600000000000003</v>
      </c>
      <c r="R146" s="47"/>
      <c r="T146" s="47">
        <v>0.24</v>
      </c>
      <c r="U146" s="47"/>
      <c r="V146" s="1"/>
      <c r="W146" s="47"/>
      <c r="X146" s="47">
        <v>3.01</v>
      </c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N146" s="32"/>
      <c r="BO146" s="5"/>
      <c r="BP146" s="5"/>
      <c r="BQ146" s="5"/>
      <c r="BR146" s="5"/>
      <c r="BS146" s="5"/>
      <c r="BT146" s="1"/>
      <c r="BU146" s="1"/>
    </row>
    <row r="147" spans="1:74" s="7" customFormat="1">
      <c r="A147" s="29" t="s">
        <v>755</v>
      </c>
      <c r="B147" s="45"/>
      <c r="C147" s="7" t="s">
        <v>673</v>
      </c>
      <c r="D147" s="7" t="s">
        <v>74</v>
      </c>
      <c r="E147" s="7" t="s">
        <v>210</v>
      </c>
      <c r="F147" s="30" t="s">
        <v>757</v>
      </c>
      <c r="G147" s="29" t="s">
        <v>263</v>
      </c>
      <c r="H147" s="29" t="s">
        <v>275</v>
      </c>
      <c r="I147" s="1">
        <v>172.04</v>
      </c>
      <c r="J147" s="1">
        <v>-23.088000000000001</v>
      </c>
      <c r="K147" s="47">
        <v>6840</v>
      </c>
      <c r="L147" s="47"/>
      <c r="M147" s="47">
        <v>0.76</v>
      </c>
      <c r="N147" s="47"/>
      <c r="O147" s="1"/>
      <c r="P147" s="47"/>
      <c r="Q147" s="47">
        <v>4.51</v>
      </c>
      <c r="R147" s="47"/>
      <c r="T147" s="47">
        <v>0.3</v>
      </c>
      <c r="U147" s="47"/>
      <c r="V147" s="1"/>
      <c r="W147" s="47"/>
      <c r="X147" s="47">
        <v>3.01</v>
      </c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N147" s="32"/>
      <c r="BO147" s="1">
        <f>MAX(BO20:BO145)</f>
        <v>753.18601627750911</v>
      </c>
      <c r="BP147" s="1">
        <f>MAX(BP20:BP145)</f>
        <v>140.59643985389889</v>
      </c>
      <c r="BQ147" s="5"/>
      <c r="BR147" s="5"/>
      <c r="BS147" s="5"/>
      <c r="BT147" s="1"/>
      <c r="BU147" s="1"/>
    </row>
    <row r="148" spans="1:74" s="7" customFormat="1">
      <c r="A148" s="29" t="s">
        <v>755</v>
      </c>
      <c r="B148" s="45"/>
      <c r="C148" s="7" t="s">
        <v>674</v>
      </c>
      <c r="D148" s="7" t="s">
        <v>74</v>
      </c>
      <c r="E148" s="7" t="s">
        <v>210</v>
      </c>
      <c r="F148" s="30" t="s">
        <v>757</v>
      </c>
      <c r="G148" s="29" t="s">
        <v>263</v>
      </c>
      <c r="H148" s="29" t="s">
        <v>275</v>
      </c>
      <c r="I148" s="1">
        <v>172.4</v>
      </c>
      <c r="J148" s="1">
        <v>-23.0166</v>
      </c>
      <c r="K148" s="47">
        <v>4400</v>
      </c>
      <c r="L148" s="47"/>
      <c r="M148" s="47">
        <v>0.9</v>
      </c>
      <c r="N148" s="47"/>
      <c r="O148" s="1"/>
      <c r="P148" s="47"/>
      <c r="Q148" s="47">
        <v>4.17</v>
      </c>
      <c r="R148" s="47"/>
      <c r="T148" s="47">
        <v>0.33</v>
      </c>
      <c r="U148" s="47"/>
      <c r="V148" s="1"/>
      <c r="W148" s="47"/>
      <c r="X148" s="47">
        <v>1.8</v>
      </c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N148" s="32"/>
      <c r="BO148" s="5"/>
      <c r="BP148" s="5"/>
      <c r="BQ148" s="5"/>
      <c r="BR148" s="5"/>
      <c r="BS148" s="5"/>
      <c r="BT148" s="1"/>
      <c r="BU148" s="1"/>
    </row>
    <row r="149" spans="1:74" s="7" customFormat="1">
      <c r="A149" s="29" t="s">
        <v>755</v>
      </c>
      <c r="B149" s="45"/>
      <c r="C149" s="7" t="s">
        <v>675</v>
      </c>
      <c r="D149" s="7" t="s">
        <v>74</v>
      </c>
      <c r="E149" s="7" t="s">
        <v>210</v>
      </c>
      <c r="F149" s="30" t="s">
        <v>757</v>
      </c>
      <c r="G149" s="29" t="s">
        <v>263</v>
      </c>
      <c r="H149" s="29" t="s">
        <v>275</v>
      </c>
      <c r="I149" s="1">
        <v>172.4</v>
      </c>
      <c r="J149" s="1">
        <v>-23.0166</v>
      </c>
      <c r="K149" s="47">
        <v>4400</v>
      </c>
      <c r="L149" s="47"/>
      <c r="M149" s="47">
        <v>0.92</v>
      </c>
      <c r="N149" s="47"/>
      <c r="O149" s="1"/>
      <c r="P149" s="47"/>
      <c r="Q149" s="47">
        <v>4.13</v>
      </c>
      <c r="R149" s="47"/>
      <c r="T149" s="47">
        <v>0.34</v>
      </c>
      <c r="U149" s="47"/>
      <c r="V149" s="1"/>
      <c r="W149" s="47"/>
      <c r="X149" s="47">
        <v>2.1800000000000002</v>
      </c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N149" s="32"/>
      <c r="BO149" s="5"/>
      <c r="BP149" s="5"/>
      <c r="BQ149" s="5"/>
      <c r="BR149" s="5"/>
      <c r="BS149" s="5"/>
      <c r="BT149" s="1"/>
      <c r="BU149" s="1"/>
    </row>
    <row r="150" spans="1:74" s="7" customFormat="1">
      <c r="A150" s="29" t="s">
        <v>755</v>
      </c>
      <c r="B150" s="45"/>
      <c r="C150" s="7" t="s">
        <v>676</v>
      </c>
      <c r="D150" s="7" t="s">
        <v>74</v>
      </c>
      <c r="E150" s="7" t="s">
        <v>210</v>
      </c>
      <c r="F150" s="30" t="s">
        <v>757</v>
      </c>
      <c r="G150" s="29" t="s">
        <v>263</v>
      </c>
      <c r="H150" s="29" t="s">
        <v>275</v>
      </c>
      <c r="I150" s="1">
        <v>172.4</v>
      </c>
      <c r="J150" s="1">
        <v>-23.0166</v>
      </c>
      <c r="K150" s="47">
        <v>4400</v>
      </c>
      <c r="L150" s="47"/>
      <c r="M150" s="47">
        <v>0.89</v>
      </c>
      <c r="N150" s="47"/>
      <c r="O150" s="1"/>
      <c r="P150" s="47"/>
      <c r="Q150" s="47">
        <v>4.18</v>
      </c>
      <c r="R150" s="47"/>
      <c r="T150" s="47">
        <v>0.32</v>
      </c>
      <c r="U150" s="47"/>
      <c r="V150" s="1"/>
      <c r="W150" s="47"/>
      <c r="X150" s="47">
        <v>2.37</v>
      </c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N150" s="32"/>
      <c r="BO150" s="5"/>
      <c r="BP150" s="5"/>
      <c r="BQ150" s="5"/>
      <c r="BR150" s="5"/>
      <c r="BS150" s="5"/>
      <c r="BT150" s="1"/>
      <c r="BU150" s="1"/>
    </row>
    <row r="151" spans="1:74" s="7" customFormat="1">
      <c r="A151" s="29" t="s">
        <v>755</v>
      </c>
      <c r="B151" s="45"/>
      <c r="C151" s="7" t="s">
        <v>677</v>
      </c>
      <c r="D151" s="7" t="s">
        <v>74</v>
      </c>
      <c r="E151" s="7" t="s">
        <v>210</v>
      </c>
      <c r="F151" s="30" t="s">
        <v>757</v>
      </c>
      <c r="G151" s="29" t="s">
        <v>263</v>
      </c>
      <c r="H151" s="29" t="s">
        <v>275</v>
      </c>
      <c r="I151" s="1">
        <v>173.22329999999999</v>
      </c>
      <c r="J151" s="1">
        <v>-22.658000000000001</v>
      </c>
      <c r="K151" s="47">
        <v>5560</v>
      </c>
      <c r="L151" s="47"/>
      <c r="M151" s="47">
        <v>0.49</v>
      </c>
      <c r="N151" s="47"/>
      <c r="O151" s="1"/>
      <c r="P151" s="47"/>
      <c r="Q151" s="47">
        <v>6.3</v>
      </c>
      <c r="R151" s="47"/>
      <c r="T151" s="47">
        <v>0.34</v>
      </c>
      <c r="U151" s="47"/>
      <c r="V151" s="1"/>
      <c r="W151" s="47"/>
      <c r="X151" s="47">
        <v>1.35</v>
      </c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N151" s="32"/>
      <c r="BO151" s="5"/>
      <c r="BP151" s="5"/>
      <c r="BQ151" s="5"/>
      <c r="BR151" s="5"/>
      <c r="BS151" s="5"/>
      <c r="BT151" s="1"/>
      <c r="BU151" s="1"/>
    </row>
    <row r="152" spans="1:74" s="7" customFormat="1">
      <c r="A152" s="29" t="s">
        <v>755</v>
      </c>
      <c r="B152" s="45"/>
      <c r="C152" s="7" t="s">
        <v>678</v>
      </c>
      <c r="D152" s="7" t="s">
        <v>74</v>
      </c>
      <c r="E152" s="7" t="s">
        <v>210</v>
      </c>
      <c r="F152" s="30" t="s">
        <v>757</v>
      </c>
      <c r="G152" s="29" t="s">
        <v>263</v>
      </c>
      <c r="H152" s="29" t="s">
        <v>275</v>
      </c>
      <c r="I152" s="1">
        <v>173.22329999999999</v>
      </c>
      <c r="J152" s="1">
        <v>-22.658000000000001</v>
      </c>
      <c r="K152" s="47">
        <v>5560</v>
      </c>
      <c r="L152" s="47"/>
      <c r="M152" s="47">
        <v>0.48</v>
      </c>
      <c r="N152" s="47"/>
      <c r="O152" s="1"/>
      <c r="P152" s="47"/>
      <c r="Q152" s="47">
        <v>6.27</v>
      </c>
      <c r="R152" s="47"/>
      <c r="T152" s="47">
        <v>0.36</v>
      </c>
      <c r="U152" s="47"/>
      <c r="V152" s="1"/>
      <c r="W152" s="47"/>
      <c r="X152" s="47">
        <v>1.51</v>
      </c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N152" s="32"/>
      <c r="BO152" s="5"/>
      <c r="BP152" s="5"/>
      <c r="BQ152" s="5"/>
      <c r="BR152" s="5"/>
      <c r="BS152" s="5"/>
      <c r="BT152" s="1"/>
      <c r="BU152" s="1"/>
    </row>
    <row r="153" spans="1:74" s="7" customFormat="1">
      <c r="A153" s="29" t="s">
        <v>755</v>
      </c>
      <c r="B153" s="45"/>
      <c r="C153" s="7" t="s">
        <v>679</v>
      </c>
      <c r="D153" s="7" t="s">
        <v>74</v>
      </c>
      <c r="E153" s="7" t="s">
        <v>210</v>
      </c>
      <c r="F153" s="30" t="s">
        <v>757</v>
      </c>
      <c r="G153" s="29" t="s">
        <v>263</v>
      </c>
      <c r="H153" s="29" t="s">
        <v>275</v>
      </c>
      <c r="I153" s="1">
        <v>172.4016</v>
      </c>
      <c r="J153" s="1">
        <v>-22.065999999999999</v>
      </c>
      <c r="K153" s="47">
        <v>2260</v>
      </c>
      <c r="L153" s="47"/>
      <c r="M153" s="47">
        <v>0.91</v>
      </c>
      <c r="N153" s="47"/>
      <c r="O153" s="1"/>
      <c r="P153" s="47"/>
      <c r="Q153" s="47">
        <v>4.5999999999999996</v>
      </c>
      <c r="R153" s="47"/>
      <c r="T153" s="47">
        <v>0.48</v>
      </c>
      <c r="U153" s="47"/>
      <c r="V153" s="1"/>
      <c r="W153" s="47"/>
      <c r="X153" s="47">
        <v>1.22</v>
      </c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N153" s="32"/>
      <c r="BO153" s="5"/>
      <c r="BP153" s="5"/>
      <c r="BQ153" s="5"/>
      <c r="BR153" s="5"/>
      <c r="BS153" s="5"/>
      <c r="BT153" s="1"/>
      <c r="BU153" s="1"/>
    </row>
    <row r="154" spans="1:74" s="7" customFormat="1">
      <c r="A154" s="29" t="s">
        <v>755</v>
      </c>
      <c r="B154" s="45"/>
      <c r="C154" s="7" t="s">
        <v>680</v>
      </c>
      <c r="D154" s="7" t="s">
        <v>74</v>
      </c>
      <c r="E154" s="7" t="s">
        <v>210</v>
      </c>
      <c r="F154" s="30" t="s">
        <v>757</v>
      </c>
      <c r="G154" s="29" t="s">
        <v>263</v>
      </c>
      <c r="H154" s="29" t="s">
        <v>275</v>
      </c>
      <c r="I154" s="1">
        <v>172.4016</v>
      </c>
      <c r="J154" s="1">
        <v>-23.028300000000002</v>
      </c>
      <c r="K154" s="47">
        <v>4250</v>
      </c>
      <c r="L154" s="47"/>
      <c r="M154" s="47">
        <v>0.33</v>
      </c>
      <c r="N154" s="47"/>
      <c r="O154" s="1"/>
      <c r="P154" s="47"/>
      <c r="Q154" s="47">
        <v>6.87</v>
      </c>
      <c r="R154" s="47"/>
      <c r="T154" s="47">
        <v>0.26</v>
      </c>
      <c r="U154" s="47"/>
      <c r="V154" s="1"/>
      <c r="W154" s="47"/>
      <c r="X154" s="47">
        <v>1.32</v>
      </c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N154" s="32"/>
      <c r="BO154" s="5"/>
      <c r="BP154" s="5"/>
      <c r="BQ154" s="5"/>
      <c r="BR154" s="5"/>
      <c r="BS154" s="5"/>
      <c r="BT154" s="1"/>
      <c r="BU154" s="1"/>
    </row>
    <row r="155" spans="1:74" s="7" customFormat="1">
      <c r="A155" s="29" t="s">
        <v>755</v>
      </c>
      <c r="B155" s="45"/>
      <c r="C155" s="7" t="s">
        <v>681</v>
      </c>
      <c r="D155" s="7" t="s">
        <v>74</v>
      </c>
      <c r="E155" s="7" t="s">
        <v>210</v>
      </c>
      <c r="F155" s="30" t="s">
        <v>757</v>
      </c>
      <c r="G155" s="29" t="s">
        <v>263</v>
      </c>
      <c r="H155" s="29" t="s">
        <v>275</v>
      </c>
      <c r="I155" s="1">
        <v>172.4016</v>
      </c>
      <c r="J155" s="1">
        <v>-23.028300000000002</v>
      </c>
      <c r="K155" s="47">
        <v>4250</v>
      </c>
      <c r="L155" s="47"/>
      <c r="M155" s="47">
        <v>0.89</v>
      </c>
      <c r="N155" s="47"/>
      <c r="O155" s="1"/>
      <c r="P155" s="47"/>
      <c r="Q155" s="47">
        <v>4.3899999999999997</v>
      </c>
      <c r="R155" s="47"/>
      <c r="T155" s="47">
        <v>0.57999999999999996</v>
      </c>
      <c r="U155" s="47"/>
      <c r="V155" s="1"/>
      <c r="W155" s="47"/>
      <c r="X155" s="47">
        <v>1.48</v>
      </c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N155" s="32"/>
      <c r="BO155" s="5"/>
      <c r="BP155" s="5"/>
      <c r="BQ155" s="5"/>
      <c r="BR155" s="5"/>
      <c r="BS155" s="5"/>
      <c r="BT155" s="1"/>
      <c r="BU155" s="1"/>
    </row>
    <row r="156" spans="1:74" s="7" customFormat="1">
      <c r="A156" s="29" t="s">
        <v>755</v>
      </c>
      <c r="B156" s="45"/>
      <c r="C156" s="7" t="s">
        <v>682</v>
      </c>
      <c r="D156" s="7" t="s">
        <v>74</v>
      </c>
      <c r="E156" s="7" t="s">
        <v>210</v>
      </c>
      <c r="F156" s="30" t="s">
        <v>757</v>
      </c>
      <c r="G156" s="29" t="s">
        <v>263</v>
      </c>
      <c r="H156" s="29" t="s">
        <v>275</v>
      </c>
      <c r="I156" s="1">
        <v>172.54159999999999</v>
      </c>
      <c r="J156" s="1">
        <v>-22.765000000000001</v>
      </c>
      <c r="K156" s="47">
        <v>2360</v>
      </c>
      <c r="L156" s="47"/>
      <c r="M156" s="47">
        <v>0.81</v>
      </c>
      <c r="N156" s="47"/>
      <c r="O156" s="1"/>
      <c r="P156" s="47"/>
      <c r="Q156" s="47">
        <v>4.63</v>
      </c>
      <c r="R156" s="47"/>
      <c r="T156" s="47">
        <v>0.56999999999999995</v>
      </c>
      <c r="U156" s="47"/>
      <c r="V156" s="1"/>
      <c r="W156" s="47"/>
      <c r="X156" s="47">
        <v>1.53</v>
      </c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N156" s="32"/>
      <c r="BO156" s="5"/>
      <c r="BP156" s="5"/>
      <c r="BQ156" s="5"/>
      <c r="BR156" s="5"/>
      <c r="BS156" s="5"/>
      <c r="BT156" s="1"/>
      <c r="BU156" s="1"/>
    </row>
    <row r="157" spans="1:74" s="7" customFormat="1">
      <c r="A157" s="29" t="s">
        <v>755</v>
      </c>
      <c r="B157" s="45"/>
      <c r="C157" s="7" t="s">
        <v>683</v>
      </c>
      <c r="D157" s="7" t="s">
        <v>74</v>
      </c>
      <c r="E157" s="7" t="s">
        <v>210</v>
      </c>
      <c r="F157" s="30" t="s">
        <v>757</v>
      </c>
      <c r="G157" s="29" t="s">
        <v>263</v>
      </c>
      <c r="H157" s="29" t="s">
        <v>275</v>
      </c>
      <c r="I157" s="1">
        <v>172.4</v>
      </c>
      <c r="J157" s="1">
        <v>-23.028300000000002</v>
      </c>
      <c r="K157" s="47">
        <v>4250</v>
      </c>
      <c r="L157" s="47"/>
      <c r="M157" s="47">
        <v>0.73</v>
      </c>
      <c r="N157" s="47"/>
      <c r="O157" s="1"/>
      <c r="P157" s="47"/>
      <c r="Q157" s="47">
        <v>4.8099999999999996</v>
      </c>
      <c r="R157" s="47"/>
      <c r="T157" s="47">
        <v>0.5</v>
      </c>
      <c r="U157" s="47"/>
      <c r="V157" s="1"/>
      <c r="W157" s="47"/>
      <c r="X157" s="47">
        <v>1.74</v>
      </c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N157" s="32"/>
      <c r="BO157" s="5"/>
      <c r="BP157" s="5"/>
      <c r="BQ157" s="5"/>
      <c r="BR157" s="5"/>
      <c r="BS157" s="5"/>
      <c r="BT157" s="1"/>
      <c r="BU157" s="1"/>
    </row>
    <row r="158" spans="1:74" s="7" customFormat="1">
      <c r="A158" s="29" t="s">
        <v>256</v>
      </c>
      <c r="B158" s="45"/>
      <c r="C158" s="7" t="s">
        <v>257</v>
      </c>
      <c r="D158" s="30" t="s">
        <v>258</v>
      </c>
      <c r="F158" s="30" t="s">
        <v>757</v>
      </c>
      <c r="G158" s="29" t="s">
        <v>213</v>
      </c>
      <c r="H158" s="29" t="s">
        <v>275</v>
      </c>
      <c r="I158" s="1"/>
      <c r="J158" s="1"/>
      <c r="K158" s="47"/>
      <c r="L158" s="47"/>
      <c r="M158" s="47"/>
      <c r="N158" s="47">
        <v>16.62</v>
      </c>
      <c r="O158" s="1">
        <v>6.65</v>
      </c>
      <c r="P158" s="47"/>
      <c r="Q158" s="47">
        <v>6.21</v>
      </c>
      <c r="R158" s="47"/>
      <c r="S158" s="47"/>
      <c r="T158" s="47">
        <v>0.21</v>
      </c>
      <c r="U158" s="47"/>
      <c r="V158" s="1"/>
      <c r="W158" s="47"/>
      <c r="X158" s="47">
        <v>2.21</v>
      </c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32"/>
      <c r="BO158" s="1"/>
      <c r="BP158" s="1"/>
      <c r="BQ158" s="1"/>
      <c r="BR158" s="1"/>
      <c r="BS158" s="5"/>
      <c r="BT158" s="1"/>
      <c r="BU158" s="1"/>
    </row>
    <row r="159" spans="1:74" s="7" customFormat="1">
      <c r="A159" s="29"/>
      <c r="B159" s="45"/>
      <c r="D159" s="30"/>
      <c r="G159" s="29"/>
      <c r="H159" s="29"/>
      <c r="I159" s="1"/>
      <c r="J159" s="1"/>
      <c r="K159" s="47"/>
      <c r="L159" s="47"/>
      <c r="M159" s="47"/>
      <c r="N159" s="47"/>
      <c r="O159" s="1"/>
      <c r="P159" s="47"/>
      <c r="Q159" s="47"/>
      <c r="R159" s="47"/>
      <c r="S159" s="47"/>
      <c r="T159" s="47"/>
      <c r="U159" s="47"/>
      <c r="V159" s="1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</row>
    <row r="160" spans="1:74" s="37" customFormat="1">
      <c r="A160" s="35"/>
      <c r="B160" s="35"/>
      <c r="C160" s="37" t="s">
        <v>704</v>
      </c>
      <c r="F160" s="37" t="s">
        <v>757</v>
      </c>
      <c r="G160" s="35"/>
      <c r="H160" s="35" t="s">
        <v>51</v>
      </c>
      <c r="I160" s="38"/>
      <c r="J160" s="38"/>
      <c r="K160" s="38"/>
      <c r="L160" s="6">
        <f t="shared" ref="L160:AB160" si="21">AVERAGE(L45:L76)</f>
        <v>57.109004684628182</v>
      </c>
      <c r="M160" s="6">
        <f t="shared" si="21"/>
        <v>0.31360852557305696</v>
      </c>
      <c r="N160" s="6">
        <f t="shared" si="21"/>
        <v>14.520012258080653</v>
      </c>
      <c r="O160" s="6">
        <f t="shared" si="21"/>
        <v>8.7509985265746586</v>
      </c>
      <c r="P160" s="6">
        <f t="shared" si="21"/>
        <v>0.14476910321842862</v>
      </c>
      <c r="Q160" s="6">
        <f t="shared" si="21"/>
        <v>6.4649824225516443</v>
      </c>
      <c r="R160" s="6">
        <f t="shared" si="21"/>
        <v>10.334908951374235</v>
      </c>
      <c r="S160" s="6">
        <f t="shared" si="21"/>
        <v>1.5545098265051671</v>
      </c>
      <c r="T160" s="6">
        <f t="shared" si="21"/>
        <v>0.34317743852634258</v>
      </c>
      <c r="U160" s="6">
        <f t="shared" si="21"/>
        <v>5.3291497463669395E-2</v>
      </c>
      <c r="V160" s="6">
        <f t="shared" si="21"/>
        <v>99.181607345872521</v>
      </c>
      <c r="W160" s="6">
        <f t="shared" si="21"/>
        <v>0.3874999999999999</v>
      </c>
      <c r="X160" s="6">
        <f t="shared" si="21"/>
        <v>2.5266666666666668</v>
      </c>
      <c r="Y160" s="6">
        <f t="shared" si="21"/>
        <v>184</v>
      </c>
      <c r="Z160" s="6">
        <f t="shared" si="21"/>
        <v>953.55019986583966</v>
      </c>
      <c r="AA160" s="6">
        <f t="shared" si="21"/>
        <v>2123.9796432911521</v>
      </c>
      <c r="AB160" s="6">
        <f t="shared" si="21"/>
        <v>43.007172694921316</v>
      </c>
      <c r="AC160" s="6"/>
      <c r="AD160" s="6">
        <f t="shared" ref="AD160:BS160" si="22">AVERAGE(AD45:AD76)</f>
        <v>7.4397638979914733</v>
      </c>
      <c r="AE160" s="6">
        <f t="shared" si="22"/>
        <v>0.29147855823469232</v>
      </c>
      <c r="AF160" s="6">
        <f t="shared" si="22"/>
        <v>43.980395194867242</v>
      </c>
      <c r="AG160" s="6">
        <f t="shared" si="22"/>
        <v>274.76866649621928</v>
      </c>
      <c r="AH160" s="6">
        <f t="shared" si="22"/>
        <v>74.00409962581378</v>
      </c>
      <c r="AI160" s="6">
        <f t="shared" si="22"/>
        <v>103.42571056801258</v>
      </c>
      <c r="AJ160" s="6">
        <f t="shared" si="22"/>
        <v>72.896473449741322</v>
      </c>
      <c r="AK160" s="6">
        <f t="shared" si="22"/>
        <v>5.4826770958657276</v>
      </c>
      <c r="AL160" s="6">
        <f t="shared" si="22"/>
        <v>138.04439061371926</v>
      </c>
      <c r="AM160" s="6">
        <f t="shared" si="22"/>
        <v>8.3215871141478175</v>
      </c>
      <c r="AN160" s="6">
        <f t="shared" si="22"/>
        <v>18.529518655320242</v>
      </c>
      <c r="AO160" s="6">
        <f t="shared" si="22"/>
        <v>0.32667285286185133</v>
      </c>
      <c r="AP160" s="6">
        <f t="shared" si="22"/>
        <v>0.21978206418737545</v>
      </c>
      <c r="AQ160" s="6">
        <f t="shared" si="22"/>
        <v>42.211109313788384</v>
      </c>
      <c r="AR160" s="6">
        <f t="shared" si="22"/>
        <v>1.1709673096664714</v>
      </c>
      <c r="AS160" s="6">
        <f t="shared" si="22"/>
        <v>2.8239663787833327</v>
      </c>
      <c r="AT160" s="6">
        <f t="shared" si="22"/>
        <v>0.53950249193736577</v>
      </c>
      <c r="AU160" s="6">
        <f t="shared" si="22"/>
        <v>2.3531880257417108</v>
      </c>
      <c r="AV160" s="6">
        <f t="shared" si="22"/>
        <v>0.77216902271286514</v>
      </c>
      <c r="AW160" s="6">
        <f t="shared" si="22"/>
        <v>0.28659308629147379</v>
      </c>
      <c r="AX160" s="6">
        <f t="shared" si="22"/>
        <v>1.0383297135954659</v>
      </c>
      <c r="AY160" s="6">
        <f t="shared" si="22"/>
        <v>0.20665253963008007</v>
      </c>
      <c r="AZ160" s="6">
        <f t="shared" si="22"/>
        <v>1.3156278318047578</v>
      </c>
      <c r="BA160" s="6">
        <f t="shared" si="22"/>
        <v>0.31450277033530688</v>
      </c>
      <c r="BB160" s="6">
        <f t="shared" si="22"/>
        <v>0.94262698735838679</v>
      </c>
      <c r="BC160" s="6">
        <f t="shared" si="22"/>
        <v>0.15168258545515709</v>
      </c>
      <c r="BD160" s="6">
        <f t="shared" si="22"/>
        <v>1.0506499313447581</v>
      </c>
      <c r="BE160" s="6">
        <f t="shared" si="22"/>
        <v>0.16486530558020213</v>
      </c>
      <c r="BF160" s="6">
        <f t="shared" si="22"/>
        <v>0.54993263901103884</v>
      </c>
      <c r="BG160" s="6">
        <f t="shared" si="22"/>
        <v>2.4124983834858175E-2</v>
      </c>
      <c r="BH160" s="6">
        <f t="shared" si="22"/>
        <v>1.7965623931388288</v>
      </c>
      <c r="BI160" s="6">
        <f t="shared" si="22"/>
        <v>0.10068416527096673</v>
      </c>
      <c r="BJ160" s="6">
        <f t="shared" si="22"/>
        <v>8.3865570009881638E-2</v>
      </c>
      <c r="BK160" s="6">
        <f t="shared" si="22"/>
        <v>18.626584163369614</v>
      </c>
      <c r="BL160" s="6">
        <f t="shared" si="22"/>
        <v>15.521568886665694</v>
      </c>
      <c r="BM160" s="6">
        <f t="shared" si="22"/>
        <v>38.237804239530696</v>
      </c>
      <c r="BN160" s="6">
        <f t="shared" si="22"/>
        <v>2.9163181441677328</v>
      </c>
      <c r="BO160" s="6">
        <f t="shared" si="22"/>
        <v>458.65072373609399</v>
      </c>
      <c r="BP160" s="6">
        <f t="shared" si="22"/>
        <v>64.896831499460831</v>
      </c>
      <c r="BQ160" s="6">
        <f t="shared" si="22"/>
        <v>140.51309223409837</v>
      </c>
      <c r="BR160" s="6">
        <f t="shared" si="22"/>
        <v>9.446853904541673E-2</v>
      </c>
      <c r="BS160" s="6">
        <f t="shared" si="22"/>
        <v>11663.849487749661</v>
      </c>
      <c r="BT160" s="6"/>
      <c r="BU160" s="6"/>
      <c r="BV160" s="37">
        <v>100</v>
      </c>
    </row>
    <row r="161" spans="1:74" s="56" customFormat="1">
      <c r="A161" s="55"/>
      <c r="B161" s="55"/>
      <c r="C161" s="56" t="s">
        <v>756</v>
      </c>
      <c r="G161" s="55"/>
      <c r="H161" s="55"/>
      <c r="I161" s="57"/>
      <c r="J161" s="57"/>
      <c r="K161" s="57"/>
      <c r="L161" s="58">
        <f t="shared" ref="L161:AB161" si="23">STDEV(L45:L76)</f>
        <v>2.4979031489522225</v>
      </c>
      <c r="M161" s="58">
        <f t="shared" si="23"/>
        <v>0.10685893197196723</v>
      </c>
      <c r="N161" s="58">
        <f t="shared" si="23"/>
        <v>2.0290058049150868</v>
      </c>
      <c r="O161" s="58">
        <f t="shared" si="23"/>
        <v>0.68041710762976348</v>
      </c>
      <c r="P161" s="58">
        <f t="shared" si="23"/>
        <v>2.5452749274468799E-2</v>
      </c>
      <c r="Q161" s="58">
        <f t="shared" si="23"/>
        <v>2.9810811530719823</v>
      </c>
      <c r="R161" s="58">
        <f t="shared" si="23"/>
        <v>1.4302755787027059</v>
      </c>
      <c r="S161" s="58">
        <f t="shared" si="23"/>
        <v>0.50139566274809744</v>
      </c>
      <c r="T161" s="58">
        <f t="shared" si="23"/>
        <v>0.1240812009372731</v>
      </c>
      <c r="U161" s="58">
        <f t="shared" si="23"/>
        <v>6.3590996574613423E-2</v>
      </c>
      <c r="V161" s="58">
        <f t="shared" si="23"/>
        <v>0.88355481407281988</v>
      </c>
      <c r="W161" s="58">
        <f t="shared" si="23"/>
        <v>0.52153837128946967</v>
      </c>
      <c r="X161" s="58">
        <f t="shared" si="23"/>
        <v>0.55302200076789942</v>
      </c>
      <c r="Y161" s="58">
        <f t="shared" si="23"/>
        <v>30.199337741082999</v>
      </c>
      <c r="Z161" s="58">
        <f t="shared" si="23"/>
        <v>211.5088320006767</v>
      </c>
      <c r="AA161" s="58">
        <f t="shared" si="23"/>
        <v>494.04540779170361</v>
      </c>
      <c r="AB161" s="58">
        <f t="shared" si="23"/>
        <v>16.324872412388075</v>
      </c>
      <c r="AC161" s="58"/>
      <c r="AD161" s="58">
        <f t="shared" ref="AD161:BS161" si="24">STDEV(AD45:AD76)</f>
        <v>2.4322110962709802</v>
      </c>
      <c r="AE161" s="58">
        <f t="shared" si="24"/>
        <v>9.3082140563061744E-2</v>
      </c>
      <c r="AF161" s="58">
        <f t="shared" si="24"/>
        <v>8.445983873080257</v>
      </c>
      <c r="AG161" s="58">
        <f t="shared" si="24"/>
        <v>37.111812226789276</v>
      </c>
      <c r="AH161" s="58">
        <f t="shared" si="24"/>
        <v>60.22394677910804</v>
      </c>
      <c r="AI161" s="58">
        <f t="shared" si="24"/>
        <v>30.93686927027241</v>
      </c>
      <c r="AJ161" s="58">
        <f t="shared" si="24"/>
        <v>7.9739738497408696</v>
      </c>
      <c r="AK161" s="58">
        <f t="shared" si="24"/>
        <v>1.7964927553170558</v>
      </c>
      <c r="AL161" s="58">
        <f t="shared" si="24"/>
        <v>57.011071405433022</v>
      </c>
      <c r="AM161" s="58">
        <f t="shared" si="24"/>
        <v>2.4707875917824702</v>
      </c>
      <c r="AN161" s="58">
        <f t="shared" si="24"/>
        <v>5.6335343351720537</v>
      </c>
      <c r="AO161" s="58">
        <f t="shared" si="24"/>
        <v>0.11078863989854214</v>
      </c>
      <c r="AP161" s="58">
        <f t="shared" si="24"/>
        <v>0.10820219335079621</v>
      </c>
      <c r="AQ161" s="58">
        <f t="shared" si="24"/>
        <v>13.54953803889298</v>
      </c>
      <c r="AR161" s="58">
        <f t="shared" si="24"/>
        <v>0.47263346285036983</v>
      </c>
      <c r="AS161" s="58">
        <f t="shared" si="24"/>
        <v>1.179536646070583</v>
      </c>
      <c r="AT161" s="58">
        <f t="shared" si="24"/>
        <v>0.18252377085259927</v>
      </c>
      <c r="AU161" s="58">
        <f t="shared" si="24"/>
        <v>1.0111833110453288</v>
      </c>
      <c r="AV161" s="58">
        <f t="shared" si="24"/>
        <v>0.32579143654486409</v>
      </c>
      <c r="AW161" s="58">
        <f t="shared" si="24"/>
        <v>0.11775647194289071</v>
      </c>
      <c r="AX161" s="58">
        <f t="shared" si="24"/>
        <v>0.39492161704867734</v>
      </c>
      <c r="AY161" s="58">
        <f t="shared" si="24"/>
        <v>6.4639039470513027E-2</v>
      </c>
      <c r="AZ161" s="58">
        <f t="shared" si="24"/>
        <v>0.42086674748971514</v>
      </c>
      <c r="BA161" s="58">
        <f t="shared" si="24"/>
        <v>9.6088390493101042E-2</v>
      </c>
      <c r="BB161" s="58">
        <f t="shared" si="24"/>
        <v>0.2546236887554732</v>
      </c>
      <c r="BC161" s="58">
        <f t="shared" si="24"/>
        <v>4.1253870582609133E-2</v>
      </c>
      <c r="BD161" s="58">
        <f t="shared" si="24"/>
        <v>0.23079415419257787</v>
      </c>
      <c r="BE161" s="58">
        <f t="shared" si="24"/>
        <v>3.7984975700021857E-2</v>
      </c>
      <c r="BF161" s="58">
        <f t="shared" si="24"/>
        <v>0.17073823853525416</v>
      </c>
      <c r="BG161" s="58">
        <f t="shared" si="24"/>
        <v>7.7947626085769538E-3</v>
      </c>
      <c r="BH161" s="58">
        <f t="shared" si="24"/>
        <v>0.55102737064957452</v>
      </c>
      <c r="BI161" s="58">
        <f t="shared" si="24"/>
        <v>4.3998898664221867E-2</v>
      </c>
      <c r="BJ161" s="58">
        <f t="shared" si="24"/>
        <v>3.5083306081133893E-2</v>
      </c>
      <c r="BK161" s="58">
        <f t="shared" si="24"/>
        <v>2.7098300694851776E-2</v>
      </c>
      <c r="BL161" s="58">
        <f t="shared" si="24"/>
        <v>1.7166719280090369E-3</v>
      </c>
      <c r="BM161" s="58">
        <f t="shared" si="24"/>
        <v>1.1057787922335154E-2</v>
      </c>
      <c r="BN161" s="58">
        <f t="shared" si="24"/>
        <v>2.0161509755027298</v>
      </c>
      <c r="BO161" s="58">
        <f t="shared" si="24"/>
        <v>135.44400006472551</v>
      </c>
      <c r="BP161" s="58">
        <f t="shared" si="24"/>
        <v>35.060281117058985</v>
      </c>
      <c r="BQ161" s="58">
        <f t="shared" si="24"/>
        <v>56.570724545880147</v>
      </c>
      <c r="BR161" s="58">
        <f t="shared" si="24"/>
        <v>3.3523683775738111E-2</v>
      </c>
      <c r="BS161" s="58">
        <f t="shared" si="24"/>
        <v>7436.8417737640239</v>
      </c>
      <c r="BT161" s="58"/>
      <c r="BU161" s="58"/>
      <c r="BV161" s="56">
        <v>5</v>
      </c>
    </row>
    <row r="162" spans="1:74" s="48" customFormat="1">
      <c r="A162" s="54"/>
      <c r="B162" s="54"/>
      <c r="G162" s="54"/>
      <c r="H162" s="54"/>
      <c r="I162" s="5"/>
      <c r="J162" s="5"/>
      <c r="K162" s="5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4" s="3" customFormat="1">
      <c r="A163" s="36"/>
      <c r="B163" s="36"/>
      <c r="C163" s="3" t="s">
        <v>704</v>
      </c>
      <c r="F163" s="37" t="s">
        <v>757</v>
      </c>
      <c r="G163" s="36"/>
      <c r="H163" s="36" t="s">
        <v>710</v>
      </c>
      <c r="I163" s="38"/>
      <c r="J163" s="38"/>
      <c r="K163" s="38"/>
      <c r="L163" s="3">
        <f>AVERAGE(L84:L157)</f>
        <v>55.168479893551876</v>
      </c>
      <c r="M163" s="3">
        <f t="shared" ref="M163:U163" si="25">AVERAGE(M84:M157)</f>
        <v>0.70561415862551535</v>
      </c>
      <c r="N163" s="3">
        <f t="shared" si="25"/>
        <v>15.194904024220996</v>
      </c>
      <c r="O163" s="3">
        <f t="shared" si="25"/>
        <v>8.2499491665516853</v>
      </c>
      <c r="P163" s="3">
        <f t="shared" si="25"/>
        <v>0.14529744833752317</v>
      </c>
      <c r="Q163" s="3">
        <f t="shared" si="25"/>
        <v>6.9013755016473173</v>
      </c>
      <c r="R163" s="3">
        <f t="shared" si="25"/>
        <v>9.661068114143287</v>
      </c>
      <c r="S163" s="3">
        <f t="shared" si="25"/>
        <v>2.8157382221252818</v>
      </c>
      <c r="T163" s="3">
        <f t="shared" si="25"/>
        <v>0.50921385340926362</v>
      </c>
      <c r="U163" s="3">
        <f t="shared" si="25"/>
        <v>0.1486615333610096</v>
      </c>
      <c r="V163" s="3">
        <f t="shared" ref="V163:BT163" si="26">AVERAGE(V84:V157)</f>
        <v>99.370181400333308</v>
      </c>
      <c r="W163" s="3">
        <f t="shared" si="26"/>
        <v>0.38850000000000007</v>
      </c>
      <c r="X163" s="3">
        <f t="shared" si="26"/>
        <v>1.8766666666666667</v>
      </c>
      <c r="Y163" s="3">
        <f t="shared" si="26"/>
        <v>363.09090909090907</v>
      </c>
      <c r="Z163" s="3">
        <f t="shared" si="26"/>
        <v>1074.1598731406937</v>
      </c>
      <c r="AA163" s="3">
        <f t="shared" si="26"/>
        <v>2889.7123604796479</v>
      </c>
      <c r="AB163" s="3">
        <f t="shared" si="26"/>
        <v>26.99759138781619</v>
      </c>
      <c r="AD163" s="3">
        <f t="shared" si="26"/>
        <v>4.5579020833082753</v>
      </c>
      <c r="AE163" s="3">
        <f t="shared" si="26"/>
        <v>0.44557711241135189</v>
      </c>
      <c r="AF163" s="3">
        <f t="shared" si="26"/>
        <v>33.297137427118628</v>
      </c>
      <c r="AG163" s="3">
        <f t="shared" si="26"/>
        <v>238.947651932474</v>
      </c>
      <c r="AH163" s="3">
        <f t="shared" si="26"/>
        <v>149.07821140342941</v>
      </c>
      <c r="AI163" s="3">
        <f t="shared" si="26"/>
        <v>91.791379138636813</v>
      </c>
      <c r="AJ163" s="3">
        <f t="shared" si="26"/>
        <v>71.166446733572187</v>
      </c>
      <c r="AK163" s="3">
        <f t="shared" si="26"/>
        <v>6.1567263933441518</v>
      </c>
      <c r="AL163" s="3">
        <f t="shared" si="26"/>
        <v>373.85229922706634</v>
      </c>
      <c r="AM163" s="3">
        <f t="shared" si="26"/>
        <v>16.771839981924987</v>
      </c>
      <c r="AN163" s="3">
        <f t="shared" si="26"/>
        <v>64.718083447711038</v>
      </c>
      <c r="AO163" s="3">
        <f t="shared" si="26"/>
        <v>0.78148430365946886</v>
      </c>
      <c r="AP163" s="3">
        <f t="shared" si="26"/>
        <v>0.11356737269695566</v>
      </c>
      <c r="AQ163" s="3">
        <f t="shared" si="26"/>
        <v>84.47900839313391</v>
      </c>
      <c r="AR163" s="3">
        <f t="shared" si="26"/>
        <v>5.4665774133976965</v>
      </c>
      <c r="AS163" s="3">
        <f t="shared" si="26"/>
        <v>13.528231590193721</v>
      </c>
      <c r="AT163" s="3">
        <f t="shared" si="26"/>
        <v>2.1679234478064191</v>
      </c>
      <c r="AU163" s="3">
        <f t="shared" si="26"/>
        <v>9.5932728014331072</v>
      </c>
      <c r="AV163" s="3">
        <f t="shared" si="26"/>
        <v>2.5431172406235891</v>
      </c>
      <c r="AW163" s="3">
        <f t="shared" si="26"/>
        <v>0.85145136325056581</v>
      </c>
      <c r="AX163" s="3">
        <f t="shared" si="26"/>
        <v>2.7933801614501035</v>
      </c>
      <c r="AY163" s="3">
        <f t="shared" si="26"/>
        <v>0.43747347509136586</v>
      </c>
      <c r="AZ163" s="3">
        <f t="shared" si="26"/>
        <v>2.9350073955110867</v>
      </c>
      <c r="BA163" s="3">
        <f t="shared" si="26"/>
        <v>0.5486387775315309</v>
      </c>
      <c r="BB163" s="3">
        <f t="shared" si="26"/>
        <v>1.7930656510852041</v>
      </c>
      <c r="BC163" s="3">
        <f t="shared" si="26"/>
        <v>0.22313131608766862</v>
      </c>
      <c r="BD163" s="3">
        <f t="shared" si="26"/>
        <v>1.7469107744353927</v>
      </c>
      <c r="BE163" s="3">
        <f t="shared" si="26"/>
        <v>0.21846907624622486</v>
      </c>
      <c r="BF163" s="3">
        <f t="shared" si="26"/>
        <v>1.8443729510818747</v>
      </c>
      <c r="BG163" s="3">
        <f t="shared" si="26"/>
        <v>5.1904748636673007E-2</v>
      </c>
      <c r="BH163" s="3">
        <f t="shared" si="26"/>
        <v>1.7399447027745198</v>
      </c>
      <c r="BI163" s="3">
        <f t="shared" si="26"/>
        <v>0.63102009488223032</v>
      </c>
      <c r="BJ163" s="3">
        <f t="shared" si="26"/>
        <v>0.26632472041979233</v>
      </c>
      <c r="BK163" s="3">
        <f t="shared" si="26"/>
        <v>18.705923422303449</v>
      </c>
      <c r="BL163" s="3">
        <f t="shared" si="26"/>
        <v>15.522034486395393</v>
      </c>
      <c r="BM163" s="3">
        <f t="shared" si="26"/>
        <v>38.259652105010247</v>
      </c>
      <c r="BN163" s="3">
        <f t="shared" si="26"/>
        <v>0.53054928638915355</v>
      </c>
      <c r="BO163" s="3">
        <f t="shared" si="26"/>
        <v>215.70951488474057</v>
      </c>
      <c r="BP163" s="3">
        <f t="shared" si="26"/>
        <v>20.877616023509059</v>
      </c>
      <c r="BQ163" s="3">
        <f t="shared" si="26"/>
        <v>120.95411468257717</v>
      </c>
      <c r="BR163" s="3">
        <f t="shared" si="26"/>
        <v>0.28831050411028547</v>
      </c>
      <c r="BS163" s="3">
        <f t="shared" si="26"/>
        <v>2429.9955851176587</v>
      </c>
      <c r="BT163" s="3">
        <f t="shared" si="26"/>
        <v>1261.6939033988999</v>
      </c>
      <c r="BU163" s="3">
        <f>AVERAGE(BU84:BU157)</f>
        <v>0.92360910481929603</v>
      </c>
      <c r="BV163" s="3">
        <v>100</v>
      </c>
    </row>
    <row r="164" spans="1:74" s="60" customFormat="1">
      <c r="A164" s="59"/>
      <c r="B164" s="59"/>
      <c r="C164" s="60" t="s">
        <v>756</v>
      </c>
      <c r="G164" s="59"/>
      <c r="H164" s="59"/>
      <c r="I164" s="57"/>
      <c r="J164" s="57"/>
      <c r="K164" s="57"/>
      <c r="L164" s="57">
        <f>STDEV(L84:L157)</f>
        <v>5.6697468684254408</v>
      </c>
      <c r="M164" s="57">
        <f t="shared" ref="M164:U164" si="27">STDEV(M84:M157)</f>
        <v>0.19948040797728442</v>
      </c>
      <c r="N164" s="57">
        <f t="shared" si="27"/>
        <v>1.7030784047927969</v>
      </c>
      <c r="O164" s="57">
        <f t="shared" si="27"/>
        <v>1.9507466729502954</v>
      </c>
      <c r="P164" s="57">
        <f t="shared" si="27"/>
        <v>3.1485961993742997E-2</v>
      </c>
      <c r="Q164" s="57">
        <f t="shared" si="27"/>
        <v>4.33953708584158</v>
      </c>
      <c r="R164" s="57">
        <f t="shared" si="27"/>
        <v>2.4701242765640208</v>
      </c>
      <c r="S164" s="57">
        <f t="shared" si="27"/>
        <v>0.93885179879614511</v>
      </c>
      <c r="T164" s="57">
        <f t="shared" si="27"/>
        <v>0.28518153416417763</v>
      </c>
      <c r="U164" s="57">
        <f t="shared" si="27"/>
        <v>9.5237792594613402E-2</v>
      </c>
      <c r="V164" s="57">
        <f t="shared" ref="V164:BT164" si="28">STDEV(V84:V157)</f>
        <v>0.81282283580334258</v>
      </c>
      <c r="W164" s="57">
        <f t="shared" si="28"/>
        <v>0.34056106956794568</v>
      </c>
      <c r="X164" s="57">
        <f t="shared" si="28"/>
        <v>0.62952122259457577</v>
      </c>
      <c r="Y164" s="57">
        <f t="shared" si="28"/>
        <v>176.50181559715162</v>
      </c>
      <c r="Z164" s="57">
        <f t="shared" si="28"/>
        <v>458.87292907939576</v>
      </c>
      <c r="AA164" s="57">
        <f t="shared" si="28"/>
        <v>1300.3088086315736</v>
      </c>
      <c r="AB164" s="57">
        <f t="shared" si="28"/>
        <v>6.4933045788119275</v>
      </c>
      <c r="AC164" s="57"/>
      <c r="AD164" s="57">
        <f t="shared" si="28"/>
        <v>2.0628273866873434</v>
      </c>
      <c r="AE164" s="57">
        <f t="shared" si="28"/>
        <v>0.1746283206184685</v>
      </c>
      <c r="AF164" s="57">
        <f t="shared" si="28"/>
        <v>8.5622647123824649</v>
      </c>
      <c r="AG164" s="57">
        <f t="shared" si="28"/>
        <v>96.205022805313646</v>
      </c>
      <c r="AH164" s="57">
        <f t="shared" si="28"/>
        <v>195.32514394557126</v>
      </c>
      <c r="AI164" s="57">
        <f t="shared" si="28"/>
        <v>53.39472000289868</v>
      </c>
      <c r="AJ164" s="57">
        <f t="shared" si="28"/>
        <v>14.611453530301842</v>
      </c>
      <c r="AK164" s="57">
        <f t="shared" si="28"/>
        <v>4.346000904862648</v>
      </c>
      <c r="AL164" s="57">
        <f t="shared" si="28"/>
        <v>247.67229143068315</v>
      </c>
      <c r="AM164" s="57">
        <f t="shared" si="28"/>
        <v>7.8472007559522172</v>
      </c>
      <c r="AN164" s="57">
        <f t="shared" si="28"/>
        <v>50.643229497901977</v>
      </c>
      <c r="AO164" s="57">
        <f t="shared" si="28"/>
        <v>0.74410916446889463</v>
      </c>
      <c r="AP164" s="57">
        <f t="shared" si="28"/>
        <v>8.7630477379480834E-2</v>
      </c>
      <c r="AQ164" s="57">
        <f t="shared" si="28"/>
        <v>64.083251449935247</v>
      </c>
      <c r="AR164" s="57">
        <f t="shared" si="28"/>
        <v>4.4539825998962463</v>
      </c>
      <c r="AS164" s="57">
        <f t="shared" si="28"/>
        <v>9.9532300068227588</v>
      </c>
      <c r="AT164" s="57">
        <f t="shared" si="28"/>
        <v>0.89947396068126195</v>
      </c>
      <c r="AU164" s="57">
        <f t="shared" si="28"/>
        <v>5.3192643849644439</v>
      </c>
      <c r="AV164" s="57">
        <f t="shared" si="28"/>
        <v>1.0340219863191789</v>
      </c>
      <c r="AW164" s="57">
        <f t="shared" si="28"/>
        <v>0.24818000611735694</v>
      </c>
      <c r="AX164" s="57">
        <f t="shared" si="28"/>
        <v>1.0171417488514904</v>
      </c>
      <c r="AY164" s="57">
        <f t="shared" si="28"/>
        <v>0.11365540158301324</v>
      </c>
      <c r="AZ164" s="57">
        <f t="shared" si="28"/>
        <v>1.1590895771302254</v>
      </c>
      <c r="BA164" s="57">
        <f t="shared" si="28"/>
        <v>0.144846412771829</v>
      </c>
      <c r="BB164" s="57">
        <f t="shared" si="28"/>
        <v>0.77722869969875552</v>
      </c>
      <c r="BC164" s="57">
        <f t="shared" si="28"/>
        <v>5.8554369909592979E-2</v>
      </c>
      <c r="BD164" s="57">
        <f t="shared" si="28"/>
        <v>0.80535719412309525</v>
      </c>
      <c r="BE164" s="57">
        <f t="shared" si="28"/>
        <v>5.6594326298240002E-2</v>
      </c>
      <c r="BF164" s="57">
        <f t="shared" si="28"/>
        <v>1.2745614643454217</v>
      </c>
      <c r="BG164" s="57">
        <f t="shared" si="28"/>
        <v>5.1556356363819257E-2</v>
      </c>
      <c r="BH164" s="57">
        <f t="shared" si="28"/>
        <v>0.89896951460172037</v>
      </c>
      <c r="BI164" s="57">
        <f t="shared" si="28"/>
        <v>0.73517752892068666</v>
      </c>
      <c r="BJ164" s="57">
        <f t="shared" si="28"/>
        <v>0.26088898108678249</v>
      </c>
      <c r="BK164" s="57">
        <f t="shared" si="28"/>
        <v>9.4598960654343339E-2</v>
      </c>
      <c r="BL164" s="57">
        <f t="shared" si="28"/>
        <v>9.1465985938216227E-3</v>
      </c>
      <c r="BM164" s="57">
        <f t="shared" si="28"/>
        <v>6.3004773406771991E-2</v>
      </c>
      <c r="BN164" s="57">
        <f t="shared" si="28"/>
        <v>0.56311643806340694</v>
      </c>
      <c r="BO164" s="57">
        <f t="shared" si="28"/>
        <v>148.98926106381103</v>
      </c>
      <c r="BP164" s="57">
        <f t="shared" si="28"/>
        <v>22.545505151042999</v>
      </c>
      <c r="BQ164" s="57">
        <f t="shared" si="28"/>
        <v>41.346127387562753</v>
      </c>
      <c r="BR164" s="57">
        <f t="shared" si="28"/>
        <v>0.22795574412416525</v>
      </c>
      <c r="BS164" s="57">
        <f t="shared" si="28"/>
        <v>1502.4659698686371</v>
      </c>
      <c r="BT164" s="57">
        <f t="shared" si="28"/>
        <v>30.392758276405182</v>
      </c>
      <c r="BU164" s="57">
        <f>STDEV(BU84:BU157)</f>
        <v>0.19038468369297665</v>
      </c>
      <c r="BV164" s="60">
        <v>5</v>
      </c>
    </row>
    <row r="165" spans="1:74">
      <c r="BK165" s="5"/>
      <c r="BL165" s="5"/>
      <c r="BM165" s="5"/>
      <c r="BN165" s="5"/>
      <c r="BT165" s="5"/>
      <c r="BU165" s="5"/>
    </row>
    <row r="167" spans="1:74" ht="14.4">
      <c r="A167" s="72" t="s">
        <v>769</v>
      </c>
    </row>
    <row r="168" spans="1:74" ht="14.4">
      <c r="A168" s="69" t="s">
        <v>719</v>
      </c>
    </row>
    <row r="169" spans="1:74" ht="14.4">
      <c r="A169" s="69" t="s">
        <v>717</v>
      </c>
    </row>
  </sheetData>
  <sortState xmlns:xlrd2="http://schemas.microsoft.com/office/spreadsheetml/2017/richdata2" ref="A11:BU158">
    <sortCondition ref="H11:H158"/>
  </sortState>
  <phoneticPr fontId="5" type="noConversion"/>
  <pageMargins left="0.70866141732283472" right="0.70866141732283472" top="0.74803149606299213" bottom="0.74803149606299213" header="0.31496062992125984" footer="0.31496062992125984"/>
  <pageSetup paperSize="9" scale="2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E78F0-B35D-F345-8985-B95BBA6F4EA7}">
  <sheetPr>
    <pageSetUpPr fitToPage="1"/>
  </sheetPr>
  <dimension ref="A8:BY390"/>
  <sheetViews>
    <sheetView zoomScaleNormal="100" workbookViewId="0">
      <pane xSplit="3" ySplit="10" topLeftCell="D377" activePane="bottomRight" state="frozenSplit"/>
      <selection pane="topRight" activeCell="I1" sqref="I1"/>
      <selection pane="bottomLeft" activeCell="A15" sqref="A15"/>
      <selection pane="bottomRight" activeCell="A386" sqref="A386:A388"/>
    </sheetView>
  </sheetViews>
  <sheetFormatPr defaultColWidth="15.19921875" defaultRowHeight="13.8"/>
  <cols>
    <col min="1" max="1" width="20.5" style="20" customWidth="1"/>
    <col min="2" max="2" width="20.69921875" style="20" customWidth="1"/>
    <col min="3" max="3" width="22.5" style="27" customWidth="1"/>
    <col min="4" max="4" width="21.796875" style="20" customWidth="1"/>
    <col min="5" max="5" width="20.296875" style="20" customWidth="1"/>
    <col min="6" max="6" width="12.19921875" style="20" customWidth="1"/>
    <col min="7" max="60" width="6.69921875" style="16" customWidth="1"/>
    <col min="61" max="65" width="10.69921875" style="16" customWidth="1"/>
    <col min="66" max="67" width="7.69921875" style="16" customWidth="1"/>
    <col min="68" max="68" width="8.796875" style="16" customWidth="1"/>
    <col min="69" max="70" width="8.296875" style="16" customWidth="1"/>
    <col min="71" max="72" width="8.5" style="16" customWidth="1"/>
    <col min="73" max="16384" width="15.19921875" style="20"/>
  </cols>
  <sheetData>
    <row r="8" spans="1:77" s="15" customFormat="1">
      <c r="A8" s="14" t="s">
        <v>727</v>
      </c>
      <c r="B8" s="14"/>
      <c r="C8" s="14"/>
      <c r="F8" s="16"/>
      <c r="G8" s="16"/>
      <c r="H8" s="17"/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S8" s="16"/>
    </row>
    <row r="9" spans="1:77" s="21" customFormat="1">
      <c r="C9" s="25"/>
      <c r="G9" s="15"/>
      <c r="H9" s="15"/>
      <c r="I9" s="15"/>
      <c r="J9" s="15" t="s">
        <v>721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 t="s">
        <v>721</v>
      </c>
      <c r="V9" s="15"/>
      <c r="W9" s="15" t="s">
        <v>221</v>
      </c>
      <c r="X9" s="15" t="s">
        <v>721</v>
      </c>
      <c r="Y9" s="15" t="s">
        <v>221</v>
      </c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22"/>
      <c r="BY9" s="22"/>
    </row>
    <row r="10" spans="1:77" s="21" customFormat="1" ht="17.399999999999999">
      <c r="A10" s="21" t="s">
        <v>45</v>
      </c>
      <c r="B10" s="21" t="s">
        <v>219</v>
      </c>
      <c r="C10" s="25" t="s">
        <v>75</v>
      </c>
      <c r="D10" s="21" t="s">
        <v>217</v>
      </c>
      <c r="E10" s="21" t="s">
        <v>50</v>
      </c>
      <c r="F10" s="21" t="s">
        <v>54</v>
      </c>
      <c r="G10" s="15" t="s">
        <v>82</v>
      </c>
      <c r="H10" s="15" t="s">
        <v>83</v>
      </c>
      <c r="I10" s="15" t="s">
        <v>232</v>
      </c>
      <c r="J10" s="15" t="s">
        <v>734</v>
      </c>
      <c r="K10" s="15" t="s">
        <v>735</v>
      </c>
      <c r="L10" s="15" t="s">
        <v>736</v>
      </c>
      <c r="M10" s="15" t="s">
        <v>737</v>
      </c>
      <c r="N10" s="15" t="s">
        <v>233</v>
      </c>
      <c r="O10" s="15" t="s">
        <v>234</v>
      </c>
      <c r="P10" s="15" t="s">
        <v>235</v>
      </c>
      <c r="Q10" s="15" t="s">
        <v>738</v>
      </c>
      <c r="R10" s="15" t="s">
        <v>739</v>
      </c>
      <c r="S10" s="15" t="s">
        <v>740</v>
      </c>
      <c r="T10" s="15" t="s">
        <v>4</v>
      </c>
      <c r="U10" s="15" t="s">
        <v>127</v>
      </c>
      <c r="V10" s="36" t="s">
        <v>722</v>
      </c>
      <c r="W10" s="15" t="s">
        <v>741</v>
      </c>
      <c r="X10" s="67" t="s">
        <v>742</v>
      </c>
      <c r="Y10" s="15" t="s">
        <v>76</v>
      </c>
      <c r="Z10" s="15" t="s">
        <v>277</v>
      </c>
      <c r="AA10" s="15" t="s">
        <v>78</v>
      </c>
      <c r="AB10" s="15" t="s">
        <v>77</v>
      </c>
      <c r="AC10" s="15" t="s">
        <v>225</v>
      </c>
      <c r="AD10" s="15" t="s">
        <v>226</v>
      </c>
      <c r="AE10" s="15" t="s">
        <v>5</v>
      </c>
      <c r="AF10" s="15" t="s">
        <v>6</v>
      </c>
      <c r="AG10" s="15" t="s">
        <v>7</v>
      </c>
      <c r="AH10" s="15" t="s">
        <v>8</v>
      </c>
      <c r="AI10" s="15" t="s">
        <v>13</v>
      </c>
      <c r="AJ10" s="15" t="s">
        <v>14</v>
      </c>
      <c r="AK10" s="15" t="s">
        <v>15</v>
      </c>
      <c r="AL10" s="15" t="s">
        <v>16</v>
      </c>
      <c r="AM10" s="15" t="s">
        <v>17</v>
      </c>
      <c r="AN10" s="15" t="s">
        <v>18</v>
      </c>
      <c r="AO10" s="15" t="s">
        <v>19</v>
      </c>
      <c r="AP10" s="15" t="s">
        <v>20</v>
      </c>
      <c r="AQ10" s="15" t="s">
        <v>21</v>
      </c>
      <c r="AR10" s="15" t="s">
        <v>22</v>
      </c>
      <c r="AS10" s="15" t="s">
        <v>23</v>
      </c>
      <c r="AT10" s="15" t="s">
        <v>24</v>
      </c>
      <c r="AU10" s="15" t="s">
        <v>25</v>
      </c>
      <c r="AV10" s="15" t="s">
        <v>27</v>
      </c>
      <c r="AW10" s="15" t="s">
        <v>26</v>
      </c>
      <c r="AX10" s="15" t="s">
        <v>28</v>
      </c>
      <c r="AY10" s="15" t="s">
        <v>29</v>
      </c>
      <c r="AZ10" s="15" t="s">
        <v>30</v>
      </c>
      <c r="BA10" s="15" t="s">
        <v>31</v>
      </c>
      <c r="BB10" s="15" t="s">
        <v>32</v>
      </c>
      <c r="BC10" s="15" t="s">
        <v>33</v>
      </c>
      <c r="BD10" s="15" t="s">
        <v>34</v>
      </c>
      <c r="BE10" s="15" t="s">
        <v>35</v>
      </c>
      <c r="BF10" s="15" t="s">
        <v>36</v>
      </c>
      <c r="BG10" s="15" t="s">
        <v>37</v>
      </c>
      <c r="BH10" s="15" t="s">
        <v>38</v>
      </c>
      <c r="BI10" s="15" t="s">
        <v>733</v>
      </c>
      <c r="BJ10" s="15" t="s">
        <v>732</v>
      </c>
      <c r="BK10" s="15" t="s">
        <v>731</v>
      </c>
      <c r="BL10" s="15" t="s">
        <v>730</v>
      </c>
      <c r="BM10" s="15" t="s">
        <v>729</v>
      </c>
      <c r="BN10" s="15" t="s">
        <v>728</v>
      </c>
      <c r="BO10" s="15" t="s">
        <v>39</v>
      </c>
      <c r="BP10" s="15" t="s">
        <v>40</v>
      </c>
      <c r="BQ10" s="15" t="s">
        <v>41</v>
      </c>
      <c r="BR10" s="15" t="s">
        <v>652</v>
      </c>
      <c r="BS10" s="15" t="s">
        <v>724</v>
      </c>
      <c r="BT10" s="18" t="s">
        <v>220</v>
      </c>
    </row>
    <row r="11" spans="1:77" s="23" customFormat="1">
      <c r="A11" s="71" t="s">
        <v>765</v>
      </c>
      <c r="B11" s="23" t="s">
        <v>280</v>
      </c>
      <c r="C11" s="26" t="s">
        <v>245</v>
      </c>
      <c r="D11" s="23" t="s">
        <v>278</v>
      </c>
      <c r="E11" s="23" t="s">
        <v>276</v>
      </c>
      <c r="F11" s="23" t="s">
        <v>279</v>
      </c>
      <c r="G11" s="19">
        <v>167.83</v>
      </c>
      <c r="H11" s="19">
        <v>-15.38</v>
      </c>
      <c r="I11" s="19"/>
      <c r="J11" s="19">
        <v>49.377218239999998</v>
      </c>
      <c r="K11" s="19">
        <v>1.0571575</v>
      </c>
      <c r="L11" s="19">
        <v>15.81249</v>
      </c>
      <c r="M11" s="19">
        <v>8.4735099999999992</v>
      </c>
      <c r="N11" s="19"/>
      <c r="O11" s="19">
        <v>7.0136324999999999</v>
      </c>
      <c r="P11" s="19">
        <v>11.296860000000001</v>
      </c>
      <c r="Q11" s="19">
        <v>3.1623049999999999</v>
      </c>
      <c r="R11" s="19">
        <v>1.4687300000000001</v>
      </c>
      <c r="S11" s="19">
        <v>0.2702</v>
      </c>
      <c r="T11" s="19">
        <v>97.932103240000004</v>
      </c>
      <c r="U11" s="19"/>
      <c r="V11" s="19">
        <v>2.1712500000000001</v>
      </c>
      <c r="W11" s="19"/>
      <c r="X11" s="19"/>
      <c r="Y11" s="19">
        <v>989.125</v>
      </c>
      <c r="Z11" s="19">
        <v>11.65</v>
      </c>
      <c r="AA11" s="19"/>
      <c r="AB11" s="19">
        <v>1626.0250000000001</v>
      </c>
      <c r="AC11" s="19"/>
      <c r="AD11" s="19"/>
      <c r="AE11" s="19"/>
      <c r="AF11" s="19"/>
      <c r="AG11" s="19"/>
      <c r="AH11" s="19"/>
      <c r="AI11" s="19"/>
      <c r="AJ11" s="19">
        <v>681.6</v>
      </c>
      <c r="AK11" s="19">
        <v>18.5</v>
      </c>
      <c r="AL11" s="19">
        <v>104.65</v>
      </c>
      <c r="AM11" s="19">
        <v>1.3032800499999999</v>
      </c>
      <c r="AN11" s="19"/>
      <c r="AO11" s="19">
        <v>443.5</v>
      </c>
      <c r="AP11" s="19">
        <v>12.7</v>
      </c>
      <c r="AQ11" s="19">
        <v>25.8</v>
      </c>
      <c r="AR11" s="19"/>
      <c r="AS11" s="19">
        <v>15.5</v>
      </c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6"/>
      <c r="BK11" s="16"/>
      <c r="BL11" s="16"/>
      <c r="BM11" s="16"/>
      <c r="BN11" s="16">
        <f>V11*10^4/AQ11</f>
        <v>841.56976744186045</v>
      </c>
      <c r="BO11" s="16"/>
      <c r="BP11" s="16"/>
      <c r="BQ11" s="16"/>
      <c r="BR11" s="16"/>
      <c r="BS11" s="16">
        <v>1248.3474094437781</v>
      </c>
      <c r="BT11" s="16">
        <v>1.2100082590189498</v>
      </c>
    </row>
    <row r="12" spans="1:77" s="23" customFormat="1" ht="14.4">
      <c r="A12" s="23" t="s">
        <v>759</v>
      </c>
      <c r="B12" s="23" t="s">
        <v>282</v>
      </c>
      <c r="C12" s="26" t="s">
        <v>245</v>
      </c>
      <c r="D12" s="23" t="s">
        <v>278</v>
      </c>
      <c r="E12" s="23" t="s">
        <v>276</v>
      </c>
      <c r="F12" s="23" t="s">
        <v>281</v>
      </c>
      <c r="G12" s="19">
        <v>167.83</v>
      </c>
      <c r="H12" s="19">
        <v>-15.38</v>
      </c>
      <c r="I12" s="19"/>
      <c r="J12" s="19">
        <v>51.684429999999999</v>
      </c>
      <c r="K12" s="19">
        <v>0.96221140000000005</v>
      </c>
      <c r="L12" s="19">
        <v>16.43317</v>
      </c>
      <c r="M12" s="19">
        <v>8.0698519999999991</v>
      </c>
      <c r="N12" s="19">
        <v>0.16873833999999999</v>
      </c>
      <c r="O12" s="19">
        <v>5.3274739999999996</v>
      </c>
      <c r="P12" s="19">
        <v>9.3194269999999992</v>
      </c>
      <c r="Q12" s="19">
        <v>3.4576129999999998</v>
      </c>
      <c r="R12" s="19">
        <v>2.1040697000000002</v>
      </c>
      <c r="S12" s="19">
        <v>0.34995759999999998</v>
      </c>
      <c r="T12" s="19">
        <v>97.876943039999986</v>
      </c>
      <c r="U12" s="19"/>
      <c r="V12" s="19">
        <v>1.4045953179999999</v>
      </c>
      <c r="W12" s="19">
        <v>280.4789998</v>
      </c>
      <c r="X12" s="19"/>
      <c r="Y12" s="19"/>
      <c r="Z12" s="19">
        <v>14.27844494</v>
      </c>
      <c r="AA12" s="19">
        <v>620.6116419</v>
      </c>
      <c r="AB12" s="19">
        <v>3720.5347630000001</v>
      </c>
      <c r="AC12" s="19"/>
      <c r="AD12" s="19"/>
      <c r="AE12" s="19"/>
      <c r="AF12" s="19">
        <v>26.887848569999999</v>
      </c>
      <c r="AG12" s="19">
        <v>403.22613469999999</v>
      </c>
      <c r="AH12" s="19"/>
      <c r="AI12" s="19">
        <v>39.141054349999997</v>
      </c>
      <c r="AJ12" s="19">
        <v>807.11377979999997</v>
      </c>
      <c r="AK12" s="19">
        <v>20.12008956</v>
      </c>
      <c r="AL12" s="19">
        <v>78.404233669999996</v>
      </c>
      <c r="AM12" s="19">
        <v>2.0659474860000002</v>
      </c>
      <c r="AN12" s="19"/>
      <c r="AO12" s="19">
        <v>628.92326479999997</v>
      </c>
      <c r="AP12" s="19">
        <v>17.311215140000002</v>
      </c>
      <c r="AQ12" s="19">
        <v>35.650315489999997</v>
      </c>
      <c r="AR12" s="19">
        <v>4.5695094650000003</v>
      </c>
      <c r="AS12" s="19">
        <v>19.967433339999999</v>
      </c>
      <c r="AT12" s="19">
        <v>4.4575615710000003</v>
      </c>
      <c r="AU12" s="19">
        <v>1.414614289</v>
      </c>
      <c r="AV12" s="19">
        <v>4.040301242</v>
      </c>
      <c r="AW12" s="19">
        <v>0.598412375</v>
      </c>
      <c r="AX12" s="19">
        <v>3.6535721560000001</v>
      </c>
      <c r="AY12" s="19">
        <v>0.75513942599999995</v>
      </c>
      <c r="AZ12" s="19">
        <v>2.1972318340000001</v>
      </c>
      <c r="BA12" s="19">
        <v>0.31752493399999998</v>
      </c>
      <c r="BB12" s="19">
        <v>2.0567881130000001</v>
      </c>
      <c r="BC12" s="19">
        <v>0.29004681500000001</v>
      </c>
      <c r="BD12" s="19">
        <v>2.2857724400000001</v>
      </c>
      <c r="BE12" s="19">
        <v>9.9023E-2</v>
      </c>
      <c r="BF12" s="19">
        <v>9.4646855280000004</v>
      </c>
      <c r="BG12" s="19">
        <v>2.5951557090000001</v>
      </c>
      <c r="BH12" s="19"/>
      <c r="BI12" s="19"/>
      <c r="BJ12" s="16"/>
      <c r="BK12" s="16"/>
      <c r="BL12" s="16"/>
      <c r="BM12" s="16"/>
      <c r="BN12" s="16">
        <f t="shared" ref="BN12:BN71" si="0">V12*10^4/AQ12</f>
        <v>393.99239493237934</v>
      </c>
      <c r="BO12" s="16">
        <f t="shared" ref="BO12:BO71" si="1">AO12/BG12</f>
        <v>242.34509806825619</v>
      </c>
      <c r="BP12" s="16">
        <f t="shared" ref="BP12:BP71" si="2">AI12/BG12</f>
        <v>15.082352944857535</v>
      </c>
      <c r="BQ12" s="16">
        <f t="shared" ref="BQ12:BQ71" si="3">BG12/AM12</f>
        <v>1.256157635460827</v>
      </c>
      <c r="BR12" s="16"/>
      <c r="BS12" s="16"/>
      <c r="BT12" s="16"/>
    </row>
    <row r="13" spans="1:77" s="23" customFormat="1" ht="14.4">
      <c r="A13" s="23" t="s">
        <v>759</v>
      </c>
      <c r="B13" s="23" t="s">
        <v>283</v>
      </c>
      <c r="C13" s="26" t="s">
        <v>245</v>
      </c>
      <c r="D13" s="23" t="s">
        <v>278</v>
      </c>
      <c r="E13" s="23" t="s">
        <v>276</v>
      </c>
      <c r="F13" s="23" t="s">
        <v>281</v>
      </c>
      <c r="G13" s="19">
        <v>167.83</v>
      </c>
      <c r="H13" s="19">
        <v>-15.38</v>
      </c>
      <c r="I13" s="19"/>
      <c r="J13" s="19">
        <v>52.455550000000002</v>
      </c>
      <c r="K13" s="19">
        <v>0.4059797</v>
      </c>
      <c r="L13" s="19">
        <v>16.235890000000001</v>
      </c>
      <c r="M13" s="19">
        <v>8.3738530000000004</v>
      </c>
      <c r="N13" s="19">
        <v>0.19869007</v>
      </c>
      <c r="O13" s="19">
        <v>5.2280870000000004</v>
      </c>
      <c r="P13" s="19">
        <v>10.012798999999999</v>
      </c>
      <c r="Q13" s="19">
        <v>3.1617419999999998</v>
      </c>
      <c r="R13" s="19">
        <v>1.2904355000000001</v>
      </c>
      <c r="S13" s="19">
        <v>0.2079896</v>
      </c>
      <c r="T13" s="19">
        <v>97.571015870000011</v>
      </c>
      <c r="U13" s="19"/>
      <c r="V13" s="19">
        <v>1.5134971230000001</v>
      </c>
      <c r="W13" s="19"/>
      <c r="X13" s="19"/>
      <c r="Y13" s="19"/>
      <c r="Z13" s="19">
        <v>9.7804890239999995</v>
      </c>
      <c r="AA13" s="19">
        <v>616.96401319999995</v>
      </c>
      <c r="AB13" s="19">
        <v>7066.4817240000002</v>
      </c>
      <c r="AC13" s="19"/>
      <c r="AD13" s="19"/>
      <c r="AE13" s="19"/>
      <c r="AF13" s="19">
        <v>25.771288559999999</v>
      </c>
      <c r="AG13" s="19">
        <v>307.15535779999999</v>
      </c>
      <c r="AH13" s="19"/>
      <c r="AI13" s="19">
        <v>19.160958050000001</v>
      </c>
      <c r="AJ13" s="19">
        <v>746.82734140000002</v>
      </c>
      <c r="AK13" s="19">
        <v>20.941047050000002</v>
      </c>
      <c r="AL13" s="19">
        <v>45.492274610000003</v>
      </c>
      <c r="AM13" s="19">
        <v>0.90904545199999998</v>
      </c>
      <c r="AN13" s="19"/>
      <c r="AO13" s="19">
        <v>395.21976100000001</v>
      </c>
      <c r="AP13" s="19">
        <v>10.110505529999999</v>
      </c>
      <c r="AQ13" s="19">
        <v>21.25106255</v>
      </c>
      <c r="AR13" s="19">
        <v>2.920146007</v>
      </c>
      <c r="AS13" s="19">
        <v>13.760688030000001</v>
      </c>
      <c r="AT13" s="19">
        <v>3.2901645080000002</v>
      </c>
      <c r="AU13" s="19">
        <v>1.1540577030000001</v>
      </c>
      <c r="AV13" s="19">
        <v>3.6201810089999999</v>
      </c>
      <c r="AW13" s="19">
        <v>0.57802890100000004</v>
      </c>
      <c r="AX13" s="19">
        <v>3.7201860089999998</v>
      </c>
      <c r="AY13" s="19">
        <v>0.810040502</v>
      </c>
      <c r="AZ13" s="19">
        <v>2.2701135059999999</v>
      </c>
      <c r="BA13" s="19">
        <v>0.32801640100000001</v>
      </c>
      <c r="BB13" s="19">
        <v>2.1991099549999999</v>
      </c>
      <c r="BC13" s="19">
        <v>0.31901595100000002</v>
      </c>
      <c r="BD13" s="19">
        <v>1.4080704040000001</v>
      </c>
      <c r="BE13" s="19">
        <v>4.5002250000000001E-2</v>
      </c>
      <c r="BF13" s="19">
        <v>6.3903195159999999</v>
      </c>
      <c r="BG13" s="19">
        <v>1.3980699029999999</v>
      </c>
      <c r="BH13" s="19"/>
      <c r="BI13" s="19"/>
      <c r="BJ13" s="16"/>
      <c r="BK13" s="16"/>
      <c r="BL13" s="16"/>
      <c r="BM13" s="16"/>
      <c r="BN13" s="16">
        <f t="shared" si="0"/>
        <v>712.19832864310126</v>
      </c>
      <c r="BO13" s="16">
        <f t="shared" si="1"/>
        <v>282.68955661797122</v>
      </c>
      <c r="BP13" s="16">
        <f t="shared" si="2"/>
        <v>13.705293282463289</v>
      </c>
      <c r="BQ13" s="16">
        <f t="shared" si="3"/>
        <v>1.5379537952960354</v>
      </c>
      <c r="BR13" s="16"/>
      <c r="BS13" s="16"/>
      <c r="BT13" s="16"/>
    </row>
    <row r="14" spans="1:77" s="23" customFormat="1" ht="14.4">
      <c r="A14" s="23" t="s">
        <v>759</v>
      </c>
      <c r="B14" s="23" t="s">
        <v>284</v>
      </c>
      <c r="C14" s="26" t="s">
        <v>245</v>
      </c>
      <c r="D14" s="23" t="s">
        <v>278</v>
      </c>
      <c r="E14" s="23" t="s">
        <v>276</v>
      </c>
      <c r="F14" s="23" t="s">
        <v>281</v>
      </c>
      <c r="G14" s="19">
        <v>167.83</v>
      </c>
      <c r="H14" s="19">
        <v>-15.38</v>
      </c>
      <c r="I14" s="19"/>
      <c r="J14" s="19">
        <v>52.808120000000002</v>
      </c>
      <c r="K14" s="19">
        <v>1.0623469000000001</v>
      </c>
      <c r="L14" s="19">
        <v>16.590669999999999</v>
      </c>
      <c r="M14" s="19">
        <v>8.0869129999999991</v>
      </c>
      <c r="N14" s="19">
        <v>0.13389330999999999</v>
      </c>
      <c r="O14" s="19">
        <v>4.4869019999999997</v>
      </c>
      <c r="P14" s="19">
        <v>8.6839659999999999</v>
      </c>
      <c r="Q14" s="19">
        <v>3.715214</v>
      </c>
      <c r="R14" s="19">
        <v>2.5418729</v>
      </c>
      <c r="S14" s="19">
        <v>0.43737809999999999</v>
      </c>
      <c r="T14" s="19">
        <v>98.547276210000007</v>
      </c>
      <c r="U14" s="19"/>
      <c r="V14" s="19"/>
      <c r="W14" s="19"/>
      <c r="X14" s="19"/>
      <c r="Y14" s="19"/>
      <c r="Z14" s="19">
        <v>15.860793040000001</v>
      </c>
      <c r="AA14" s="19"/>
      <c r="AB14" s="19"/>
      <c r="AC14" s="19"/>
      <c r="AD14" s="19"/>
      <c r="AE14" s="19"/>
      <c r="AF14" s="19">
        <v>24.77123856</v>
      </c>
      <c r="AG14" s="19">
        <v>375.7787889</v>
      </c>
      <c r="AH14" s="19"/>
      <c r="AI14" s="19">
        <v>42.192109610000003</v>
      </c>
      <c r="AJ14" s="19">
        <v>652.77263860000005</v>
      </c>
      <c r="AK14" s="19">
        <v>18.18090905</v>
      </c>
      <c r="AL14" s="19">
        <v>81.704085199999994</v>
      </c>
      <c r="AM14" s="19">
        <v>2.0031001549999998</v>
      </c>
      <c r="AN14" s="19"/>
      <c r="AO14" s="19">
        <v>634.0517026</v>
      </c>
      <c r="AP14" s="19">
        <v>16.720836039999998</v>
      </c>
      <c r="AQ14" s="19">
        <v>34.201710089999999</v>
      </c>
      <c r="AR14" s="19">
        <v>4.370218511</v>
      </c>
      <c r="AS14" s="19">
        <v>18.920946050000001</v>
      </c>
      <c r="AT14" s="19">
        <v>4.4202210109999998</v>
      </c>
      <c r="AU14" s="19">
        <v>1.1970598530000001</v>
      </c>
      <c r="AV14" s="19">
        <v>3.6701835090000001</v>
      </c>
      <c r="AW14" s="19">
        <v>0.54402720100000002</v>
      </c>
      <c r="AX14" s="19">
        <v>3.400170009</v>
      </c>
      <c r="AY14" s="19">
        <v>0.67603380199999996</v>
      </c>
      <c r="AZ14" s="19">
        <v>1.988099405</v>
      </c>
      <c r="BA14" s="19">
        <v>0.26901345100000001</v>
      </c>
      <c r="BB14" s="19">
        <v>1.898094905</v>
      </c>
      <c r="BC14" s="19">
        <v>0.25401270100000001</v>
      </c>
      <c r="BD14" s="19">
        <v>2.3501175060000001</v>
      </c>
      <c r="BE14" s="19">
        <v>0.100905045</v>
      </c>
      <c r="BF14" s="19">
        <v>9.5204760240000006</v>
      </c>
      <c r="BG14" s="19">
        <v>2.7101355069999999</v>
      </c>
      <c r="BH14" s="19"/>
      <c r="BI14" s="19"/>
      <c r="BJ14" s="16"/>
      <c r="BK14" s="16"/>
      <c r="BL14" s="16"/>
      <c r="BM14" s="16"/>
      <c r="BN14" s="16"/>
      <c r="BO14" s="16">
        <f t="shared" si="1"/>
        <v>233.9557195432885</v>
      </c>
      <c r="BP14" s="16">
        <f t="shared" si="2"/>
        <v>15.568265683033983</v>
      </c>
      <c r="BQ14" s="16">
        <f t="shared" si="3"/>
        <v>1.3529705443011162</v>
      </c>
      <c r="BR14" s="16"/>
      <c r="BS14" s="16"/>
      <c r="BT14" s="16"/>
    </row>
    <row r="15" spans="1:77" s="23" customFormat="1" ht="14.4">
      <c r="A15" s="23" t="s">
        <v>759</v>
      </c>
      <c r="B15" s="23" t="s">
        <v>285</v>
      </c>
      <c r="C15" s="26" t="s">
        <v>245</v>
      </c>
      <c r="D15" s="23" t="s">
        <v>278</v>
      </c>
      <c r="E15" s="23" t="s">
        <v>276</v>
      </c>
      <c r="F15" s="23" t="s">
        <v>281</v>
      </c>
      <c r="G15" s="19">
        <v>167.83</v>
      </c>
      <c r="H15" s="19">
        <v>-15.38</v>
      </c>
      <c r="I15" s="19"/>
      <c r="J15" s="19">
        <v>52.487940000000002</v>
      </c>
      <c r="K15" s="19">
        <v>0.7432628</v>
      </c>
      <c r="L15" s="19">
        <v>16.401579999999999</v>
      </c>
      <c r="M15" s="19">
        <v>8.259836</v>
      </c>
      <c r="N15" s="19">
        <v>0.29028548999999998</v>
      </c>
      <c r="O15" s="19">
        <v>4.8290959999999998</v>
      </c>
      <c r="P15" s="19">
        <v>9.4192289999999996</v>
      </c>
      <c r="Q15" s="19">
        <v>3.5839210000000001</v>
      </c>
      <c r="R15" s="19">
        <v>1.4366281999999999</v>
      </c>
      <c r="S15" s="19">
        <v>0.12899360000000001</v>
      </c>
      <c r="T15" s="19">
        <v>97.580772090000011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</row>
    <row r="16" spans="1:77" s="23" customFormat="1" ht="14.4">
      <c r="A16" s="23" t="s">
        <v>759</v>
      </c>
      <c r="B16" s="23" t="s">
        <v>286</v>
      </c>
      <c r="C16" s="26" t="s">
        <v>245</v>
      </c>
      <c r="D16" s="23" t="s">
        <v>278</v>
      </c>
      <c r="E16" s="23" t="s">
        <v>276</v>
      </c>
      <c r="F16" s="23" t="s">
        <v>281</v>
      </c>
      <c r="G16" s="19">
        <v>167.83</v>
      </c>
      <c r="H16" s="19">
        <v>-15.38</v>
      </c>
      <c r="I16" s="19"/>
      <c r="J16" s="19">
        <v>52.501289999999997</v>
      </c>
      <c r="K16" s="19">
        <v>0.73904349999999996</v>
      </c>
      <c r="L16" s="19">
        <v>18.476780000000002</v>
      </c>
      <c r="M16" s="19">
        <v>6.9786700000000002</v>
      </c>
      <c r="N16" s="19">
        <v>0.16640648999999999</v>
      </c>
      <c r="O16" s="19">
        <v>3.91303</v>
      </c>
      <c r="P16" s="19">
        <v>7.3403640000000001</v>
      </c>
      <c r="Q16" s="19">
        <v>3.3127309999999999</v>
      </c>
      <c r="R16" s="19">
        <v>4.6272925000000003</v>
      </c>
      <c r="S16" s="19">
        <v>0.17554639999999999</v>
      </c>
      <c r="T16" s="19">
        <v>98.231153889999987</v>
      </c>
      <c r="U16" s="19"/>
      <c r="V16" s="19">
        <v>1.307017914</v>
      </c>
      <c r="W16" s="19">
        <v>35.978979119999998</v>
      </c>
      <c r="X16" s="19"/>
      <c r="Y16" s="19"/>
      <c r="Z16" s="19"/>
      <c r="AA16" s="19">
        <v>573.46718969999995</v>
      </c>
      <c r="AB16" s="19">
        <v>1878.4267930000001</v>
      </c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</row>
    <row r="17" spans="1:72" s="23" customFormat="1" ht="14.4">
      <c r="A17" s="23" t="s">
        <v>759</v>
      </c>
      <c r="B17" s="23" t="s">
        <v>287</v>
      </c>
      <c r="C17" s="26" t="s">
        <v>245</v>
      </c>
      <c r="D17" s="23" t="s">
        <v>278</v>
      </c>
      <c r="E17" s="23" t="s">
        <v>276</v>
      </c>
      <c r="F17" s="23" t="s">
        <v>281</v>
      </c>
      <c r="G17" s="19">
        <v>167.83</v>
      </c>
      <c r="H17" s="19">
        <v>-15.38</v>
      </c>
      <c r="I17" s="19"/>
      <c r="J17" s="19">
        <v>52.965510000000002</v>
      </c>
      <c r="K17" s="19">
        <v>0.63836809999999999</v>
      </c>
      <c r="L17" s="19">
        <v>16.261890000000001</v>
      </c>
      <c r="M17" s="19">
        <v>7.9824529999999996</v>
      </c>
      <c r="N17" s="19">
        <v>0.17489125999999999</v>
      </c>
      <c r="O17" s="19">
        <v>4.4404839999999997</v>
      </c>
      <c r="P17" s="19">
        <v>8.9149539999999998</v>
      </c>
      <c r="Q17" s="19">
        <v>3.6562169999999998</v>
      </c>
      <c r="R17" s="19">
        <v>2.1975901000000002</v>
      </c>
      <c r="S17" s="19">
        <v>0.27778609999999998</v>
      </c>
      <c r="T17" s="19">
        <v>97.510143559999975</v>
      </c>
      <c r="U17" s="19"/>
      <c r="V17" s="19">
        <v>1.2332370370000001</v>
      </c>
      <c r="W17" s="19"/>
      <c r="X17" s="19"/>
      <c r="Y17" s="19"/>
      <c r="Z17" s="19">
        <v>12.92064603</v>
      </c>
      <c r="AA17" s="19">
        <v>601.8911852</v>
      </c>
      <c r="AB17" s="19">
        <v>3819.1518930000002</v>
      </c>
      <c r="AC17" s="19"/>
      <c r="AD17" s="19"/>
      <c r="AE17" s="19"/>
      <c r="AF17" s="19">
        <v>23.411170559999999</v>
      </c>
      <c r="AG17" s="19">
        <v>276.1138057</v>
      </c>
      <c r="AH17" s="19"/>
      <c r="AI17" s="19">
        <v>34.231711590000003</v>
      </c>
      <c r="AJ17" s="19">
        <v>700.97504879999997</v>
      </c>
      <c r="AK17" s="19">
        <v>17.450872539999999</v>
      </c>
      <c r="AL17" s="19">
        <v>69.383469169999998</v>
      </c>
      <c r="AM17" s="19">
        <v>1.722086104</v>
      </c>
      <c r="AN17" s="19"/>
      <c r="AO17" s="19">
        <v>557.34786740000004</v>
      </c>
      <c r="AP17" s="19">
        <v>14.36071804</v>
      </c>
      <c r="AQ17" s="19">
        <v>30.25151258</v>
      </c>
      <c r="AR17" s="19">
        <v>3.90019501</v>
      </c>
      <c r="AS17" s="19">
        <v>17.430871539999998</v>
      </c>
      <c r="AT17" s="19">
        <v>4.2302115110000003</v>
      </c>
      <c r="AU17" s="19">
        <v>1.1690584530000001</v>
      </c>
      <c r="AV17" s="19">
        <v>3.5801790090000001</v>
      </c>
      <c r="AW17" s="19">
        <v>0.52402620099999997</v>
      </c>
      <c r="AX17" s="19">
        <v>3.2001600080000001</v>
      </c>
      <c r="AY17" s="19">
        <v>0.65903295200000001</v>
      </c>
      <c r="AZ17" s="19">
        <v>1.994099705</v>
      </c>
      <c r="BA17" s="19">
        <v>0.26701335100000001</v>
      </c>
      <c r="BB17" s="19">
        <v>1.8510925549999999</v>
      </c>
      <c r="BC17" s="19">
        <v>0.25801290100000002</v>
      </c>
      <c r="BD17" s="19">
        <v>2.0421021050000001</v>
      </c>
      <c r="BE17" s="19">
        <v>9.6604830000000003E-2</v>
      </c>
      <c r="BF17" s="19">
        <v>7.8403920200000004</v>
      </c>
      <c r="BG17" s="19">
        <v>2.330116506</v>
      </c>
      <c r="BH17" s="19"/>
      <c r="BI17" s="19"/>
      <c r="BJ17" s="16"/>
      <c r="BK17" s="16"/>
      <c r="BL17" s="16"/>
      <c r="BM17" s="16"/>
      <c r="BN17" s="16">
        <f t="shared" si="0"/>
        <v>407.66128098180542</v>
      </c>
      <c r="BO17" s="16">
        <f t="shared" si="1"/>
        <v>239.19313303212147</v>
      </c>
      <c r="BP17" s="16">
        <f t="shared" si="2"/>
        <v>14.690987125259223</v>
      </c>
      <c r="BQ17" s="16">
        <f t="shared" si="3"/>
        <v>1.3530778168337163</v>
      </c>
      <c r="BR17" s="16"/>
      <c r="BS17" s="16"/>
      <c r="BT17" s="16"/>
    </row>
    <row r="18" spans="1:72" s="23" customFormat="1" ht="14.4">
      <c r="A18" s="23" t="s">
        <v>759</v>
      </c>
      <c r="B18" s="23" t="s">
        <v>288</v>
      </c>
      <c r="C18" s="26" t="s">
        <v>245</v>
      </c>
      <c r="D18" s="23" t="s">
        <v>278</v>
      </c>
      <c r="E18" s="23" t="s">
        <v>276</v>
      </c>
      <c r="F18" s="23" t="s">
        <v>281</v>
      </c>
      <c r="G18" s="19">
        <v>167.83</v>
      </c>
      <c r="H18" s="19">
        <v>-15.38</v>
      </c>
      <c r="I18" s="19"/>
      <c r="J18" s="19">
        <v>51.618940000000002</v>
      </c>
      <c r="K18" s="19">
        <v>0.94051370000000001</v>
      </c>
      <c r="L18" s="19">
        <v>16.41215</v>
      </c>
      <c r="M18" s="19">
        <v>9.3118409999999994</v>
      </c>
      <c r="N18" s="19">
        <v>0.21719859999999999</v>
      </c>
      <c r="O18" s="19">
        <v>5.0997599999999998</v>
      </c>
      <c r="P18" s="19">
        <v>8.3983460000000001</v>
      </c>
      <c r="Q18" s="19">
        <v>3.545439</v>
      </c>
      <c r="R18" s="19">
        <v>2.1247562000000002</v>
      </c>
      <c r="S18" s="19">
        <v>0.41243439999999998</v>
      </c>
      <c r="T18" s="19">
        <v>98.081378900000018</v>
      </c>
      <c r="U18" s="19"/>
      <c r="V18" s="19">
        <v>1.5612794839999999</v>
      </c>
      <c r="W18" s="19"/>
      <c r="X18" s="19"/>
      <c r="Y18" s="19"/>
      <c r="Z18" s="19">
        <v>15.81222977</v>
      </c>
      <c r="AA18" s="19">
        <v>643.34930599999996</v>
      </c>
      <c r="AB18" s="19">
        <v>4283.4709480000001</v>
      </c>
      <c r="AC18" s="19"/>
      <c r="AD18" s="19"/>
      <c r="AE18" s="19"/>
      <c r="AF18" s="19">
        <v>24.93308627</v>
      </c>
      <c r="AG18" s="19">
        <v>425.02573610000002</v>
      </c>
      <c r="AH18" s="19"/>
      <c r="AI18" s="19">
        <v>41.774758079999998</v>
      </c>
      <c r="AJ18" s="19">
        <v>694.28659670000002</v>
      </c>
      <c r="AK18" s="19">
        <v>20.125591929999999</v>
      </c>
      <c r="AL18" s="19">
        <v>79.277331689999997</v>
      </c>
      <c r="AM18" s="19">
        <v>1.819024089</v>
      </c>
      <c r="AN18" s="19"/>
      <c r="AO18" s="19">
        <v>561.72534489999998</v>
      </c>
      <c r="AP18" s="19">
        <v>15.596046940000001</v>
      </c>
      <c r="AQ18" s="19">
        <v>32.242124769999997</v>
      </c>
      <c r="AR18" s="19">
        <v>4.2310067939999998</v>
      </c>
      <c r="AS18" s="19">
        <v>18.82849496</v>
      </c>
      <c r="AT18" s="19">
        <v>4.61190035</v>
      </c>
      <c r="AU18" s="19">
        <v>1.41136504</v>
      </c>
      <c r="AV18" s="19">
        <v>4.2618900560000004</v>
      </c>
      <c r="AW18" s="19">
        <v>0.639283508</v>
      </c>
      <c r="AX18" s="19">
        <v>3.7574634549999999</v>
      </c>
      <c r="AY18" s="19">
        <v>0.766934322</v>
      </c>
      <c r="AZ18" s="19">
        <v>2.1824171300000001</v>
      </c>
      <c r="BA18" s="19">
        <v>0.27691990900000002</v>
      </c>
      <c r="BB18" s="19">
        <v>2.069178505</v>
      </c>
      <c r="BC18" s="19">
        <v>0.31192093900000001</v>
      </c>
      <c r="BD18" s="19">
        <v>2.3471278569999998</v>
      </c>
      <c r="BE18" s="19">
        <v>9.6973439999999994E-2</v>
      </c>
      <c r="BF18" s="19">
        <v>8.1943586580000005</v>
      </c>
      <c r="BG18" s="19">
        <v>2.5118385829999998</v>
      </c>
      <c r="BH18" s="19"/>
      <c r="BI18" s="19"/>
      <c r="BJ18" s="16"/>
      <c r="BK18" s="16"/>
      <c r="BL18" s="16"/>
      <c r="BM18" s="16"/>
      <c r="BN18" s="16">
        <f t="shared" si="0"/>
        <v>484.23591656487469</v>
      </c>
      <c r="BO18" s="16">
        <f t="shared" si="1"/>
        <v>223.63114759910511</v>
      </c>
      <c r="BP18" s="16">
        <f t="shared" si="2"/>
        <v>16.631147543767145</v>
      </c>
      <c r="BQ18" s="16">
        <f t="shared" si="3"/>
        <v>1.3808715333620851</v>
      </c>
      <c r="BR18" s="16"/>
      <c r="BS18" s="16"/>
      <c r="BT18" s="16"/>
    </row>
    <row r="19" spans="1:72" s="23" customFormat="1" ht="14.4">
      <c r="A19" s="23" t="s">
        <v>759</v>
      </c>
      <c r="B19" s="23" t="s">
        <v>289</v>
      </c>
      <c r="C19" s="26" t="s">
        <v>245</v>
      </c>
      <c r="D19" s="23" t="s">
        <v>278</v>
      </c>
      <c r="E19" s="23" t="s">
        <v>276</v>
      </c>
      <c r="F19" s="23" t="s">
        <v>281</v>
      </c>
      <c r="G19" s="19">
        <v>167.83</v>
      </c>
      <c r="H19" s="19">
        <v>-15.38</v>
      </c>
      <c r="I19" s="19"/>
      <c r="J19" s="19">
        <v>50.570129999999999</v>
      </c>
      <c r="K19" s="19">
        <v>1.0658776999999999</v>
      </c>
      <c r="L19" s="19">
        <v>16.323309999999999</v>
      </c>
      <c r="M19" s="19">
        <v>9.3996239999999993</v>
      </c>
      <c r="N19" s="19">
        <v>0.12244819</v>
      </c>
      <c r="O19" s="19">
        <v>5.3614750000000004</v>
      </c>
      <c r="P19" s="19">
        <v>9.0836310000000005</v>
      </c>
      <c r="Q19" s="19">
        <v>3.3759060000000001</v>
      </c>
      <c r="R19" s="19">
        <v>2.0229018999999999</v>
      </c>
      <c r="S19" s="19">
        <v>0.33417750000000002</v>
      </c>
      <c r="T19" s="19">
        <v>97.659481289999988</v>
      </c>
      <c r="U19" s="19"/>
      <c r="V19" s="19">
        <v>1.006951811</v>
      </c>
      <c r="W19" s="19">
        <v>49.243461699999997</v>
      </c>
      <c r="X19" s="19"/>
      <c r="Y19" s="19"/>
      <c r="Z19" s="19">
        <v>17.0212766</v>
      </c>
      <c r="AA19" s="19">
        <v>668.71196399999997</v>
      </c>
      <c r="AB19" s="19">
        <v>3782.8132730000002</v>
      </c>
      <c r="AC19" s="19"/>
      <c r="AD19" s="19"/>
      <c r="AE19" s="19"/>
      <c r="AF19" s="19">
        <v>26.466009339999999</v>
      </c>
      <c r="AG19" s="19">
        <v>414.16709909999997</v>
      </c>
      <c r="AH19" s="19"/>
      <c r="AI19" s="19">
        <v>38.671510120000001</v>
      </c>
      <c r="AJ19" s="19">
        <v>760.39439540000001</v>
      </c>
      <c r="AK19" s="19">
        <v>20.591593150000001</v>
      </c>
      <c r="AL19" s="19">
        <v>77.343020240000001</v>
      </c>
      <c r="AM19" s="19">
        <v>1.992734821</v>
      </c>
      <c r="AN19" s="19"/>
      <c r="AO19" s="19">
        <v>634.58225219999997</v>
      </c>
      <c r="AP19" s="19">
        <v>17.69590036</v>
      </c>
      <c r="AQ19" s="19">
        <v>36.990140109999999</v>
      </c>
      <c r="AR19" s="19">
        <v>4.8053969900000002</v>
      </c>
      <c r="AS19" s="19">
        <v>21.152049819999998</v>
      </c>
      <c r="AT19" s="19">
        <v>4.8780487800000003</v>
      </c>
      <c r="AU19" s="19">
        <v>1.393876492</v>
      </c>
      <c r="AV19" s="19">
        <v>4.2864556309999999</v>
      </c>
      <c r="AW19" s="19">
        <v>0.62895692800000003</v>
      </c>
      <c r="AX19" s="19">
        <v>3.7052413080000002</v>
      </c>
      <c r="AY19" s="19">
        <v>0.789828749</v>
      </c>
      <c r="AZ19" s="19">
        <v>2.2522055010000002</v>
      </c>
      <c r="BA19" s="19">
        <v>0.31759211199999998</v>
      </c>
      <c r="BB19" s="19">
        <v>2.314478464</v>
      </c>
      <c r="BC19" s="19">
        <v>0.33419823599999998</v>
      </c>
      <c r="BD19" s="19">
        <v>2.2003113650000001</v>
      </c>
      <c r="BE19" s="19">
        <v>9.1645043999999995E-2</v>
      </c>
      <c r="BF19" s="19">
        <v>9.9117799689999995</v>
      </c>
      <c r="BG19" s="19">
        <v>2.6984950699999999</v>
      </c>
      <c r="BH19" s="19"/>
      <c r="BI19" s="19"/>
      <c r="BJ19" s="16"/>
      <c r="BK19" s="16"/>
      <c r="BL19" s="16"/>
      <c r="BM19" s="16"/>
      <c r="BN19" s="16">
        <f t="shared" si="0"/>
        <v>272.22168069803507</v>
      </c>
      <c r="BO19" s="16">
        <f t="shared" si="1"/>
        <v>235.16153846447457</v>
      </c>
      <c r="BP19" s="16">
        <f t="shared" si="2"/>
        <v>14.330769231310844</v>
      </c>
      <c r="BQ19" s="16">
        <f t="shared" si="3"/>
        <v>1.3541666666143934</v>
      </c>
      <c r="BR19" s="16"/>
      <c r="BS19" s="16"/>
      <c r="BT19" s="16"/>
    </row>
    <row r="20" spans="1:72" s="23" customFormat="1" ht="14.4">
      <c r="A20" s="23" t="s">
        <v>759</v>
      </c>
      <c r="B20" s="23" t="s">
        <v>290</v>
      </c>
      <c r="C20" s="26" t="s">
        <v>245</v>
      </c>
      <c r="D20" s="23" t="s">
        <v>278</v>
      </c>
      <c r="E20" s="23" t="s">
        <v>276</v>
      </c>
      <c r="F20" s="23" t="s">
        <v>281</v>
      </c>
      <c r="G20" s="19">
        <v>167.83</v>
      </c>
      <c r="H20" s="19">
        <v>-15.38</v>
      </c>
      <c r="I20" s="19"/>
      <c r="J20" s="19">
        <v>49.222969999999997</v>
      </c>
      <c r="K20" s="19">
        <v>1.1167802</v>
      </c>
      <c r="L20" s="19">
        <v>16.767099999999999</v>
      </c>
      <c r="M20" s="19">
        <v>8.5942950000000007</v>
      </c>
      <c r="N20" s="19">
        <v>0.16139877999999999</v>
      </c>
      <c r="O20" s="19">
        <v>5.402857</v>
      </c>
      <c r="P20" s="19">
        <v>11.241102</v>
      </c>
      <c r="Q20" s="19">
        <v>3.338422</v>
      </c>
      <c r="R20" s="19">
        <v>1.8094541</v>
      </c>
      <c r="S20" s="19">
        <v>0.29300090000000001</v>
      </c>
      <c r="T20" s="19">
        <v>97.94737997999998</v>
      </c>
      <c r="U20" s="19"/>
      <c r="V20" s="19">
        <v>1.3994048029999999</v>
      </c>
      <c r="W20" s="19"/>
      <c r="X20" s="19"/>
      <c r="Y20" s="19"/>
      <c r="Z20" s="19">
        <v>12.50503423</v>
      </c>
      <c r="AA20" s="19">
        <v>604.64606070000002</v>
      </c>
      <c r="AB20" s="19">
        <v>3902.704671</v>
      </c>
      <c r="AC20" s="19"/>
      <c r="AD20" s="19"/>
      <c r="AE20" s="19"/>
      <c r="AF20" s="19">
        <v>32.511075310000003</v>
      </c>
      <c r="AG20" s="19">
        <v>453.72533229999999</v>
      </c>
      <c r="AH20" s="19"/>
      <c r="AI20" s="19">
        <v>31.94724124</v>
      </c>
      <c r="AJ20" s="19">
        <v>760.6423681</v>
      </c>
      <c r="AK20" s="19">
        <v>19.26097463</v>
      </c>
      <c r="AL20" s="19">
        <v>68.103101089999996</v>
      </c>
      <c r="AM20" s="19">
        <v>1.659283125</v>
      </c>
      <c r="AN20" s="19"/>
      <c r="AO20" s="19">
        <v>525.92629880000004</v>
      </c>
      <c r="AP20" s="19">
        <v>15.05235602</v>
      </c>
      <c r="AQ20" s="19">
        <v>31.655255740000001</v>
      </c>
      <c r="AR20" s="19">
        <v>4.0676600890000003</v>
      </c>
      <c r="AS20" s="19">
        <v>18.374949659999999</v>
      </c>
      <c r="AT20" s="19">
        <v>4.3193717280000001</v>
      </c>
      <c r="AU20" s="19">
        <v>1.301852598</v>
      </c>
      <c r="AV20" s="19">
        <v>4.0676600890000003</v>
      </c>
      <c r="AW20" s="19">
        <v>0.54973822000000006</v>
      </c>
      <c r="AX20" s="19">
        <v>3.5239629479999999</v>
      </c>
      <c r="AY20" s="19">
        <v>0.70680628300000004</v>
      </c>
      <c r="AZ20" s="19">
        <v>2.066049134</v>
      </c>
      <c r="BA20" s="19">
        <v>0.28292388200000002</v>
      </c>
      <c r="BB20" s="19">
        <v>2.002617801</v>
      </c>
      <c r="BC20" s="19">
        <v>0.28493757600000003</v>
      </c>
      <c r="BD20" s="19">
        <v>1.958316553</v>
      </c>
      <c r="BE20" s="19">
        <v>8.9307289999999998E-2</v>
      </c>
      <c r="BF20" s="19">
        <v>7.6721707610000003</v>
      </c>
      <c r="BG20" s="19">
        <v>2.2291582760000002</v>
      </c>
      <c r="BH20" s="19"/>
      <c r="BI20" s="19"/>
      <c r="BJ20" s="16"/>
      <c r="BK20" s="16"/>
      <c r="BL20" s="16"/>
      <c r="BM20" s="16"/>
      <c r="BN20" s="16">
        <f t="shared" si="0"/>
        <v>442.07660632850093</v>
      </c>
      <c r="BO20" s="16">
        <f t="shared" si="1"/>
        <v>235.93044265287514</v>
      </c>
      <c r="BP20" s="16">
        <f t="shared" si="2"/>
        <v>14.33152665019646</v>
      </c>
      <c r="BQ20" s="16">
        <f t="shared" si="3"/>
        <v>1.3434466019775861</v>
      </c>
      <c r="BR20" s="16"/>
      <c r="BS20" s="16"/>
      <c r="BT20" s="16"/>
    </row>
    <row r="21" spans="1:72" s="23" customFormat="1" ht="14.4">
      <c r="A21" s="23" t="s">
        <v>759</v>
      </c>
      <c r="B21" s="23" t="s">
        <v>291</v>
      </c>
      <c r="C21" s="26" t="s">
        <v>245</v>
      </c>
      <c r="D21" s="23" t="s">
        <v>278</v>
      </c>
      <c r="E21" s="23" t="s">
        <v>276</v>
      </c>
      <c r="F21" s="23" t="s">
        <v>281</v>
      </c>
      <c r="G21" s="19">
        <v>167.83</v>
      </c>
      <c r="H21" s="19">
        <v>-15.38</v>
      </c>
      <c r="I21" s="19"/>
      <c r="J21" s="19">
        <v>51.884279999999997</v>
      </c>
      <c r="K21" s="19">
        <v>0.96892460000000002</v>
      </c>
      <c r="L21" s="19">
        <v>17.004290000000001</v>
      </c>
      <c r="M21" s="19">
        <v>6.9405679999999998</v>
      </c>
      <c r="N21" s="19">
        <v>9.5923229999999998E-2</v>
      </c>
      <c r="O21" s="19">
        <v>4.9415560000000003</v>
      </c>
      <c r="P21" s="19">
        <v>9.4955010000000009</v>
      </c>
      <c r="Q21" s="19">
        <v>3.6737600000000001</v>
      </c>
      <c r="R21" s="19">
        <v>2.3600113</v>
      </c>
      <c r="S21" s="19">
        <v>0.3907873</v>
      </c>
      <c r="T21" s="19">
        <v>97.755601429999999</v>
      </c>
      <c r="U21" s="19"/>
      <c r="V21" s="19">
        <v>1.3890815949999999</v>
      </c>
      <c r="W21" s="19">
        <v>288.2368707</v>
      </c>
      <c r="X21" s="19"/>
      <c r="Y21" s="19"/>
      <c r="Z21" s="19">
        <v>15.812650120000001</v>
      </c>
      <c r="AA21" s="19">
        <v>547.94290939999996</v>
      </c>
      <c r="AB21" s="19">
        <v>4240.9039089999997</v>
      </c>
      <c r="AC21" s="19"/>
      <c r="AD21" s="19"/>
      <c r="AE21" s="19"/>
      <c r="AF21" s="19">
        <v>27.942353879999999</v>
      </c>
      <c r="AG21" s="19">
        <v>372.58807050000001</v>
      </c>
      <c r="AH21" s="19"/>
      <c r="AI21" s="19">
        <v>42.223779020000002</v>
      </c>
      <c r="AJ21" s="19">
        <v>673.448759</v>
      </c>
      <c r="AK21" s="19">
        <v>18.55484388</v>
      </c>
      <c r="AL21" s="19">
        <v>73.638911129999997</v>
      </c>
      <c r="AM21" s="19">
        <v>1.9365492390000001</v>
      </c>
      <c r="AN21" s="19"/>
      <c r="AO21" s="19">
        <v>640.70256199999994</v>
      </c>
      <c r="AP21" s="19">
        <v>16.423138510000001</v>
      </c>
      <c r="AQ21" s="19">
        <v>33.927141710000001</v>
      </c>
      <c r="AR21" s="19">
        <v>4.3935148120000003</v>
      </c>
      <c r="AS21" s="19">
        <v>19.335468370000001</v>
      </c>
      <c r="AT21" s="19">
        <v>4.3134507610000004</v>
      </c>
      <c r="AU21" s="19">
        <v>1.2730184149999999</v>
      </c>
      <c r="AV21" s="19">
        <v>3.8831064849999999</v>
      </c>
      <c r="AW21" s="19">
        <v>0.53843074499999999</v>
      </c>
      <c r="AX21" s="19">
        <v>3.502802242</v>
      </c>
      <c r="AY21" s="19">
        <v>0.68755003999999997</v>
      </c>
      <c r="AZ21" s="19">
        <v>1.998598879</v>
      </c>
      <c r="BA21" s="19">
        <v>0.27622097699999998</v>
      </c>
      <c r="BB21" s="19">
        <v>1.954563651</v>
      </c>
      <c r="BC21" s="19">
        <v>0.30224179299999998</v>
      </c>
      <c r="BD21" s="19">
        <v>2.0906725380000002</v>
      </c>
      <c r="BE21" s="19">
        <v>8.5168135000000006E-2</v>
      </c>
      <c r="BF21" s="19">
        <v>9.427542034</v>
      </c>
      <c r="BG21" s="19">
        <v>2.461969576</v>
      </c>
      <c r="BH21" s="19"/>
      <c r="BI21" s="19"/>
      <c r="BJ21" s="16"/>
      <c r="BK21" s="16"/>
      <c r="BL21" s="16"/>
      <c r="BM21" s="16"/>
      <c r="BN21" s="16">
        <f t="shared" si="0"/>
        <v>409.43077577047086</v>
      </c>
      <c r="BO21" s="16">
        <f t="shared" si="1"/>
        <v>260.23983734232786</v>
      </c>
      <c r="BP21" s="16">
        <f t="shared" si="2"/>
        <v>17.150406500392922</v>
      </c>
      <c r="BQ21" s="16">
        <f t="shared" si="3"/>
        <v>1.2713178298896846</v>
      </c>
      <c r="BR21" s="16"/>
      <c r="BS21" s="16"/>
      <c r="BT21" s="16"/>
    </row>
    <row r="22" spans="1:72" s="23" customFormat="1" ht="14.4">
      <c r="A22" s="23" t="s">
        <v>759</v>
      </c>
      <c r="B22" s="23" t="s">
        <v>292</v>
      </c>
      <c r="C22" s="26" t="s">
        <v>245</v>
      </c>
      <c r="D22" s="23" t="s">
        <v>278</v>
      </c>
      <c r="E22" s="23" t="s">
        <v>276</v>
      </c>
      <c r="F22" s="23" t="s">
        <v>281</v>
      </c>
      <c r="G22" s="19">
        <v>167.83</v>
      </c>
      <c r="H22" s="19">
        <v>-15.38</v>
      </c>
      <c r="I22" s="19"/>
      <c r="J22" s="19">
        <v>48.47719</v>
      </c>
      <c r="K22" s="19">
        <v>0.94657179999999996</v>
      </c>
      <c r="L22" s="19">
        <v>15.688359999999999</v>
      </c>
      <c r="M22" s="19">
        <v>5.8944720000000004</v>
      </c>
      <c r="N22" s="19">
        <v>6.2368760000000002E-2</v>
      </c>
      <c r="O22" s="19">
        <v>7.3499150000000002</v>
      </c>
      <c r="P22" s="19">
        <v>14.379872000000001</v>
      </c>
      <c r="Q22" s="19">
        <v>3.0263369999999998</v>
      </c>
      <c r="R22" s="19">
        <v>1.4421322000000001</v>
      </c>
      <c r="S22" s="19">
        <v>0.27978779999999998</v>
      </c>
      <c r="T22" s="19">
        <v>97.547006559999986</v>
      </c>
      <c r="U22" s="19"/>
      <c r="V22" s="19">
        <v>1.481139771</v>
      </c>
      <c r="W22" s="19">
        <v>22.747355030000001</v>
      </c>
      <c r="X22" s="19"/>
      <c r="Y22" s="19"/>
      <c r="Z22" s="19">
        <v>20.310966480000001</v>
      </c>
      <c r="AA22" s="19">
        <v>509.58516359999999</v>
      </c>
      <c r="AB22" s="19">
        <v>3799.185649</v>
      </c>
      <c r="AC22" s="19"/>
      <c r="AD22" s="19"/>
      <c r="AE22" s="19"/>
      <c r="AF22" s="19">
        <v>49.01079601</v>
      </c>
      <c r="AG22" s="19">
        <v>433.9067101</v>
      </c>
      <c r="AH22" s="19"/>
      <c r="AI22" s="19">
        <v>30.187509689999999</v>
      </c>
      <c r="AJ22" s="19">
        <v>812.90355910000005</v>
      </c>
      <c r="AK22" s="19">
        <v>20.166330909999999</v>
      </c>
      <c r="AL22" s="19">
        <v>67.131566710000001</v>
      </c>
      <c r="AM22" s="19">
        <v>1.6250839399999999</v>
      </c>
      <c r="AN22" s="19"/>
      <c r="AO22" s="19">
        <v>427.94565840000001</v>
      </c>
      <c r="AP22" s="19">
        <v>14.25693476</v>
      </c>
      <c r="AQ22" s="19">
        <v>30.50777416</v>
      </c>
      <c r="AR22" s="19">
        <v>4.0911204090000002</v>
      </c>
      <c r="AS22" s="19">
        <v>18.38937962</v>
      </c>
      <c r="AT22" s="19">
        <v>4.6180071280000003</v>
      </c>
      <c r="AU22" s="19">
        <v>1.377137249</v>
      </c>
      <c r="AV22" s="19">
        <v>4.2047626429999996</v>
      </c>
      <c r="AW22" s="19">
        <v>0.63329717399999996</v>
      </c>
      <c r="AX22" s="19">
        <v>3.894829278</v>
      </c>
      <c r="AY22" s="19">
        <v>0.764502299</v>
      </c>
      <c r="AZ22" s="19">
        <v>2.1261428790000001</v>
      </c>
      <c r="BA22" s="19">
        <v>0.29546980699999997</v>
      </c>
      <c r="BB22" s="19">
        <v>1.937083527</v>
      </c>
      <c r="BC22" s="19">
        <v>0.27997313899999998</v>
      </c>
      <c r="BD22" s="19">
        <v>2.0786197629999998</v>
      </c>
      <c r="BE22" s="19">
        <v>9.4426364999999998E-2</v>
      </c>
      <c r="BF22" s="19">
        <v>6.5292628749999997</v>
      </c>
      <c r="BG22" s="19">
        <v>1.8719975209999999</v>
      </c>
      <c r="BH22" s="19"/>
      <c r="BI22" s="19"/>
      <c r="BJ22" s="16"/>
      <c r="BK22" s="16"/>
      <c r="BL22" s="16"/>
      <c r="BM22" s="16"/>
      <c r="BN22" s="16">
        <f t="shared" si="0"/>
        <v>485.49584877351805</v>
      </c>
      <c r="BO22" s="16">
        <f t="shared" si="1"/>
        <v>228.60375272900802</v>
      </c>
      <c r="BP22" s="16">
        <f t="shared" si="2"/>
        <v>16.125827812995272</v>
      </c>
      <c r="BQ22" s="16">
        <f t="shared" si="3"/>
        <v>1.1519389706109582</v>
      </c>
      <c r="BR22" s="16"/>
      <c r="BS22" s="16">
        <v>1181.7833506131437</v>
      </c>
      <c r="BT22" s="16">
        <v>0.84232800900382598</v>
      </c>
    </row>
    <row r="23" spans="1:72" s="23" customFormat="1" ht="14.4">
      <c r="A23" s="23" t="s">
        <v>759</v>
      </c>
      <c r="B23" s="23" t="s">
        <v>293</v>
      </c>
      <c r="C23" s="26" t="s">
        <v>245</v>
      </c>
      <c r="D23" s="23" t="s">
        <v>278</v>
      </c>
      <c r="E23" s="23" t="s">
        <v>276</v>
      </c>
      <c r="F23" s="23" t="s">
        <v>281</v>
      </c>
      <c r="G23" s="19">
        <v>167.83</v>
      </c>
      <c r="H23" s="19">
        <v>-15.38</v>
      </c>
      <c r="I23" s="19"/>
      <c r="J23" s="19">
        <v>51.696089999999998</v>
      </c>
      <c r="K23" s="19">
        <v>1.0945670999999999</v>
      </c>
      <c r="L23" s="19">
        <v>15.49877</v>
      </c>
      <c r="M23" s="19">
        <v>5.993125</v>
      </c>
      <c r="N23" s="19">
        <v>9.5197000000000004E-2</v>
      </c>
      <c r="O23" s="19">
        <v>5.6654229999999997</v>
      </c>
      <c r="P23" s="19">
        <v>11.521910999999999</v>
      </c>
      <c r="Q23" s="19">
        <v>3.8275139999999999</v>
      </c>
      <c r="R23" s="19">
        <v>2.2653910000000002</v>
      </c>
      <c r="S23" s="19">
        <v>0.37939970000000001</v>
      </c>
      <c r="T23" s="19">
        <v>98.037387799999991</v>
      </c>
      <c r="U23" s="19"/>
      <c r="V23" s="19">
        <v>1.6162618740000001</v>
      </c>
      <c r="W23" s="19"/>
      <c r="X23" s="19"/>
      <c r="Y23" s="19"/>
      <c r="Z23" s="19">
        <v>17.315449780000002</v>
      </c>
      <c r="AA23" s="19">
        <v>551.29575079999995</v>
      </c>
      <c r="AB23" s="19">
        <v>4400.4872530000002</v>
      </c>
      <c r="AC23" s="19"/>
      <c r="AD23" s="19"/>
      <c r="AE23" s="19"/>
      <c r="AF23" s="19">
        <v>36.012505040000001</v>
      </c>
      <c r="AG23" s="19">
        <v>384.84267849999998</v>
      </c>
      <c r="AH23" s="19"/>
      <c r="AI23" s="19">
        <v>40.83299718</v>
      </c>
      <c r="AJ23" s="19">
        <v>760.88140380000004</v>
      </c>
      <c r="AK23" s="19">
        <v>22.468737390000001</v>
      </c>
      <c r="AL23" s="19">
        <v>85.447761189999994</v>
      </c>
      <c r="AM23" s="19">
        <v>2.066357402</v>
      </c>
      <c r="AN23" s="19"/>
      <c r="AO23" s="19">
        <v>632.74505850000003</v>
      </c>
      <c r="AP23" s="19">
        <v>18.586123440000001</v>
      </c>
      <c r="AQ23" s="19">
        <v>38.342073419999998</v>
      </c>
      <c r="AR23" s="19">
        <v>4.9919322309999998</v>
      </c>
      <c r="AS23" s="19">
        <v>21.91407826</v>
      </c>
      <c r="AT23" s="19">
        <v>5.1230334810000002</v>
      </c>
      <c r="AU23" s="19">
        <v>1.5923759580000001</v>
      </c>
      <c r="AV23" s="19">
        <v>4.5885437680000001</v>
      </c>
      <c r="AW23" s="19">
        <v>0.68172650300000004</v>
      </c>
      <c r="AX23" s="19">
        <v>4.2456635739999999</v>
      </c>
      <c r="AY23" s="19">
        <v>0.869302138</v>
      </c>
      <c r="AZ23" s="19">
        <v>2.4909237599999998</v>
      </c>
      <c r="BA23" s="19">
        <v>0.33380395299999999</v>
      </c>
      <c r="BB23" s="19">
        <v>2.3093989509999999</v>
      </c>
      <c r="BC23" s="19">
        <v>0.38725292500000003</v>
      </c>
      <c r="BD23" s="19">
        <v>2.611940299</v>
      </c>
      <c r="BE23" s="19">
        <v>0.119402985</v>
      </c>
      <c r="BF23" s="19">
        <v>9.7519160950000003</v>
      </c>
      <c r="BG23" s="19">
        <v>2.8640580880000002</v>
      </c>
      <c r="BH23" s="19"/>
      <c r="BI23" s="19"/>
      <c r="BJ23" s="16"/>
      <c r="BK23" s="16"/>
      <c r="BL23" s="16"/>
      <c r="BM23" s="16"/>
      <c r="BN23" s="16">
        <f t="shared" si="0"/>
        <v>421.5374208628283</v>
      </c>
      <c r="BO23" s="16">
        <f t="shared" si="1"/>
        <v>220.92605633632664</v>
      </c>
      <c r="BP23" s="16">
        <f t="shared" si="2"/>
        <v>14.257042254514497</v>
      </c>
      <c r="BQ23" s="16">
        <f t="shared" si="3"/>
        <v>1.3860419718427781</v>
      </c>
      <c r="BR23" s="16"/>
      <c r="BS23" s="16"/>
      <c r="BT23" s="16"/>
    </row>
    <row r="24" spans="1:72" s="23" customFormat="1" ht="14.4">
      <c r="A24" s="23" t="s">
        <v>759</v>
      </c>
      <c r="B24" s="23" t="s">
        <v>294</v>
      </c>
      <c r="C24" s="26" t="s">
        <v>245</v>
      </c>
      <c r="D24" s="23" t="s">
        <v>278</v>
      </c>
      <c r="E24" s="23" t="s">
        <v>276</v>
      </c>
      <c r="F24" s="23" t="s">
        <v>281</v>
      </c>
      <c r="G24" s="19">
        <v>167.83</v>
      </c>
      <c r="H24" s="19">
        <v>-15.38</v>
      </c>
      <c r="I24" s="19"/>
      <c r="J24" s="19">
        <v>50.022739999999999</v>
      </c>
      <c r="K24" s="19">
        <v>0.86023629999999995</v>
      </c>
      <c r="L24" s="19">
        <v>16.912800000000001</v>
      </c>
      <c r="M24" s="19">
        <v>8.2378289999999996</v>
      </c>
      <c r="N24" s="19">
        <v>0.12416497</v>
      </c>
      <c r="O24" s="19">
        <v>5.4690370000000001</v>
      </c>
      <c r="P24" s="19">
        <v>10.937319</v>
      </c>
      <c r="Q24" s="19">
        <v>3.267134</v>
      </c>
      <c r="R24" s="19">
        <v>1.872384</v>
      </c>
      <c r="S24" s="19">
        <v>0.32611879999999999</v>
      </c>
      <c r="T24" s="19">
        <v>98.029763070000001</v>
      </c>
      <c r="U24" s="19"/>
      <c r="V24" s="19">
        <v>1.510219486</v>
      </c>
      <c r="W24" s="19">
        <v>1.3813941489999999</v>
      </c>
      <c r="X24" s="19"/>
      <c r="Y24" s="19"/>
      <c r="Z24" s="19">
        <v>12.13038652</v>
      </c>
      <c r="AA24" s="19">
        <v>590.79616250000004</v>
      </c>
      <c r="AB24" s="19">
        <v>4692.1057060000003</v>
      </c>
      <c r="AC24" s="19"/>
      <c r="AD24" s="19"/>
      <c r="AE24" s="19"/>
      <c r="AF24" s="19">
        <v>33.585629230000002</v>
      </c>
      <c r="AG24" s="19">
        <v>394.15682709999999</v>
      </c>
      <c r="AH24" s="19"/>
      <c r="AI24" s="19">
        <v>33.504894540000002</v>
      </c>
      <c r="AJ24" s="19">
        <v>836.02785349999999</v>
      </c>
      <c r="AK24" s="19">
        <v>19.436875570000002</v>
      </c>
      <c r="AL24" s="19">
        <v>66.424462610000006</v>
      </c>
      <c r="AM24" s="19">
        <v>1.490564134</v>
      </c>
      <c r="AN24" s="19"/>
      <c r="AO24" s="19">
        <v>528.74154810000005</v>
      </c>
      <c r="AP24" s="19">
        <v>14.713896460000001</v>
      </c>
      <c r="AQ24" s="19">
        <v>30.043394889999998</v>
      </c>
      <c r="AR24" s="19">
        <v>3.9761832680000002</v>
      </c>
      <c r="AS24" s="19">
        <v>17.832273690000001</v>
      </c>
      <c r="AT24" s="19">
        <v>4.0670097890000001</v>
      </c>
      <c r="AU24" s="19">
        <v>1.286709052</v>
      </c>
      <c r="AV24" s="19">
        <v>3.6936118680000001</v>
      </c>
      <c r="AW24" s="19">
        <v>0.57018871699999996</v>
      </c>
      <c r="AX24" s="19">
        <v>3.471591482</v>
      </c>
      <c r="AY24" s="19">
        <v>0.73064890500000002</v>
      </c>
      <c r="AZ24" s="19">
        <v>2.189928348</v>
      </c>
      <c r="BA24" s="19">
        <v>0.30073670400000002</v>
      </c>
      <c r="BB24" s="19">
        <v>2.2302956909999998</v>
      </c>
      <c r="BC24" s="19">
        <v>0.33706731299999998</v>
      </c>
      <c r="BD24" s="19">
        <v>2.01533959</v>
      </c>
      <c r="BE24" s="19">
        <v>7.6597032999999995E-2</v>
      </c>
      <c r="BF24" s="19">
        <v>7.9927338780000001</v>
      </c>
      <c r="BG24" s="19">
        <v>2.189928348</v>
      </c>
      <c r="BH24" s="19"/>
      <c r="BI24" s="19"/>
      <c r="BJ24" s="16"/>
      <c r="BK24" s="16"/>
      <c r="BL24" s="16"/>
      <c r="BM24" s="16"/>
      <c r="BN24" s="16">
        <f t="shared" si="0"/>
        <v>502.67937146566595</v>
      </c>
      <c r="BO24" s="16">
        <f t="shared" si="1"/>
        <v>241.44239631533372</v>
      </c>
      <c r="BP24" s="16">
        <f t="shared" si="2"/>
        <v>15.299539170128137</v>
      </c>
      <c r="BQ24" s="16">
        <f t="shared" si="3"/>
        <v>1.4691943124400979</v>
      </c>
      <c r="BR24" s="16"/>
      <c r="BS24" s="16"/>
      <c r="BT24" s="16"/>
    </row>
    <row r="25" spans="1:72" s="23" customFormat="1" ht="14.4">
      <c r="A25" s="23" t="s">
        <v>759</v>
      </c>
      <c r="B25" s="23" t="s">
        <v>295</v>
      </c>
      <c r="C25" s="26" t="s">
        <v>245</v>
      </c>
      <c r="D25" s="23" t="s">
        <v>278</v>
      </c>
      <c r="E25" s="23" t="s">
        <v>276</v>
      </c>
      <c r="F25" s="23" t="s">
        <v>281</v>
      </c>
      <c r="G25" s="19">
        <v>167.83</v>
      </c>
      <c r="H25" s="19">
        <v>-15.38</v>
      </c>
      <c r="I25" s="19"/>
      <c r="J25" s="19">
        <v>49.61927</v>
      </c>
      <c r="K25" s="19">
        <v>0.80718820000000002</v>
      </c>
      <c r="L25" s="19">
        <v>15.1547</v>
      </c>
      <c r="M25" s="19">
        <v>6.729927</v>
      </c>
      <c r="N25" s="19">
        <v>0.13876151</v>
      </c>
      <c r="O25" s="19">
        <v>7.1127630000000002</v>
      </c>
      <c r="P25" s="19">
        <v>13.857336</v>
      </c>
      <c r="Q25" s="19">
        <v>2.5778669999999999</v>
      </c>
      <c r="R25" s="19">
        <v>1.4855125</v>
      </c>
      <c r="S25" s="19">
        <v>0.27164329999999998</v>
      </c>
      <c r="T25" s="19">
        <v>97.754968509999998</v>
      </c>
      <c r="U25" s="19"/>
      <c r="V25" s="19">
        <v>1.3803292620000001</v>
      </c>
      <c r="W25" s="19">
        <v>444.34402790000001</v>
      </c>
      <c r="X25" s="19"/>
      <c r="Y25" s="19"/>
      <c r="Z25" s="19">
        <v>15.340648120000001</v>
      </c>
      <c r="AA25" s="19">
        <v>494.66107149999999</v>
      </c>
      <c r="AB25" s="19">
        <v>2218.716711</v>
      </c>
      <c r="AC25" s="19"/>
      <c r="AD25" s="19"/>
      <c r="AE25" s="19"/>
      <c r="AF25" s="19">
        <v>50.165858640000003</v>
      </c>
      <c r="AG25" s="19">
        <v>340.9747385</v>
      </c>
      <c r="AH25" s="19"/>
      <c r="AI25" s="19">
        <v>28.323551930000001</v>
      </c>
      <c r="AJ25" s="19">
        <v>536.024496</v>
      </c>
      <c r="AK25" s="19">
        <v>17.147231439999999</v>
      </c>
      <c r="AL25" s="19">
        <v>61.648379689999999</v>
      </c>
      <c r="AM25" s="19">
        <v>1.421791273</v>
      </c>
      <c r="AN25" s="19"/>
      <c r="AO25" s="19">
        <v>453.983159</v>
      </c>
      <c r="AP25" s="19">
        <v>11.98264863</v>
      </c>
      <c r="AQ25" s="19">
        <v>25.445266650000001</v>
      </c>
      <c r="AR25" s="19">
        <v>3.3988262310000001</v>
      </c>
      <c r="AS25" s="19">
        <v>15.57540189</v>
      </c>
      <c r="AT25" s="19">
        <v>3.7866802759999998</v>
      </c>
      <c r="AU25" s="19">
        <v>1.1064046949999999</v>
      </c>
      <c r="AV25" s="19">
        <v>3.705026793</v>
      </c>
      <c r="AW25" s="19">
        <v>0.53891298799999998</v>
      </c>
      <c r="AX25" s="19">
        <v>3.3579994900000001</v>
      </c>
      <c r="AY25" s="19">
        <v>0.670579229</v>
      </c>
      <c r="AZ25" s="19">
        <v>1.8688440930000001</v>
      </c>
      <c r="BA25" s="19">
        <v>0.25618780299999999</v>
      </c>
      <c r="BB25" s="19">
        <v>1.672875734</v>
      </c>
      <c r="BC25" s="19">
        <v>0.27455983699999997</v>
      </c>
      <c r="BD25" s="19">
        <v>1.9994896660000001</v>
      </c>
      <c r="BE25" s="19">
        <v>7.6448073000000005E-2</v>
      </c>
      <c r="BF25" s="19">
        <v>7.0834396530000001</v>
      </c>
      <c r="BG25" s="19">
        <v>1.82903802</v>
      </c>
      <c r="BH25" s="19"/>
      <c r="BI25" s="19"/>
      <c r="BJ25" s="16"/>
      <c r="BK25" s="16"/>
      <c r="BL25" s="16"/>
      <c r="BM25" s="16"/>
      <c r="BN25" s="16">
        <f t="shared" si="0"/>
        <v>542.4699536406705</v>
      </c>
      <c r="BO25" s="16">
        <f t="shared" si="1"/>
        <v>248.20870536086505</v>
      </c>
      <c r="BP25" s="16">
        <f t="shared" si="2"/>
        <v>15.485491072514719</v>
      </c>
      <c r="BQ25" s="16">
        <f t="shared" si="3"/>
        <v>1.2864321611291816</v>
      </c>
      <c r="BR25" s="16"/>
      <c r="BS25" s="16">
        <v>1202.1656618538029</v>
      </c>
      <c r="BT25" s="16">
        <v>0.79056725031125941</v>
      </c>
    </row>
    <row r="26" spans="1:72" s="23" customFormat="1" ht="14.4">
      <c r="A26" s="23" t="s">
        <v>759</v>
      </c>
      <c r="B26" s="23" t="s">
        <v>296</v>
      </c>
      <c r="C26" s="26" t="s">
        <v>245</v>
      </c>
      <c r="D26" s="23" t="s">
        <v>278</v>
      </c>
      <c r="E26" s="23" t="s">
        <v>276</v>
      </c>
      <c r="F26" s="23" t="s">
        <v>281</v>
      </c>
      <c r="G26" s="19">
        <v>167.83</v>
      </c>
      <c r="H26" s="19">
        <v>-15.38</v>
      </c>
      <c r="I26" s="19"/>
      <c r="J26" s="19">
        <v>50.244599999999998</v>
      </c>
      <c r="K26" s="19">
        <v>0.89335489999999995</v>
      </c>
      <c r="L26" s="19">
        <v>16.54834</v>
      </c>
      <c r="M26" s="19">
        <v>5.7241280000000003</v>
      </c>
      <c r="N26" s="19">
        <v>0.18874384</v>
      </c>
      <c r="O26" s="19">
        <v>6.7383519999999999</v>
      </c>
      <c r="P26" s="19">
        <v>11.950614</v>
      </c>
      <c r="Q26" s="19">
        <v>3.068114</v>
      </c>
      <c r="R26" s="19">
        <v>1.8517433000000001</v>
      </c>
      <c r="S26" s="19">
        <v>0.35049629999999998</v>
      </c>
      <c r="T26" s="19">
        <v>97.558486339999988</v>
      </c>
      <c r="U26" s="19"/>
      <c r="V26" s="19">
        <v>1.18844492</v>
      </c>
      <c r="W26" s="19">
        <v>535.61057489999996</v>
      </c>
      <c r="X26" s="19"/>
      <c r="Y26" s="19"/>
      <c r="Z26" s="19">
        <v>13.30674031</v>
      </c>
      <c r="AA26" s="19">
        <v>622.29997960000003</v>
      </c>
      <c r="AB26" s="19">
        <v>2596.8109460000001</v>
      </c>
      <c r="AC26" s="19"/>
      <c r="AD26" s="19"/>
      <c r="AE26" s="19"/>
      <c r="AF26" s="19">
        <v>31.645699090000001</v>
      </c>
      <c r="AG26" s="19">
        <v>408.2745218</v>
      </c>
      <c r="AH26" s="19"/>
      <c r="AI26" s="19">
        <v>33.548123150000002</v>
      </c>
      <c r="AJ26" s="19">
        <v>809.99284030000001</v>
      </c>
      <c r="AK26" s="19">
        <v>19.34131124</v>
      </c>
      <c r="AL26" s="19">
        <v>70.348777740000003</v>
      </c>
      <c r="AM26" s="19">
        <v>1.7459343359999999</v>
      </c>
      <c r="AN26" s="19"/>
      <c r="AO26" s="19">
        <v>527.87153520000004</v>
      </c>
      <c r="AP26" s="19">
        <v>15.270532879999999</v>
      </c>
      <c r="AQ26" s="19">
        <v>31.727523779999999</v>
      </c>
      <c r="AR26" s="19">
        <v>4.1321468750000001</v>
      </c>
      <c r="AS26" s="19">
        <v>18.410555389999999</v>
      </c>
      <c r="AT26" s="19">
        <v>4.3469366880000004</v>
      </c>
      <c r="AU26" s="19">
        <v>1.2846476419999999</v>
      </c>
      <c r="AV26" s="19">
        <v>3.7946200270000001</v>
      </c>
      <c r="AW26" s="19">
        <v>0.57175002600000002</v>
      </c>
      <c r="AX26" s="19">
        <v>3.538917868</v>
      </c>
      <c r="AY26" s="19">
        <v>0.70471514800000001</v>
      </c>
      <c r="AZ26" s="19">
        <v>2.0650506289999999</v>
      </c>
      <c r="BA26" s="19">
        <v>0.29354607799999999</v>
      </c>
      <c r="BB26" s="19">
        <v>1.8625345200000001</v>
      </c>
      <c r="BC26" s="19">
        <v>0.27308990500000002</v>
      </c>
      <c r="BD26" s="19">
        <v>2.0159558149999999</v>
      </c>
      <c r="BE26" s="19">
        <v>8.7859261999999994E-2</v>
      </c>
      <c r="BF26" s="19">
        <v>7.6506085710000002</v>
      </c>
      <c r="BG26" s="19">
        <v>2.1816508130000001</v>
      </c>
      <c r="BH26" s="19"/>
      <c r="BI26" s="19"/>
      <c r="BJ26" s="16"/>
      <c r="BK26" s="16"/>
      <c r="BL26" s="16"/>
      <c r="BM26" s="16"/>
      <c r="BN26" s="16">
        <f t="shared" si="0"/>
        <v>374.57852943101636</v>
      </c>
      <c r="BO26" s="16">
        <f t="shared" si="1"/>
        <v>241.95968119853285</v>
      </c>
      <c r="BP26" s="16">
        <f t="shared" si="2"/>
        <v>15.377402721871789</v>
      </c>
      <c r="BQ26" s="16">
        <f t="shared" si="3"/>
        <v>1.2495606323879527</v>
      </c>
      <c r="BR26" s="16"/>
      <c r="BS26" s="16">
        <v>1169.0716277517013</v>
      </c>
      <c r="BT26" s="16">
        <v>0.74805094239199521</v>
      </c>
    </row>
    <row r="27" spans="1:72" s="23" customFormat="1" ht="14.4">
      <c r="A27" s="23" t="s">
        <v>759</v>
      </c>
      <c r="B27" s="23" t="s">
        <v>297</v>
      </c>
      <c r="C27" s="26" t="s">
        <v>245</v>
      </c>
      <c r="D27" s="23" t="s">
        <v>278</v>
      </c>
      <c r="E27" s="23" t="s">
        <v>276</v>
      </c>
      <c r="F27" s="23" t="s">
        <v>281</v>
      </c>
      <c r="G27" s="19">
        <v>167.83</v>
      </c>
      <c r="H27" s="19">
        <v>-15.38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>
        <v>1.606687975</v>
      </c>
      <c r="W27" s="19"/>
      <c r="X27" s="19"/>
      <c r="Y27" s="19"/>
      <c r="Z27" s="19">
        <v>6.6</v>
      </c>
      <c r="AA27" s="19">
        <v>545.56126099999994</v>
      </c>
      <c r="AB27" s="19">
        <v>5057.8147490000001</v>
      </c>
      <c r="AC27" s="19"/>
      <c r="AD27" s="19"/>
      <c r="AE27" s="19"/>
      <c r="AF27" s="19">
        <v>29.42</v>
      </c>
      <c r="AG27" s="19">
        <v>241.2</v>
      </c>
      <c r="AH27" s="19"/>
      <c r="AI27" s="19">
        <v>14.53</v>
      </c>
      <c r="AJ27" s="19">
        <v>458.71</v>
      </c>
      <c r="AK27" s="19">
        <v>11.04</v>
      </c>
      <c r="AL27" s="19">
        <v>34.119999999999997</v>
      </c>
      <c r="AM27" s="19">
        <v>0.96899999999999997</v>
      </c>
      <c r="AN27" s="19"/>
      <c r="AO27" s="19">
        <v>231.03</v>
      </c>
      <c r="AP27" s="19">
        <v>9.14</v>
      </c>
      <c r="AQ27" s="19">
        <v>18.7</v>
      </c>
      <c r="AR27" s="19">
        <v>2.3119999999999998</v>
      </c>
      <c r="AS27" s="19">
        <v>9.84</v>
      </c>
      <c r="AT27" s="19">
        <v>2.36</v>
      </c>
      <c r="AU27" s="19">
        <v>0.745</v>
      </c>
      <c r="AV27" s="19">
        <v>2.1840000000000002</v>
      </c>
      <c r="AW27" s="19">
        <v>0.33200000000000002</v>
      </c>
      <c r="AX27" s="19">
        <v>2.173</v>
      </c>
      <c r="AY27" s="19">
        <v>0.40699999999999997</v>
      </c>
      <c r="AZ27" s="19">
        <v>1.22</v>
      </c>
      <c r="BA27" s="19">
        <v>0.16769999999999999</v>
      </c>
      <c r="BB27" s="19">
        <v>1.073</v>
      </c>
      <c r="BC27" s="19">
        <v>0.1646</v>
      </c>
      <c r="BD27" s="19">
        <v>1.018</v>
      </c>
      <c r="BE27" s="19">
        <v>5.28E-2</v>
      </c>
      <c r="BF27" s="19">
        <v>3.21</v>
      </c>
      <c r="BG27" s="19">
        <v>1.403</v>
      </c>
      <c r="BH27" s="19"/>
      <c r="BI27" s="19"/>
      <c r="BJ27" s="16"/>
      <c r="BK27" s="16"/>
      <c r="BL27" s="16"/>
      <c r="BM27" s="16"/>
      <c r="BN27" s="16">
        <f t="shared" si="0"/>
        <v>859.19143048128342</v>
      </c>
      <c r="BO27" s="16">
        <f t="shared" si="1"/>
        <v>164.66856735566643</v>
      </c>
      <c r="BP27" s="16">
        <f t="shared" si="2"/>
        <v>10.356379187455452</v>
      </c>
      <c r="BQ27" s="16">
        <f t="shared" si="3"/>
        <v>1.4478844169246647</v>
      </c>
      <c r="BR27" s="16"/>
      <c r="BS27" s="16"/>
      <c r="BT27" s="16"/>
    </row>
    <row r="28" spans="1:72" s="23" customFormat="1" ht="14.4">
      <c r="A28" s="23" t="s">
        <v>759</v>
      </c>
      <c r="B28" s="23" t="s">
        <v>298</v>
      </c>
      <c r="C28" s="26" t="s">
        <v>245</v>
      </c>
      <c r="D28" s="23" t="s">
        <v>278</v>
      </c>
      <c r="E28" s="23" t="s">
        <v>276</v>
      </c>
      <c r="F28" s="23" t="s">
        <v>281</v>
      </c>
      <c r="G28" s="19">
        <v>167.83</v>
      </c>
      <c r="H28" s="19">
        <v>-15.38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>
        <v>1.4160717979999999</v>
      </c>
      <c r="W28" s="19"/>
      <c r="X28" s="19"/>
      <c r="Y28" s="19"/>
      <c r="Z28" s="19">
        <v>10.9</v>
      </c>
      <c r="AA28" s="19">
        <v>636.79867850000005</v>
      </c>
      <c r="AB28" s="19">
        <v>4772.5442739999999</v>
      </c>
      <c r="AC28" s="19"/>
      <c r="AD28" s="19"/>
      <c r="AE28" s="19"/>
      <c r="AF28" s="19">
        <v>30.27</v>
      </c>
      <c r="AG28" s="19">
        <v>437.55</v>
      </c>
      <c r="AH28" s="19"/>
      <c r="AI28" s="19">
        <v>28.27</v>
      </c>
      <c r="AJ28" s="19">
        <v>750.89</v>
      </c>
      <c r="AK28" s="19">
        <v>17.559999999999999</v>
      </c>
      <c r="AL28" s="19">
        <v>59.63</v>
      </c>
      <c r="AM28" s="19">
        <v>1.4790000000000001</v>
      </c>
      <c r="AN28" s="19"/>
      <c r="AO28" s="19">
        <v>464.21</v>
      </c>
      <c r="AP28" s="19">
        <v>12.99</v>
      </c>
      <c r="AQ28" s="19">
        <v>27.27</v>
      </c>
      <c r="AR28" s="19">
        <v>3.6</v>
      </c>
      <c r="AS28" s="19">
        <v>16.05</v>
      </c>
      <c r="AT28" s="19">
        <v>3.67</v>
      </c>
      <c r="AU28" s="19">
        <v>1.1679999999999999</v>
      </c>
      <c r="AV28" s="19">
        <v>3.55</v>
      </c>
      <c r="AW28" s="19">
        <v>0.51800000000000002</v>
      </c>
      <c r="AX28" s="19">
        <v>3.19</v>
      </c>
      <c r="AY28" s="19">
        <v>0.67400000000000004</v>
      </c>
      <c r="AZ28" s="19">
        <v>1.944</v>
      </c>
      <c r="BA28" s="19">
        <v>0.27500000000000002</v>
      </c>
      <c r="BB28" s="19">
        <v>1.9239999999999999</v>
      </c>
      <c r="BC28" s="19">
        <v>0.27500000000000002</v>
      </c>
      <c r="BD28" s="19">
        <v>1.8149999999999999</v>
      </c>
      <c r="BE28" s="19">
        <v>6.7799999999999999E-2</v>
      </c>
      <c r="BF28" s="19">
        <v>6.91</v>
      </c>
      <c r="BG28" s="19">
        <v>1.9490000000000001</v>
      </c>
      <c r="BH28" s="19"/>
      <c r="BI28" s="19"/>
      <c r="BJ28" s="16"/>
      <c r="BK28" s="16"/>
      <c r="BL28" s="16"/>
      <c r="BM28" s="16"/>
      <c r="BN28" s="16">
        <f t="shared" si="0"/>
        <v>519.27825375870918</v>
      </c>
      <c r="BO28" s="16">
        <f t="shared" si="1"/>
        <v>238.17855310415595</v>
      </c>
      <c r="BP28" s="16">
        <f t="shared" si="2"/>
        <v>14.504874294510005</v>
      </c>
      <c r="BQ28" s="16">
        <f t="shared" si="3"/>
        <v>1.3177822853279242</v>
      </c>
      <c r="BR28" s="16"/>
      <c r="BS28" s="16"/>
      <c r="BT28" s="16"/>
    </row>
    <row r="29" spans="1:72" s="23" customFormat="1" ht="14.4">
      <c r="A29" s="23" t="s">
        <v>759</v>
      </c>
      <c r="B29" s="23" t="s">
        <v>299</v>
      </c>
      <c r="C29" s="26" t="s">
        <v>245</v>
      </c>
      <c r="D29" s="23" t="s">
        <v>278</v>
      </c>
      <c r="E29" s="23" t="s">
        <v>276</v>
      </c>
      <c r="F29" s="23" t="s">
        <v>281</v>
      </c>
      <c r="G29" s="19">
        <v>167.83</v>
      </c>
      <c r="H29" s="19">
        <v>-15.38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>
        <v>20.217124129999998</v>
      </c>
      <c r="AA29" s="19"/>
      <c r="AB29" s="19"/>
      <c r="AC29" s="19"/>
      <c r="AD29" s="19"/>
      <c r="AE29" s="19"/>
      <c r="AF29" s="19">
        <v>11.22490782</v>
      </c>
      <c r="AG29" s="19">
        <v>542.15485460000002</v>
      </c>
      <c r="AH29" s="19"/>
      <c r="AI29" s="19">
        <v>58.65424007</v>
      </c>
      <c r="AJ29" s="19">
        <v>1484.278984</v>
      </c>
      <c r="AK29" s="19">
        <v>28.215895119999999</v>
      </c>
      <c r="AL29" s="19">
        <v>96.609995900000001</v>
      </c>
      <c r="AM29" s="19">
        <v>2.691519869</v>
      </c>
      <c r="AN29" s="19"/>
      <c r="AO29" s="19">
        <v>940.77222449999999</v>
      </c>
      <c r="AP29" s="19">
        <v>25.55305203</v>
      </c>
      <c r="AQ29" s="19">
        <v>50.870544860000003</v>
      </c>
      <c r="AR29" s="19">
        <v>6.370340025</v>
      </c>
      <c r="AS29" s="19">
        <v>26.464563699999999</v>
      </c>
      <c r="AT29" s="19">
        <v>5.5612453909999999</v>
      </c>
      <c r="AU29" s="19">
        <v>1.6704219579999999</v>
      </c>
      <c r="AV29" s="19">
        <v>4.9467431380000004</v>
      </c>
      <c r="AW29" s="19">
        <v>0.736378533</v>
      </c>
      <c r="AX29" s="19">
        <v>4.7316673490000003</v>
      </c>
      <c r="AY29" s="19">
        <v>1.005735354</v>
      </c>
      <c r="AZ29" s="19">
        <v>3.1032363790000002</v>
      </c>
      <c r="BA29" s="19">
        <v>0.474190905</v>
      </c>
      <c r="BB29" s="19">
        <v>3.2671036459999998</v>
      </c>
      <c r="BC29" s="19">
        <v>0.49365014299999999</v>
      </c>
      <c r="BD29" s="19">
        <v>2.570667759</v>
      </c>
      <c r="BE29" s="19">
        <v>0.13580499800000001</v>
      </c>
      <c r="BF29" s="19">
        <v>13.918476030000001</v>
      </c>
      <c r="BG29" s="19">
        <v>4.0249897580000003</v>
      </c>
      <c r="BH29" s="19"/>
      <c r="BI29" s="19"/>
      <c r="BJ29" s="16"/>
      <c r="BK29" s="16"/>
      <c r="BL29" s="16"/>
      <c r="BM29" s="16"/>
      <c r="BN29" s="16"/>
      <c r="BO29" s="16">
        <f t="shared" si="1"/>
        <v>233.732824445115</v>
      </c>
      <c r="BP29" s="16">
        <f t="shared" si="2"/>
        <v>14.572519086146702</v>
      </c>
      <c r="BQ29" s="16">
        <f t="shared" si="3"/>
        <v>1.4954337897923207</v>
      </c>
      <c r="BR29" s="16"/>
      <c r="BS29" s="16"/>
      <c r="BT29" s="16"/>
    </row>
    <row r="30" spans="1:72" s="23" customFormat="1" ht="14.4">
      <c r="A30" s="23" t="s">
        <v>759</v>
      </c>
      <c r="B30" s="23" t="s">
        <v>300</v>
      </c>
      <c r="C30" s="26" t="s">
        <v>245</v>
      </c>
      <c r="D30" s="23" t="s">
        <v>278</v>
      </c>
      <c r="E30" s="23" t="s">
        <v>276</v>
      </c>
      <c r="F30" s="23" t="s">
        <v>281</v>
      </c>
      <c r="G30" s="19">
        <v>167.83</v>
      </c>
      <c r="H30" s="19">
        <v>-15.38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>
        <v>1.4543317469999999</v>
      </c>
      <c r="W30" s="19">
        <v>408.2608687</v>
      </c>
      <c r="X30" s="19"/>
      <c r="Y30" s="19"/>
      <c r="Z30" s="19">
        <v>11.17</v>
      </c>
      <c r="AA30" s="19">
        <v>568.92315929999995</v>
      </c>
      <c r="AB30" s="19">
        <v>3165.909306</v>
      </c>
      <c r="AC30" s="19"/>
      <c r="AD30" s="19"/>
      <c r="AE30" s="19"/>
      <c r="AF30" s="19">
        <v>31.89</v>
      </c>
      <c r="AG30" s="19">
        <v>341.53</v>
      </c>
      <c r="AH30" s="19"/>
      <c r="AI30" s="19">
        <v>29.86</v>
      </c>
      <c r="AJ30" s="19">
        <v>664.83</v>
      </c>
      <c r="AK30" s="19">
        <v>16.63</v>
      </c>
      <c r="AL30" s="19">
        <v>61.71</v>
      </c>
      <c r="AM30" s="19">
        <v>1.5820000000000001</v>
      </c>
      <c r="AN30" s="19"/>
      <c r="AO30" s="19">
        <v>468.35</v>
      </c>
      <c r="AP30" s="19">
        <v>13.81</v>
      </c>
      <c r="AQ30" s="19">
        <v>28.79</v>
      </c>
      <c r="AR30" s="19">
        <v>3.64</v>
      </c>
      <c r="AS30" s="19">
        <v>16.399999999999999</v>
      </c>
      <c r="AT30" s="19">
        <v>3.63</v>
      </c>
      <c r="AU30" s="19">
        <v>1.0920000000000001</v>
      </c>
      <c r="AV30" s="19">
        <v>3.43</v>
      </c>
      <c r="AW30" s="19">
        <v>0.502</v>
      </c>
      <c r="AX30" s="19">
        <v>3.11</v>
      </c>
      <c r="AY30" s="19">
        <v>0.66500000000000004</v>
      </c>
      <c r="AZ30" s="19">
        <v>1.734</v>
      </c>
      <c r="BA30" s="19">
        <v>0.24299999999999999</v>
      </c>
      <c r="BB30" s="19">
        <v>1.6020000000000001</v>
      </c>
      <c r="BC30" s="19">
        <v>0.247</v>
      </c>
      <c r="BD30" s="19">
        <v>1.7509999999999999</v>
      </c>
      <c r="BE30" s="19">
        <v>8.72E-2</v>
      </c>
      <c r="BF30" s="19">
        <v>6.72</v>
      </c>
      <c r="BG30" s="19">
        <v>2.129</v>
      </c>
      <c r="BH30" s="19"/>
      <c r="BI30" s="19"/>
      <c r="BJ30" s="16"/>
      <c r="BK30" s="16"/>
      <c r="BL30" s="16"/>
      <c r="BM30" s="16"/>
      <c r="BN30" s="16">
        <f t="shared" si="0"/>
        <v>505.15170093782558</v>
      </c>
      <c r="BO30" s="16">
        <f t="shared" si="1"/>
        <v>219.98590887740724</v>
      </c>
      <c r="BP30" s="16">
        <f t="shared" si="2"/>
        <v>14.025364020666979</v>
      </c>
      <c r="BQ30" s="16">
        <f t="shared" si="3"/>
        <v>1.3457648546144121</v>
      </c>
      <c r="BR30" s="16"/>
      <c r="BS30" s="16"/>
      <c r="BT30" s="16"/>
    </row>
    <row r="31" spans="1:72" s="23" customFormat="1" ht="14.4">
      <c r="A31" s="23" t="s">
        <v>759</v>
      </c>
      <c r="B31" s="23" t="s">
        <v>301</v>
      </c>
      <c r="C31" s="26" t="s">
        <v>245</v>
      </c>
      <c r="D31" s="23" t="s">
        <v>278</v>
      </c>
      <c r="E31" s="23" t="s">
        <v>48</v>
      </c>
      <c r="F31" s="23" t="s">
        <v>281</v>
      </c>
      <c r="G31" s="19">
        <v>167.83</v>
      </c>
      <c r="H31" s="19">
        <v>-15.38</v>
      </c>
      <c r="I31" s="19"/>
      <c r="J31" s="19">
        <v>52.577500000000001</v>
      </c>
      <c r="K31" s="19">
        <v>1.1419999999999999</v>
      </c>
      <c r="L31" s="19">
        <v>16.7377</v>
      </c>
      <c r="M31" s="19">
        <v>9.3954000000000004</v>
      </c>
      <c r="N31" s="19">
        <v>0.17910000000000001</v>
      </c>
      <c r="O31" s="19">
        <v>4.6254999999999997</v>
      </c>
      <c r="P31" s="19">
        <v>9.5789000000000009</v>
      </c>
      <c r="Q31" s="19">
        <v>3.4842</v>
      </c>
      <c r="R31" s="19">
        <v>2.3828999999999998</v>
      </c>
      <c r="S31" s="19">
        <v>0.371</v>
      </c>
      <c r="T31" s="19">
        <v>100.47420000000001</v>
      </c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</row>
    <row r="32" spans="1:72" s="23" customFormat="1" ht="14.4">
      <c r="A32" s="23" t="s">
        <v>759</v>
      </c>
      <c r="B32" s="23" t="s">
        <v>302</v>
      </c>
      <c r="C32" s="26" t="s">
        <v>245</v>
      </c>
      <c r="D32" s="23" t="s">
        <v>278</v>
      </c>
      <c r="E32" s="23" t="s">
        <v>48</v>
      </c>
      <c r="F32" s="23" t="s">
        <v>281</v>
      </c>
      <c r="G32" s="19">
        <v>167.83</v>
      </c>
      <c r="H32" s="19">
        <v>-15.38</v>
      </c>
      <c r="I32" s="19"/>
      <c r="J32" s="19">
        <v>52.2363</v>
      </c>
      <c r="K32" s="19">
        <v>1.1204000000000001</v>
      </c>
      <c r="L32" s="19">
        <v>16.607299999999999</v>
      </c>
      <c r="M32" s="19">
        <v>9.75</v>
      </c>
      <c r="N32" s="19">
        <v>0.14349999999999999</v>
      </c>
      <c r="O32" s="19">
        <v>4.7093999999999996</v>
      </c>
      <c r="P32" s="19">
        <v>8.8384999999999998</v>
      </c>
      <c r="Q32" s="19">
        <v>3.5518000000000001</v>
      </c>
      <c r="R32" s="19">
        <v>2.1675</v>
      </c>
      <c r="S32" s="19">
        <v>0.44400000000000001</v>
      </c>
      <c r="T32" s="19">
        <v>99.568700000000007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</row>
    <row r="33" spans="1:72" s="23" customFormat="1" ht="14.4">
      <c r="A33" s="23" t="s">
        <v>759</v>
      </c>
      <c r="B33" s="23" t="s">
        <v>303</v>
      </c>
      <c r="C33" s="26" t="s">
        <v>245</v>
      </c>
      <c r="D33" s="23" t="s">
        <v>278</v>
      </c>
      <c r="E33" s="23" t="s">
        <v>48</v>
      </c>
      <c r="F33" s="23" t="s">
        <v>281</v>
      </c>
      <c r="G33" s="19">
        <v>167.83</v>
      </c>
      <c r="H33" s="19">
        <v>-15.38</v>
      </c>
      <c r="I33" s="19"/>
      <c r="J33" s="19">
        <v>51.983899999999998</v>
      </c>
      <c r="K33" s="19">
        <v>1.03</v>
      </c>
      <c r="L33" s="19">
        <v>16.704999999999998</v>
      </c>
      <c r="M33" s="19">
        <v>9.6531000000000002</v>
      </c>
      <c r="N33" s="19">
        <v>0.22070000000000001</v>
      </c>
      <c r="O33" s="19">
        <v>4.7464000000000004</v>
      </c>
      <c r="P33" s="19">
        <v>8.9765999999999995</v>
      </c>
      <c r="Q33" s="19">
        <v>3.7755000000000001</v>
      </c>
      <c r="R33" s="19">
        <v>2.4026000000000001</v>
      </c>
      <c r="S33" s="19">
        <v>0.46179999999999999</v>
      </c>
      <c r="T33" s="19">
        <v>99.955599999999976</v>
      </c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</row>
    <row r="34" spans="1:72" s="23" customFormat="1" ht="14.4">
      <c r="A34" s="23" t="s">
        <v>759</v>
      </c>
      <c r="B34" s="23" t="s">
        <v>304</v>
      </c>
      <c r="C34" s="26" t="s">
        <v>245</v>
      </c>
      <c r="D34" s="23" t="s">
        <v>278</v>
      </c>
      <c r="E34" s="23" t="s">
        <v>48</v>
      </c>
      <c r="F34" s="23" t="s">
        <v>281</v>
      </c>
      <c r="G34" s="19">
        <v>167.83</v>
      </c>
      <c r="H34" s="19">
        <v>-15.38</v>
      </c>
      <c r="I34" s="19"/>
      <c r="J34" s="19">
        <v>52.776200000000003</v>
      </c>
      <c r="K34" s="19">
        <v>0.9698</v>
      </c>
      <c r="L34" s="19">
        <v>16.485199999999999</v>
      </c>
      <c r="M34" s="19">
        <v>9.1417000000000002</v>
      </c>
      <c r="N34" s="19">
        <v>0.2399</v>
      </c>
      <c r="O34" s="19">
        <v>4.6912000000000003</v>
      </c>
      <c r="P34" s="19">
        <v>8.7986000000000004</v>
      </c>
      <c r="Q34" s="19">
        <v>3.3881999999999999</v>
      </c>
      <c r="R34" s="19">
        <v>2.2746</v>
      </c>
      <c r="S34" s="19">
        <v>0.41389999999999999</v>
      </c>
      <c r="T34" s="19">
        <v>99.179300000000012</v>
      </c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72" s="23" customFormat="1" ht="14.4">
      <c r="A35" s="23" t="s">
        <v>759</v>
      </c>
      <c r="B35" s="23" t="s">
        <v>305</v>
      </c>
      <c r="C35" s="26" t="s">
        <v>245</v>
      </c>
      <c r="D35" s="23" t="s">
        <v>278</v>
      </c>
      <c r="E35" s="23" t="s">
        <v>48</v>
      </c>
      <c r="F35" s="23" t="s">
        <v>281</v>
      </c>
      <c r="G35" s="19">
        <v>167.83</v>
      </c>
      <c r="H35" s="19">
        <v>-15.38</v>
      </c>
      <c r="I35" s="19"/>
      <c r="J35" s="19">
        <v>52.047600000000003</v>
      </c>
      <c r="K35" s="19">
        <v>1.0277000000000001</v>
      </c>
      <c r="L35" s="19">
        <v>16.530799999999999</v>
      </c>
      <c r="M35" s="19">
        <v>9.2644000000000002</v>
      </c>
      <c r="N35" s="19">
        <v>0.1963</v>
      </c>
      <c r="O35" s="19">
        <v>4.6978</v>
      </c>
      <c r="P35" s="19">
        <v>8.9041999999999994</v>
      </c>
      <c r="Q35" s="19">
        <v>3.5766</v>
      </c>
      <c r="R35" s="19">
        <v>2.4397000000000002</v>
      </c>
      <c r="S35" s="19">
        <v>0.31019999999999998</v>
      </c>
      <c r="T35" s="19">
        <v>98.995299999999986</v>
      </c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</row>
    <row r="36" spans="1:72" s="23" customFormat="1" ht="14.4">
      <c r="A36" s="23" t="s">
        <v>759</v>
      </c>
      <c r="B36" s="23" t="s">
        <v>306</v>
      </c>
      <c r="C36" s="26" t="s">
        <v>245</v>
      </c>
      <c r="D36" s="23" t="s">
        <v>278</v>
      </c>
      <c r="E36" s="23" t="s">
        <v>48</v>
      </c>
      <c r="F36" s="23" t="s">
        <v>281</v>
      </c>
      <c r="G36" s="19">
        <v>167.83</v>
      </c>
      <c r="H36" s="19">
        <v>-15.38</v>
      </c>
      <c r="I36" s="19"/>
      <c r="J36" s="19">
        <v>52.226300000000002</v>
      </c>
      <c r="K36" s="19">
        <v>1.1209</v>
      </c>
      <c r="L36" s="19">
        <v>16.698599999999999</v>
      </c>
      <c r="M36" s="19">
        <v>9.4025999999999996</v>
      </c>
      <c r="N36" s="19">
        <v>0.22070000000000001</v>
      </c>
      <c r="O36" s="19">
        <v>4.6498999999999997</v>
      </c>
      <c r="P36" s="19">
        <v>9.0490999999999993</v>
      </c>
      <c r="Q36" s="19">
        <v>3.4420999999999999</v>
      </c>
      <c r="R36" s="19">
        <v>2.3058000000000001</v>
      </c>
      <c r="S36" s="19">
        <v>0.48609999999999998</v>
      </c>
      <c r="T36" s="19">
        <v>99.602099999999979</v>
      </c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</row>
    <row r="37" spans="1:72" s="23" customFormat="1" ht="14.4">
      <c r="A37" s="23" t="s">
        <v>759</v>
      </c>
      <c r="B37" s="23" t="s">
        <v>307</v>
      </c>
      <c r="C37" s="26" t="s">
        <v>245</v>
      </c>
      <c r="D37" s="23" t="s">
        <v>278</v>
      </c>
      <c r="E37" s="23" t="s">
        <v>48</v>
      </c>
      <c r="F37" s="23" t="s">
        <v>281</v>
      </c>
      <c r="G37" s="19">
        <v>167.83</v>
      </c>
      <c r="H37" s="19">
        <v>-15.38</v>
      </c>
      <c r="I37" s="19"/>
      <c r="J37" s="19">
        <v>51.978400000000001</v>
      </c>
      <c r="K37" s="19">
        <v>0.98939999999999995</v>
      </c>
      <c r="L37" s="19">
        <v>16.623699999999999</v>
      </c>
      <c r="M37" s="19">
        <v>9.6771999999999991</v>
      </c>
      <c r="N37" s="19">
        <v>0.18959999999999999</v>
      </c>
      <c r="O37" s="19">
        <v>4.6969000000000003</v>
      </c>
      <c r="P37" s="19">
        <v>9.1029999999999998</v>
      </c>
      <c r="Q37" s="19">
        <v>3.5461</v>
      </c>
      <c r="R37" s="19">
        <v>2.456</v>
      </c>
      <c r="S37" s="19">
        <v>0.33979999999999999</v>
      </c>
      <c r="T37" s="19">
        <v>99.600099999999983</v>
      </c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</row>
    <row r="38" spans="1:72" s="23" customFormat="1" ht="14.4">
      <c r="A38" s="23" t="s">
        <v>759</v>
      </c>
      <c r="B38" s="23" t="s">
        <v>308</v>
      </c>
      <c r="C38" s="26" t="s">
        <v>245</v>
      </c>
      <c r="D38" s="23" t="s">
        <v>278</v>
      </c>
      <c r="E38" s="23" t="s">
        <v>48</v>
      </c>
      <c r="F38" s="23" t="s">
        <v>281</v>
      </c>
      <c r="G38" s="19">
        <v>167.83</v>
      </c>
      <c r="H38" s="19">
        <v>-15.38</v>
      </c>
      <c r="I38" s="19"/>
      <c r="J38" s="19">
        <v>52.378399999999999</v>
      </c>
      <c r="K38" s="19">
        <v>1.0551999999999999</v>
      </c>
      <c r="L38" s="19">
        <v>16.654699999999998</v>
      </c>
      <c r="M38" s="19">
        <v>9.3932000000000002</v>
      </c>
      <c r="N38" s="19">
        <v>0.1719</v>
      </c>
      <c r="O38" s="19">
        <v>4.6932</v>
      </c>
      <c r="P38" s="19">
        <v>8.9552999999999994</v>
      </c>
      <c r="Q38" s="19">
        <v>3.5796000000000001</v>
      </c>
      <c r="R38" s="19">
        <v>2.2940999999999998</v>
      </c>
      <c r="S38" s="19">
        <v>0.35909999999999997</v>
      </c>
      <c r="T38" s="19">
        <v>99.534700000000001</v>
      </c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</row>
    <row r="39" spans="1:72" s="23" customFormat="1" ht="14.4">
      <c r="A39" s="23" t="s">
        <v>759</v>
      </c>
      <c r="B39" s="23" t="s">
        <v>309</v>
      </c>
      <c r="C39" s="26" t="s">
        <v>245</v>
      </c>
      <c r="D39" s="23" t="s">
        <v>278</v>
      </c>
      <c r="E39" s="23" t="s">
        <v>48</v>
      </c>
      <c r="F39" s="23" t="s">
        <v>281</v>
      </c>
      <c r="G39" s="19">
        <v>167.83</v>
      </c>
      <c r="H39" s="19">
        <v>-15.38</v>
      </c>
      <c r="I39" s="19"/>
      <c r="J39" s="19">
        <v>52.056199999999997</v>
      </c>
      <c r="K39" s="19">
        <v>0.99650000000000005</v>
      </c>
      <c r="L39" s="19">
        <v>16.521899999999999</v>
      </c>
      <c r="M39" s="19">
        <v>9.4149999999999991</v>
      </c>
      <c r="N39" s="19">
        <v>0.15310000000000001</v>
      </c>
      <c r="O39" s="19">
        <v>4.5899000000000001</v>
      </c>
      <c r="P39" s="19">
        <v>8.9147999999999996</v>
      </c>
      <c r="Q39" s="19">
        <v>3.5969000000000002</v>
      </c>
      <c r="R39" s="19">
        <v>2.464</v>
      </c>
      <c r="S39" s="19">
        <v>0.3342</v>
      </c>
      <c r="T39" s="19">
        <v>99.04249999999999</v>
      </c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</row>
    <row r="40" spans="1:72" s="23" customFormat="1" ht="14.4">
      <c r="A40" s="23" t="s">
        <v>759</v>
      </c>
      <c r="B40" s="23" t="s">
        <v>310</v>
      </c>
      <c r="C40" s="26" t="s">
        <v>245</v>
      </c>
      <c r="D40" s="23" t="s">
        <v>278</v>
      </c>
      <c r="E40" s="23" t="s">
        <v>48</v>
      </c>
      <c r="F40" s="23" t="s">
        <v>281</v>
      </c>
      <c r="G40" s="19">
        <v>167.83</v>
      </c>
      <c r="H40" s="19">
        <v>-15.38</v>
      </c>
      <c r="I40" s="19"/>
      <c r="J40" s="19">
        <v>51.747700000000002</v>
      </c>
      <c r="K40" s="19">
        <v>0.99019999999999997</v>
      </c>
      <c r="L40" s="19">
        <v>16.520399999999999</v>
      </c>
      <c r="M40" s="19">
        <v>9.5432000000000006</v>
      </c>
      <c r="N40" s="19">
        <v>0.1855</v>
      </c>
      <c r="O40" s="19">
        <v>4.6082000000000001</v>
      </c>
      <c r="P40" s="19">
        <v>9.0917999999999992</v>
      </c>
      <c r="Q40" s="19">
        <v>3.6896</v>
      </c>
      <c r="R40" s="19">
        <v>2.4432</v>
      </c>
      <c r="S40" s="19">
        <v>0.36420000000000002</v>
      </c>
      <c r="T40" s="19">
        <v>99.184000000000012</v>
      </c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</row>
    <row r="41" spans="1:72" s="23" customFormat="1" ht="14.4">
      <c r="A41" s="23" t="s">
        <v>759</v>
      </c>
      <c r="B41" s="23" t="s">
        <v>311</v>
      </c>
      <c r="C41" s="26" t="s">
        <v>245</v>
      </c>
      <c r="D41" s="23" t="s">
        <v>278</v>
      </c>
      <c r="E41" s="23" t="s">
        <v>48</v>
      </c>
      <c r="F41" s="23" t="s">
        <v>281</v>
      </c>
      <c r="G41" s="19">
        <v>167.83</v>
      </c>
      <c r="H41" s="19">
        <v>-15.38</v>
      </c>
      <c r="I41" s="19"/>
      <c r="J41" s="19">
        <v>52.1877</v>
      </c>
      <c r="K41" s="19">
        <v>0.99199999999999999</v>
      </c>
      <c r="L41" s="19">
        <v>16.007000000000001</v>
      </c>
      <c r="M41" s="19">
        <v>9.3645999999999994</v>
      </c>
      <c r="N41" s="19">
        <v>0.24299999999999999</v>
      </c>
      <c r="O41" s="19">
        <v>4.6634000000000002</v>
      </c>
      <c r="P41" s="19">
        <v>9.0441000000000003</v>
      </c>
      <c r="Q41" s="19">
        <v>3.6052</v>
      </c>
      <c r="R41" s="19">
        <v>2.4022000000000001</v>
      </c>
      <c r="S41" s="19">
        <v>0.44090000000000001</v>
      </c>
      <c r="T41" s="19">
        <v>98.950099999999978</v>
      </c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</row>
    <row r="42" spans="1:72" s="23" customFormat="1" ht="14.4">
      <c r="A42" s="23" t="s">
        <v>759</v>
      </c>
      <c r="B42" s="23" t="s">
        <v>312</v>
      </c>
      <c r="C42" s="26" t="s">
        <v>245</v>
      </c>
      <c r="D42" s="23" t="s">
        <v>278</v>
      </c>
      <c r="E42" s="23" t="s">
        <v>48</v>
      </c>
      <c r="F42" s="23" t="s">
        <v>281</v>
      </c>
      <c r="G42" s="19">
        <v>167.83</v>
      </c>
      <c r="H42" s="19">
        <v>-15.38</v>
      </c>
      <c r="I42" s="19"/>
      <c r="J42" s="19">
        <v>52.502000000000002</v>
      </c>
      <c r="K42" s="19">
        <v>1.1131</v>
      </c>
      <c r="L42" s="19">
        <v>15.819100000000001</v>
      </c>
      <c r="M42" s="19">
        <v>9.4466999999999999</v>
      </c>
      <c r="N42" s="19">
        <v>0.14269999999999999</v>
      </c>
      <c r="O42" s="19">
        <v>4.7904</v>
      </c>
      <c r="P42" s="19">
        <v>9.0447000000000006</v>
      </c>
      <c r="Q42" s="19">
        <v>3.5019999999999998</v>
      </c>
      <c r="R42" s="19">
        <v>2.3107000000000002</v>
      </c>
      <c r="S42" s="19">
        <v>0.39679999999999999</v>
      </c>
      <c r="T42" s="19">
        <v>99.068200000000004</v>
      </c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</row>
    <row r="43" spans="1:72" s="23" customFormat="1" ht="14.4">
      <c r="A43" s="23" t="s">
        <v>759</v>
      </c>
      <c r="B43" s="23" t="s">
        <v>313</v>
      </c>
      <c r="C43" s="26" t="s">
        <v>245</v>
      </c>
      <c r="D43" s="23" t="s">
        <v>278</v>
      </c>
      <c r="E43" s="23" t="s">
        <v>48</v>
      </c>
      <c r="F43" s="23" t="s">
        <v>281</v>
      </c>
      <c r="G43" s="19">
        <v>167.83</v>
      </c>
      <c r="H43" s="19">
        <v>-15.38</v>
      </c>
      <c r="I43" s="19"/>
      <c r="J43" s="19">
        <v>52.561199999999999</v>
      </c>
      <c r="K43" s="19">
        <v>1.0532999999999999</v>
      </c>
      <c r="L43" s="19">
        <v>15.84</v>
      </c>
      <c r="M43" s="19">
        <v>9.2416999999999998</v>
      </c>
      <c r="N43" s="19">
        <v>0.1459</v>
      </c>
      <c r="O43" s="19">
        <v>4.5468000000000002</v>
      </c>
      <c r="P43" s="19">
        <v>9.2269000000000005</v>
      </c>
      <c r="Q43" s="19">
        <v>3.6636000000000002</v>
      </c>
      <c r="R43" s="19">
        <v>2.4161999999999999</v>
      </c>
      <c r="S43" s="19">
        <v>0.443</v>
      </c>
      <c r="T43" s="19">
        <v>99.138599999999997</v>
      </c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</row>
    <row r="44" spans="1:72" s="23" customFormat="1" ht="14.4">
      <c r="A44" s="23" t="s">
        <v>759</v>
      </c>
      <c r="B44" s="23" t="s">
        <v>314</v>
      </c>
      <c r="C44" s="26" t="s">
        <v>245</v>
      </c>
      <c r="D44" s="23" t="s">
        <v>278</v>
      </c>
      <c r="E44" s="23" t="s">
        <v>48</v>
      </c>
      <c r="F44" s="23" t="s">
        <v>281</v>
      </c>
      <c r="G44" s="19">
        <v>167.83</v>
      </c>
      <c r="H44" s="19">
        <v>-15.38</v>
      </c>
      <c r="I44" s="19"/>
      <c r="J44" s="19">
        <v>52.552399999999999</v>
      </c>
      <c r="K44" s="19">
        <v>1.0237000000000001</v>
      </c>
      <c r="L44" s="19">
        <v>15.742900000000001</v>
      </c>
      <c r="M44" s="19">
        <v>9.3775999999999993</v>
      </c>
      <c r="N44" s="19">
        <v>0.1608</v>
      </c>
      <c r="O44" s="19">
        <v>4.758</v>
      </c>
      <c r="P44" s="19">
        <v>9.0408000000000008</v>
      </c>
      <c r="Q44" s="19">
        <v>3.5291000000000001</v>
      </c>
      <c r="R44" s="19">
        <v>2.3268</v>
      </c>
      <c r="S44" s="19">
        <v>0.36530000000000001</v>
      </c>
      <c r="T44" s="19">
        <v>98.877400000000009</v>
      </c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</row>
    <row r="45" spans="1:72" s="23" customFormat="1" ht="14.4">
      <c r="A45" s="23" t="s">
        <v>759</v>
      </c>
      <c r="B45" s="23" t="s">
        <v>315</v>
      </c>
      <c r="C45" s="26" t="s">
        <v>245</v>
      </c>
      <c r="D45" s="23" t="s">
        <v>278</v>
      </c>
      <c r="E45" s="23" t="s">
        <v>48</v>
      </c>
      <c r="F45" s="23" t="s">
        <v>281</v>
      </c>
      <c r="G45" s="19">
        <v>167.83</v>
      </c>
      <c r="H45" s="19">
        <v>-15.38</v>
      </c>
      <c r="I45" s="19"/>
      <c r="J45" s="19">
        <v>52.9602</v>
      </c>
      <c r="K45" s="19">
        <v>0.94189999999999996</v>
      </c>
      <c r="L45" s="19">
        <v>15.738899999999999</v>
      </c>
      <c r="M45" s="19">
        <v>9.3018000000000001</v>
      </c>
      <c r="N45" s="19">
        <v>0.20039999999999999</v>
      </c>
      <c r="O45" s="19">
        <v>4.6912000000000003</v>
      </c>
      <c r="P45" s="19">
        <v>9.2187000000000001</v>
      </c>
      <c r="Q45" s="19">
        <v>3.633</v>
      </c>
      <c r="R45" s="19">
        <v>2.2623000000000002</v>
      </c>
      <c r="S45" s="19">
        <v>0.35239999999999999</v>
      </c>
      <c r="T45" s="19">
        <v>99.300799999999981</v>
      </c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</row>
    <row r="46" spans="1:72" s="23" customFormat="1" ht="14.4">
      <c r="A46" s="23" t="s">
        <v>759</v>
      </c>
      <c r="B46" s="23" t="s">
        <v>316</v>
      </c>
      <c r="C46" s="26" t="s">
        <v>245</v>
      </c>
      <c r="D46" s="23" t="s">
        <v>278</v>
      </c>
      <c r="E46" s="23" t="s">
        <v>48</v>
      </c>
      <c r="F46" s="23" t="s">
        <v>281</v>
      </c>
      <c r="G46" s="19">
        <v>167.83</v>
      </c>
      <c r="H46" s="19">
        <v>-15.38</v>
      </c>
      <c r="I46" s="19"/>
      <c r="J46" s="19">
        <v>52.010800000000003</v>
      </c>
      <c r="K46" s="19">
        <v>1.1574</v>
      </c>
      <c r="L46" s="19">
        <v>15.549300000000001</v>
      </c>
      <c r="M46" s="19">
        <v>9.6061999999999994</v>
      </c>
      <c r="N46" s="19">
        <v>0.22869999999999999</v>
      </c>
      <c r="O46" s="19">
        <v>4.6802999999999999</v>
      </c>
      <c r="P46" s="19">
        <v>9.0335000000000001</v>
      </c>
      <c r="Q46" s="19">
        <v>3.5552999999999999</v>
      </c>
      <c r="R46" s="19">
        <v>2.2801999999999998</v>
      </c>
      <c r="S46" s="19">
        <v>0.4234</v>
      </c>
      <c r="T46" s="19">
        <v>98.525100000000009</v>
      </c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</row>
    <row r="47" spans="1:72" s="23" customFormat="1" ht="14.4">
      <c r="A47" s="23" t="s">
        <v>759</v>
      </c>
      <c r="B47" s="23" t="s">
        <v>317</v>
      </c>
      <c r="C47" s="26" t="s">
        <v>245</v>
      </c>
      <c r="D47" s="23" t="s">
        <v>278</v>
      </c>
      <c r="E47" s="23" t="s">
        <v>48</v>
      </c>
      <c r="F47" s="23" t="s">
        <v>281</v>
      </c>
      <c r="G47" s="19">
        <v>167.83</v>
      </c>
      <c r="H47" s="19">
        <v>-15.38</v>
      </c>
      <c r="I47" s="19"/>
      <c r="J47" s="19">
        <v>52.165700000000001</v>
      </c>
      <c r="K47" s="19">
        <v>1.0488999999999999</v>
      </c>
      <c r="L47" s="19">
        <v>15.660500000000001</v>
      </c>
      <c r="M47" s="19">
        <v>9.5549999999999997</v>
      </c>
      <c r="N47" s="19">
        <v>0.1663</v>
      </c>
      <c r="O47" s="19">
        <v>4.6228999999999996</v>
      </c>
      <c r="P47" s="19">
        <v>9.2908000000000008</v>
      </c>
      <c r="Q47" s="19">
        <v>3.7081</v>
      </c>
      <c r="R47" s="19">
        <v>2.468</v>
      </c>
      <c r="S47" s="19">
        <v>0.37730000000000002</v>
      </c>
      <c r="T47" s="19">
        <v>99.063500000000033</v>
      </c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</row>
    <row r="48" spans="1:72" s="23" customFormat="1" ht="14.4">
      <c r="A48" s="23" t="s">
        <v>759</v>
      </c>
      <c r="B48" s="23" t="s">
        <v>318</v>
      </c>
      <c r="C48" s="26" t="s">
        <v>245</v>
      </c>
      <c r="D48" s="23" t="s">
        <v>278</v>
      </c>
      <c r="E48" s="23" t="s">
        <v>48</v>
      </c>
      <c r="F48" s="23" t="s">
        <v>281</v>
      </c>
      <c r="G48" s="19">
        <v>167.83</v>
      </c>
      <c r="H48" s="19">
        <v>-15.38</v>
      </c>
      <c r="I48" s="19"/>
      <c r="J48" s="19">
        <v>52.5261</v>
      </c>
      <c r="K48" s="19">
        <v>1.1618999999999999</v>
      </c>
      <c r="L48" s="19">
        <v>15.9214</v>
      </c>
      <c r="M48" s="19">
        <v>9.5252999999999997</v>
      </c>
      <c r="N48" s="19">
        <v>0.18090000000000001</v>
      </c>
      <c r="O48" s="19">
        <v>4.6425000000000001</v>
      </c>
      <c r="P48" s="19">
        <v>8.8795000000000002</v>
      </c>
      <c r="Q48" s="19">
        <v>3.7063999999999999</v>
      </c>
      <c r="R48" s="19">
        <v>2.3732000000000002</v>
      </c>
      <c r="S48" s="19">
        <v>0.4748</v>
      </c>
      <c r="T48" s="19">
        <v>99.39200000000001</v>
      </c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</row>
    <row r="49" spans="1:72" s="23" customFormat="1" ht="14.4">
      <c r="A49" s="23" t="s">
        <v>759</v>
      </c>
      <c r="B49" s="23" t="s">
        <v>319</v>
      </c>
      <c r="C49" s="26" t="s">
        <v>245</v>
      </c>
      <c r="D49" s="23" t="s">
        <v>278</v>
      </c>
      <c r="E49" s="23" t="s">
        <v>48</v>
      </c>
      <c r="F49" s="23" t="s">
        <v>281</v>
      </c>
      <c r="G49" s="19">
        <v>167.83</v>
      </c>
      <c r="H49" s="19">
        <v>-15.38</v>
      </c>
      <c r="I49" s="19"/>
      <c r="J49" s="19">
        <v>52.4694</v>
      </c>
      <c r="K49" s="19">
        <v>1.1286</v>
      </c>
      <c r="L49" s="19">
        <v>15.767300000000001</v>
      </c>
      <c r="M49" s="19">
        <v>9.5813000000000006</v>
      </c>
      <c r="N49" s="19">
        <v>0.26989999999999997</v>
      </c>
      <c r="O49" s="19">
        <v>4.6010999999999997</v>
      </c>
      <c r="P49" s="19">
        <v>8.8788</v>
      </c>
      <c r="Q49" s="19">
        <v>3.577</v>
      </c>
      <c r="R49" s="19">
        <v>2.2246999999999999</v>
      </c>
      <c r="S49" s="19">
        <v>0.3644</v>
      </c>
      <c r="T49" s="19">
        <v>98.862500000000011</v>
      </c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</row>
    <row r="50" spans="1:72" s="23" customFormat="1" ht="14.4">
      <c r="A50" s="23" t="s">
        <v>759</v>
      </c>
      <c r="B50" s="23" t="s">
        <v>320</v>
      </c>
      <c r="C50" s="26" t="s">
        <v>245</v>
      </c>
      <c r="D50" s="23" t="s">
        <v>278</v>
      </c>
      <c r="E50" s="23" t="s">
        <v>48</v>
      </c>
      <c r="F50" s="23" t="s">
        <v>281</v>
      </c>
      <c r="G50" s="19">
        <v>167.83</v>
      </c>
      <c r="H50" s="19">
        <v>-15.38</v>
      </c>
      <c r="I50" s="19"/>
      <c r="J50" s="19">
        <v>53.334800000000001</v>
      </c>
      <c r="K50" s="19">
        <v>0.97899999999999998</v>
      </c>
      <c r="L50" s="19">
        <v>15.896100000000001</v>
      </c>
      <c r="M50" s="19">
        <v>9.1143999999999998</v>
      </c>
      <c r="N50" s="19">
        <v>0.1696</v>
      </c>
      <c r="O50" s="19">
        <v>4.7050000000000001</v>
      </c>
      <c r="P50" s="19">
        <v>8.9016999999999999</v>
      </c>
      <c r="Q50" s="19">
        <v>3.7273000000000001</v>
      </c>
      <c r="R50" s="19">
        <v>2.4116</v>
      </c>
      <c r="S50" s="19">
        <v>0.3387</v>
      </c>
      <c r="T50" s="19">
        <v>99.57820000000001</v>
      </c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</row>
    <row r="51" spans="1:72" s="23" customFormat="1" ht="14.4">
      <c r="A51" s="23" t="s">
        <v>759</v>
      </c>
      <c r="B51" s="23" t="s">
        <v>321</v>
      </c>
      <c r="C51" s="26" t="s">
        <v>245</v>
      </c>
      <c r="D51" s="23" t="s">
        <v>278</v>
      </c>
      <c r="E51" s="23" t="s">
        <v>48</v>
      </c>
      <c r="F51" s="23" t="s">
        <v>281</v>
      </c>
      <c r="G51" s="19">
        <v>167.83</v>
      </c>
      <c r="H51" s="19">
        <v>-15.38</v>
      </c>
      <c r="I51" s="19"/>
      <c r="J51" s="19">
        <v>52.0884</v>
      </c>
      <c r="K51" s="19">
        <v>1.1218999999999999</v>
      </c>
      <c r="L51" s="19">
        <v>15.590199999999999</v>
      </c>
      <c r="M51" s="19">
        <v>9.7294999999999998</v>
      </c>
      <c r="N51" s="19">
        <v>0.23669999999999999</v>
      </c>
      <c r="O51" s="19">
        <v>4.7153999999999998</v>
      </c>
      <c r="P51" s="19">
        <v>8.9593000000000007</v>
      </c>
      <c r="Q51" s="19">
        <v>3.45</v>
      </c>
      <c r="R51" s="19">
        <v>2.4517000000000002</v>
      </c>
      <c r="S51" s="19">
        <v>0.33789999999999998</v>
      </c>
      <c r="T51" s="19">
        <v>98.681000000000012</v>
      </c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</row>
    <row r="52" spans="1:72" s="23" customFormat="1" ht="14.4">
      <c r="A52" s="23" t="s">
        <v>759</v>
      </c>
      <c r="B52" s="23" t="s">
        <v>322</v>
      </c>
      <c r="C52" s="26" t="s">
        <v>245</v>
      </c>
      <c r="D52" s="23" t="s">
        <v>278</v>
      </c>
      <c r="E52" s="23" t="s">
        <v>48</v>
      </c>
      <c r="F52" s="23" t="s">
        <v>281</v>
      </c>
      <c r="G52" s="19">
        <v>167.83</v>
      </c>
      <c r="H52" s="19">
        <v>-15.38</v>
      </c>
      <c r="I52" s="19"/>
      <c r="J52" s="19">
        <v>52.552</v>
      </c>
      <c r="K52" s="19">
        <v>0.90269999999999995</v>
      </c>
      <c r="L52" s="19">
        <v>15.985300000000001</v>
      </c>
      <c r="M52" s="19">
        <v>9.4880999999999993</v>
      </c>
      <c r="N52" s="19">
        <v>0.13639999999999999</v>
      </c>
      <c r="O52" s="19">
        <v>4.6566000000000001</v>
      </c>
      <c r="P52" s="19">
        <v>9.0664999999999996</v>
      </c>
      <c r="Q52" s="19">
        <v>3.6282000000000001</v>
      </c>
      <c r="R52" s="19">
        <v>2.4426000000000001</v>
      </c>
      <c r="S52" s="19">
        <v>0.42920000000000003</v>
      </c>
      <c r="T52" s="19">
        <v>99.287599999999998</v>
      </c>
      <c r="U52" s="19"/>
      <c r="V52" s="19">
        <v>0.68355571800000003</v>
      </c>
      <c r="W52" s="19">
        <v>14.60794376</v>
      </c>
      <c r="X52" s="19"/>
      <c r="Y52" s="19"/>
      <c r="Z52" s="19">
        <v>15.35</v>
      </c>
      <c r="AA52" s="19">
        <v>617.15774099999999</v>
      </c>
      <c r="AB52" s="19">
        <v>3668.7033750000001</v>
      </c>
      <c r="AC52" s="19"/>
      <c r="AD52" s="19"/>
      <c r="AE52" s="19"/>
      <c r="AF52" s="19">
        <v>33.74</v>
      </c>
      <c r="AG52" s="19">
        <v>452.14</v>
      </c>
      <c r="AH52" s="19"/>
      <c r="AI52" s="19">
        <v>41.89</v>
      </c>
      <c r="AJ52" s="19">
        <v>791.87</v>
      </c>
      <c r="AK52" s="19">
        <v>22.11</v>
      </c>
      <c r="AL52" s="19">
        <v>84.37</v>
      </c>
      <c r="AM52" s="19">
        <v>2.2109999999999999</v>
      </c>
      <c r="AN52" s="19"/>
      <c r="AO52" s="19">
        <v>655.4</v>
      </c>
      <c r="AP52" s="19">
        <v>18.28</v>
      </c>
      <c r="AQ52" s="19">
        <v>38.18</v>
      </c>
      <c r="AR52" s="19">
        <v>4.88</v>
      </c>
      <c r="AS52" s="19">
        <v>21.77</v>
      </c>
      <c r="AT52" s="19">
        <v>4.9000000000000004</v>
      </c>
      <c r="AU52" s="19">
        <v>1.47</v>
      </c>
      <c r="AV52" s="19">
        <v>4.51</v>
      </c>
      <c r="AW52" s="19">
        <v>0.65600000000000003</v>
      </c>
      <c r="AX52" s="19">
        <v>4.0199999999999996</v>
      </c>
      <c r="AY52" s="19">
        <v>0.84899999999999998</v>
      </c>
      <c r="AZ52" s="19">
        <v>2.5</v>
      </c>
      <c r="BA52" s="19">
        <v>0.35799999999999998</v>
      </c>
      <c r="BB52" s="19">
        <v>2.3050000000000002</v>
      </c>
      <c r="BC52" s="19">
        <v>0.34499999999999997</v>
      </c>
      <c r="BD52" s="19">
        <v>2.4609999999999999</v>
      </c>
      <c r="BE52" s="19">
        <v>0.1234</v>
      </c>
      <c r="BF52" s="19">
        <v>9.76</v>
      </c>
      <c r="BG52" s="19">
        <v>2.85</v>
      </c>
      <c r="BH52" s="19"/>
      <c r="BI52" s="19"/>
      <c r="BJ52" s="16"/>
      <c r="BK52" s="16"/>
      <c r="BL52" s="16"/>
      <c r="BM52" s="16"/>
      <c r="BN52" s="16">
        <f t="shared" si="0"/>
        <v>179.03502304871662</v>
      </c>
      <c r="BO52" s="16">
        <f t="shared" si="1"/>
        <v>229.96491228070175</v>
      </c>
      <c r="BP52" s="16">
        <f t="shared" si="2"/>
        <v>14.698245614035088</v>
      </c>
      <c r="BQ52" s="16">
        <f t="shared" si="3"/>
        <v>1.289009497964722</v>
      </c>
      <c r="BR52" s="16"/>
      <c r="BS52" s="16"/>
      <c r="BT52" s="16"/>
    </row>
    <row r="53" spans="1:72" s="23" customFormat="1" ht="14.4">
      <c r="A53" s="23" t="s">
        <v>759</v>
      </c>
      <c r="B53" s="23" t="s">
        <v>323</v>
      </c>
      <c r="C53" s="26" t="s">
        <v>245</v>
      </c>
      <c r="D53" s="23" t="s">
        <v>278</v>
      </c>
      <c r="E53" s="23" t="s">
        <v>48</v>
      </c>
      <c r="F53" s="23" t="s">
        <v>281</v>
      </c>
      <c r="G53" s="19">
        <v>167.83</v>
      </c>
      <c r="H53" s="19">
        <v>-15.38</v>
      </c>
      <c r="I53" s="19"/>
      <c r="J53" s="19">
        <v>52.548299999999998</v>
      </c>
      <c r="K53" s="19">
        <v>0.96479999999999999</v>
      </c>
      <c r="L53" s="19">
        <v>16.102900000000002</v>
      </c>
      <c r="M53" s="19">
        <v>9.4854000000000003</v>
      </c>
      <c r="N53" s="19">
        <v>0.2026</v>
      </c>
      <c r="O53" s="19">
        <v>4.7835999999999999</v>
      </c>
      <c r="P53" s="19">
        <v>8.7998999999999992</v>
      </c>
      <c r="Q53" s="19">
        <v>3.4664999999999999</v>
      </c>
      <c r="R53" s="19">
        <v>2.3969</v>
      </c>
      <c r="S53" s="19">
        <v>0.42299999999999999</v>
      </c>
      <c r="T53" s="19">
        <v>99.173900000000003</v>
      </c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</row>
    <row r="54" spans="1:72" s="23" customFormat="1" ht="14.4">
      <c r="A54" s="23" t="s">
        <v>759</v>
      </c>
      <c r="B54" s="23" t="s">
        <v>324</v>
      </c>
      <c r="C54" s="26" t="s">
        <v>245</v>
      </c>
      <c r="D54" s="23" t="s">
        <v>278</v>
      </c>
      <c r="E54" s="23" t="s">
        <v>48</v>
      </c>
      <c r="F54" s="23" t="s">
        <v>281</v>
      </c>
      <c r="G54" s="19">
        <v>167.83</v>
      </c>
      <c r="H54" s="19">
        <v>-15.38</v>
      </c>
      <c r="I54" s="19"/>
      <c r="J54" s="19">
        <v>52.617600000000003</v>
      </c>
      <c r="K54" s="19">
        <v>1.02</v>
      </c>
      <c r="L54" s="19">
        <v>15.750999999999999</v>
      </c>
      <c r="M54" s="19">
        <v>9.3420000000000005</v>
      </c>
      <c r="N54" s="19">
        <v>0.20130000000000001</v>
      </c>
      <c r="O54" s="19">
        <v>4.5693000000000001</v>
      </c>
      <c r="P54" s="19">
        <v>8.9275000000000002</v>
      </c>
      <c r="Q54" s="19">
        <v>3.4419</v>
      </c>
      <c r="R54" s="19">
        <v>2.4201999999999999</v>
      </c>
      <c r="S54" s="19">
        <v>0.33150000000000002</v>
      </c>
      <c r="T54" s="19">
        <v>98.62230000000001</v>
      </c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</row>
    <row r="55" spans="1:72" s="23" customFormat="1" ht="14.4">
      <c r="A55" s="23" t="s">
        <v>759</v>
      </c>
      <c r="B55" s="23" t="s">
        <v>325</v>
      </c>
      <c r="C55" s="26" t="s">
        <v>245</v>
      </c>
      <c r="D55" s="23" t="s">
        <v>278</v>
      </c>
      <c r="E55" s="23" t="s">
        <v>48</v>
      </c>
      <c r="F55" s="23" t="s">
        <v>281</v>
      </c>
      <c r="G55" s="19">
        <v>167.83</v>
      </c>
      <c r="H55" s="19">
        <v>-15.38</v>
      </c>
      <c r="I55" s="19"/>
      <c r="J55" s="19">
        <v>52.185699999999997</v>
      </c>
      <c r="K55" s="19">
        <v>1.0081</v>
      </c>
      <c r="L55" s="19">
        <v>15.8134</v>
      </c>
      <c r="M55" s="19">
        <v>9.6934000000000005</v>
      </c>
      <c r="N55" s="19">
        <v>0.17430000000000001</v>
      </c>
      <c r="O55" s="19">
        <v>4.7190000000000003</v>
      </c>
      <c r="P55" s="19">
        <v>9.0317000000000007</v>
      </c>
      <c r="Q55" s="19">
        <v>3.5192999999999999</v>
      </c>
      <c r="R55" s="19">
        <v>2.3500999999999999</v>
      </c>
      <c r="S55" s="19">
        <v>0.4365</v>
      </c>
      <c r="T55" s="19">
        <v>98.931499999999986</v>
      </c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</row>
    <row r="56" spans="1:72" s="23" customFormat="1" ht="14.4">
      <c r="A56" s="23" t="s">
        <v>759</v>
      </c>
      <c r="B56" s="23" t="s">
        <v>326</v>
      </c>
      <c r="C56" s="26" t="s">
        <v>245</v>
      </c>
      <c r="D56" s="23" t="s">
        <v>278</v>
      </c>
      <c r="E56" s="23" t="s">
        <v>48</v>
      </c>
      <c r="F56" s="23" t="s">
        <v>281</v>
      </c>
      <c r="G56" s="19">
        <v>167.83</v>
      </c>
      <c r="H56" s="19">
        <v>-15.38</v>
      </c>
      <c r="I56" s="19"/>
      <c r="J56" s="19">
        <v>52.3825</v>
      </c>
      <c r="K56" s="19">
        <v>1.0820000000000001</v>
      </c>
      <c r="L56" s="19">
        <v>16.043800000000001</v>
      </c>
      <c r="M56" s="19">
        <v>9.3794000000000004</v>
      </c>
      <c r="N56" s="19">
        <v>0.19650000000000001</v>
      </c>
      <c r="O56" s="19">
        <v>4.7069999999999999</v>
      </c>
      <c r="P56" s="19">
        <v>8.9591999999999992</v>
      </c>
      <c r="Q56" s="19">
        <v>3.3706</v>
      </c>
      <c r="R56" s="19">
        <v>2.3540999999999999</v>
      </c>
      <c r="S56" s="19">
        <v>0.4632</v>
      </c>
      <c r="T56" s="19">
        <v>98.938299999999998</v>
      </c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</row>
    <row r="57" spans="1:72" s="23" customFormat="1" ht="14.4">
      <c r="A57" s="23" t="s">
        <v>759</v>
      </c>
      <c r="B57" s="23" t="s">
        <v>327</v>
      </c>
      <c r="C57" s="26" t="s">
        <v>245</v>
      </c>
      <c r="D57" s="23" t="s">
        <v>278</v>
      </c>
      <c r="E57" s="23" t="s">
        <v>48</v>
      </c>
      <c r="F57" s="23" t="s">
        <v>281</v>
      </c>
      <c r="G57" s="19">
        <v>167.83</v>
      </c>
      <c r="H57" s="19">
        <v>-15.38</v>
      </c>
      <c r="I57" s="19"/>
      <c r="J57" s="19">
        <v>52.227400000000003</v>
      </c>
      <c r="K57" s="19">
        <v>1.1475</v>
      </c>
      <c r="L57" s="19">
        <v>15.8308</v>
      </c>
      <c r="M57" s="19">
        <v>9.5893999999999995</v>
      </c>
      <c r="N57" s="19">
        <v>0.17019999999999999</v>
      </c>
      <c r="O57" s="19">
        <v>4.6692999999999998</v>
      </c>
      <c r="P57" s="19">
        <v>9.0875000000000004</v>
      </c>
      <c r="Q57" s="19">
        <v>3.4676999999999998</v>
      </c>
      <c r="R57" s="19">
        <v>2.4140999999999999</v>
      </c>
      <c r="S57" s="19">
        <v>0.37669999999999998</v>
      </c>
      <c r="T57" s="19">
        <v>98.98060000000001</v>
      </c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</row>
    <row r="58" spans="1:72" s="23" customFormat="1" ht="14.4">
      <c r="A58" s="23" t="s">
        <v>759</v>
      </c>
      <c r="B58" s="23" t="s">
        <v>328</v>
      </c>
      <c r="C58" s="26" t="s">
        <v>245</v>
      </c>
      <c r="D58" s="23" t="s">
        <v>278</v>
      </c>
      <c r="E58" s="23" t="s">
        <v>48</v>
      </c>
      <c r="F58" s="23" t="s">
        <v>281</v>
      </c>
      <c r="G58" s="19">
        <v>167.83</v>
      </c>
      <c r="H58" s="19">
        <v>-15.38</v>
      </c>
      <c r="I58" s="19"/>
      <c r="J58" s="19">
        <v>52.1173</v>
      </c>
      <c r="K58" s="19">
        <v>1.0900000000000001</v>
      </c>
      <c r="L58" s="19">
        <v>15.834</v>
      </c>
      <c r="M58" s="19">
        <v>9.4145000000000003</v>
      </c>
      <c r="N58" s="19">
        <v>0.22420000000000001</v>
      </c>
      <c r="O58" s="19">
        <v>4.5880000000000001</v>
      </c>
      <c r="P58" s="19">
        <v>8.9269999999999996</v>
      </c>
      <c r="Q58" s="19">
        <v>3.7057000000000002</v>
      </c>
      <c r="R58" s="19">
        <v>2.3885000000000001</v>
      </c>
      <c r="S58" s="19">
        <v>0.39750000000000002</v>
      </c>
      <c r="T58" s="19">
        <v>98.686699999999988</v>
      </c>
      <c r="U58" s="19"/>
      <c r="V58" s="19">
        <v>0.35520435900000003</v>
      </c>
      <c r="W58" s="19"/>
      <c r="X58" s="19"/>
      <c r="Y58" s="19"/>
      <c r="Z58" s="19">
        <v>14.95</v>
      </c>
      <c r="AA58" s="19">
        <v>588.70492339999998</v>
      </c>
      <c r="AB58" s="19">
        <v>3288.318546</v>
      </c>
      <c r="AC58" s="19"/>
      <c r="AD58" s="19"/>
      <c r="AE58" s="19"/>
      <c r="AF58" s="19">
        <v>28.04</v>
      </c>
      <c r="AG58" s="19">
        <v>416.41</v>
      </c>
      <c r="AH58" s="19"/>
      <c r="AI58" s="19">
        <v>38.58</v>
      </c>
      <c r="AJ58" s="19">
        <v>669.73</v>
      </c>
      <c r="AK58" s="19">
        <v>20.9</v>
      </c>
      <c r="AL58" s="19">
        <v>80.5</v>
      </c>
      <c r="AM58" s="19">
        <v>2.0499999999999998</v>
      </c>
      <c r="AN58" s="19"/>
      <c r="AO58" s="19">
        <v>612.09</v>
      </c>
      <c r="AP58" s="19">
        <v>17.52</v>
      </c>
      <c r="AQ58" s="19">
        <v>36.58</v>
      </c>
      <c r="AR58" s="19">
        <v>4.57</v>
      </c>
      <c r="AS58" s="19">
        <v>20.53</v>
      </c>
      <c r="AT58" s="19">
        <v>4.75</v>
      </c>
      <c r="AU58" s="19">
        <v>1.3620000000000001</v>
      </c>
      <c r="AV58" s="19">
        <v>4.0599999999999996</v>
      </c>
      <c r="AW58" s="19">
        <v>0.61099999999999999</v>
      </c>
      <c r="AX58" s="19">
        <v>3.84</v>
      </c>
      <c r="AY58" s="19">
        <v>0.79700000000000004</v>
      </c>
      <c r="AZ58" s="19">
        <v>2.31</v>
      </c>
      <c r="BA58" s="19">
        <v>0.32200000000000001</v>
      </c>
      <c r="BB58" s="19">
        <v>2.2000000000000002</v>
      </c>
      <c r="BC58" s="19">
        <v>0.32600000000000001</v>
      </c>
      <c r="BD58" s="19">
        <v>2.2440000000000002</v>
      </c>
      <c r="BE58" s="19">
        <v>0.1043</v>
      </c>
      <c r="BF58" s="19">
        <v>8.84</v>
      </c>
      <c r="BG58" s="19">
        <v>2.6720000000000002</v>
      </c>
      <c r="BH58" s="19"/>
      <c r="BI58" s="19"/>
      <c r="BJ58" s="16"/>
      <c r="BK58" s="16"/>
      <c r="BL58" s="16"/>
      <c r="BM58" s="16"/>
      <c r="BN58" s="16">
        <f t="shared" si="0"/>
        <v>97.103433296883551</v>
      </c>
      <c r="BO58" s="16">
        <f t="shared" si="1"/>
        <v>229.07559880239521</v>
      </c>
      <c r="BP58" s="16">
        <f t="shared" si="2"/>
        <v>14.438622754491016</v>
      </c>
      <c r="BQ58" s="16">
        <f t="shared" si="3"/>
        <v>1.3034146341463417</v>
      </c>
      <c r="BR58" s="16"/>
      <c r="BS58" s="16"/>
      <c r="BT58" s="16"/>
    </row>
    <row r="59" spans="1:72" s="23" customFormat="1" ht="14.4">
      <c r="A59" s="23" t="s">
        <v>759</v>
      </c>
      <c r="B59" s="23" t="s">
        <v>329</v>
      </c>
      <c r="C59" s="26" t="s">
        <v>245</v>
      </c>
      <c r="D59" s="23" t="s">
        <v>278</v>
      </c>
      <c r="E59" s="23" t="s">
        <v>48</v>
      </c>
      <c r="F59" s="23" t="s">
        <v>281</v>
      </c>
      <c r="G59" s="19">
        <v>167.83</v>
      </c>
      <c r="H59" s="19">
        <v>-15.38</v>
      </c>
      <c r="I59" s="19"/>
      <c r="J59" s="19">
        <v>52.674199999999999</v>
      </c>
      <c r="K59" s="19">
        <v>0.93720000000000003</v>
      </c>
      <c r="L59" s="19">
        <v>15.5002</v>
      </c>
      <c r="M59" s="19">
        <v>9.4914000000000005</v>
      </c>
      <c r="N59" s="19">
        <v>0.2109</v>
      </c>
      <c r="O59" s="19">
        <v>4.7220000000000004</v>
      </c>
      <c r="P59" s="19">
        <v>9.0044000000000004</v>
      </c>
      <c r="Q59" s="19">
        <v>3.4933999999999998</v>
      </c>
      <c r="R59" s="19">
        <v>2.403</v>
      </c>
      <c r="S59" s="19">
        <v>0.3846</v>
      </c>
      <c r="T59" s="19">
        <v>98.821299999999994</v>
      </c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</row>
    <row r="60" spans="1:72" s="23" customFormat="1" ht="14.4">
      <c r="A60" s="23" t="s">
        <v>759</v>
      </c>
      <c r="B60" s="23" t="s">
        <v>330</v>
      </c>
      <c r="C60" s="26" t="s">
        <v>245</v>
      </c>
      <c r="D60" s="23" t="s">
        <v>278</v>
      </c>
      <c r="E60" s="23" t="s">
        <v>48</v>
      </c>
      <c r="F60" s="23" t="s">
        <v>281</v>
      </c>
      <c r="G60" s="19">
        <v>167.83</v>
      </c>
      <c r="H60" s="19">
        <v>-15.38</v>
      </c>
      <c r="I60" s="19"/>
      <c r="J60" s="19">
        <v>52.079599999999999</v>
      </c>
      <c r="K60" s="19">
        <v>1.0720000000000001</v>
      </c>
      <c r="L60" s="19">
        <v>15.6395</v>
      </c>
      <c r="M60" s="19">
        <v>9.2944999999999993</v>
      </c>
      <c r="N60" s="19">
        <v>0.16450000000000001</v>
      </c>
      <c r="O60" s="19">
        <v>4.6859999999999999</v>
      </c>
      <c r="P60" s="19">
        <v>8.8416999999999994</v>
      </c>
      <c r="Q60" s="19">
        <v>3.5655000000000001</v>
      </c>
      <c r="R60" s="19">
        <v>2.3332999999999999</v>
      </c>
      <c r="S60" s="19">
        <v>0.2979</v>
      </c>
      <c r="T60" s="19">
        <v>97.974500000000006</v>
      </c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</row>
    <row r="61" spans="1:72" s="23" customFormat="1" ht="14.4">
      <c r="A61" s="23" t="s">
        <v>759</v>
      </c>
      <c r="B61" s="23" t="s">
        <v>331</v>
      </c>
      <c r="C61" s="26" t="s">
        <v>245</v>
      </c>
      <c r="D61" s="23" t="s">
        <v>278</v>
      </c>
      <c r="E61" s="23" t="s">
        <v>48</v>
      </c>
      <c r="F61" s="23" t="s">
        <v>281</v>
      </c>
      <c r="G61" s="19">
        <v>167.83</v>
      </c>
      <c r="H61" s="19">
        <v>-15.38</v>
      </c>
      <c r="I61" s="19"/>
      <c r="J61" s="19">
        <v>52.603499999999997</v>
      </c>
      <c r="K61" s="19">
        <v>1.0586</v>
      </c>
      <c r="L61" s="19">
        <v>15.9148</v>
      </c>
      <c r="M61" s="19">
        <v>9.6623999999999999</v>
      </c>
      <c r="N61" s="19">
        <v>0.2117</v>
      </c>
      <c r="O61" s="19">
        <v>4.7028999999999996</v>
      </c>
      <c r="P61" s="19">
        <v>8.8443000000000005</v>
      </c>
      <c r="Q61" s="19">
        <v>3.5910000000000002</v>
      </c>
      <c r="R61" s="19">
        <v>2.4784999999999999</v>
      </c>
      <c r="S61" s="19">
        <v>0.31780000000000003</v>
      </c>
      <c r="T61" s="19">
        <v>99.385499999999993</v>
      </c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</row>
    <row r="62" spans="1:72" s="23" customFormat="1" ht="14.4">
      <c r="A62" s="23" t="s">
        <v>759</v>
      </c>
      <c r="B62" s="23" t="s">
        <v>332</v>
      </c>
      <c r="C62" s="26" t="s">
        <v>245</v>
      </c>
      <c r="D62" s="23" t="s">
        <v>278</v>
      </c>
      <c r="E62" s="23" t="s">
        <v>48</v>
      </c>
      <c r="F62" s="23" t="s">
        <v>281</v>
      </c>
      <c r="G62" s="19">
        <v>167.83</v>
      </c>
      <c r="H62" s="19">
        <v>-15.38</v>
      </c>
      <c r="I62" s="19"/>
      <c r="J62" s="19">
        <v>52.0672</v>
      </c>
      <c r="K62" s="19">
        <v>1.1704000000000001</v>
      </c>
      <c r="L62" s="19">
        <v>15.839600000000001</v>
      </c>
      <c r="M62" s="19">
        <v>9.9084000000000003</v>
      </c>
      <c r="N62" s="19">
        <v>0.19170000000000001</v>
      </c>
      <c r="O62" s="19">
        <v>4.6534000000000004</v>
      </c>
      <c r="P62" s="19">
        <v>8.8307000000000002</v>
      </c>
      <c r="Q62" s="19">
        <v>3.5920999999999998</v>
      </c>
      <c r="R62" s="19">
        <v>2.4205999999999999</v>
      </c>
      <c r="S62" s="19">
        <v>0.31740000000000002</v>
      </c>
      <c r="T62" s="19">
        <v>98.991500000000016</v>
      </c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</row>
    <row r="63" spans="1:72" s="23" customFormat="1" ht="14.4">
      <c r="A63" s="23" t="s">
        <v>759</v>
      </c>
      <c r="B63" s="23" t="s">
        <v>333</v>
      </c>
      <c r="C63" s="26" t="s">
        <v>245</v>
      </c>
      <c r="D63" s="23" t="s">
        <v>278</v>
      </c>
      <c r="E63" s="23" t="s">
        <v>48</v>
      </c>
      <c r="F63" s="23" t="s">
        <v>281</v>
      </c>
      <c r="G63" s="19">
        <v>167.83</v>
      </c>
      <c r="H63" s="19">
        <v>-15.38</v>
      </c>
      <c r="I63" s="19"/>
      <c r="J63" s="19">
        <v>52.364899999999999</v>
      </c>
      <c r="K63" s="19">
        <v>1.0652999999999999</v>
      </c>
      <c r="L63" s="19">
        <v>15.598699999999999</v>
      </c>
      <c r="M63" s="19">
        <v>9.6308000000000007</v>
      </c>
      <c r="N63" s="19">
        <v>0.18140000000000001</v>
      </c>
      <c r="O63" s="19">
        <v>4.6807999999999996</v>
      </c>
      <c r="P63" s="19">
        <v>8.875</v>
      </c>
      <c r="Q63" s="19">
        <v>3.6095000000000002</v>
      </c>
      <c r="R63" s="19">
        <v>2.2578999999999998</v>
      </c>
      <c r="S63" s="19">
        <v>0.44369999999999998</v>
      </c>
      <c r="T63" s="19">
        <v>98.707999999999998</v>
      </c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</row>
    <row r="64" spans="1:72" s="23" customFormat="1" ht="14.4">
      <c r="A64" s="23" t="s">
        <v>759</v>
      </c>
      <c r="B64" s="23" t="s">
        <v>334</v>
      </c>
      <c r="C64" s="26" t="s">
        <v>245</v>
      </c>
      <c r="D64" s="23" t="s">
        <v>278</v>
      </c>
      <c r="E64" s="23" t="s">
        <v>48</v>
      </c>
      <c r="F64" s="23" t="s">
        <v>281</v>
      </c>
      <c r="G64" s="19">
        <v>167.83</v>
      </c>
      <c r="H64" s="19">
        <v>-15.38</v>
      </c>
      <c r="I64" s="19"/>
      <c r="J64" s="19">
        <v>52.016300000000001</v>
      </c>
      <c r="K64" s="19">
        <v>1.0564</v>
      </c>
      <c r="L64" s="19">
        <v>15.8184</v>
      </c>
      <c r="M64" s="19">
        <v>9.4680999999999997</v>
      </c>
      <c r="N64" s="19">
        <v>0.15529999999999999</v>
      </c>
      <c r="O64" s="19">
        <v>4.7022000000000004</v>
      </c>
      <c r="P64" s="19">
        <v>9.1677</v>
      </c>
      <c r="Q64" s="19">
        <v>3.6493000000000002</v>
      </c>
      <c r="R64" s="19">
        <v>2.1478999999999999</v>
      </c>
      <c r="S64" s="19">
        <v>0.2651</v>
      </c>
      <c r="T64" s="19">
        <v>98.446699999999993</v>
      </c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</row>
    <row r="65" spans="1:72" s="23" customFormat="1" ht="14.4">
      <c r="A65" s="23" t="s">
        <v>759</v>
      </c>
      <c r="B65" s="23" t="s">
        <v>335</v>
      </c>
      <c r="C65" s="26" t="s">
        <v>245</v>
      </c>
      <c r="D65" s="23" t="s">
        <v>278</v>
      </c>
      <c r="E65" s="23" t="s">
        <v>48</v>
      </c>
      <c r="F65" s="23" t="s">
        <v>281</v>
      </c>
      <c r="G65" s="19">
        <v>167.83</v>
      </c>
      <c r="H65" s="19">
        <v>-15.38</v>
      </c>
      <c r="I65" s="19"/>
      <c r="J65" s="19">
        <v>52.390999999999998</v>
      </c>
      <c r="K65" s="19">
        <v>0.98170000000000002</v>
      </c>
      <c r="L65" s="19">
        <v>15.771000000000001</v>
      </c>
      <c r="M65" s="19">
        <v>9.7469999999999999</v>
      </c>
      <c r="N65" s="19">
        <v>0.21290000000000001</v>
      </c>
      <c r="O65" s="19">
        <v>4.8162000000000003</v>
      </c>
      <c r="P65" s="19">
        <v>9.2109000000000005</v>
      </c>
      <c r="Q65" s="19">
        <v>3.5560999999999998</v>
      </c>
      <c r="R65" s="19">
        <v>2.2816999999999998</v>
      </c>
      <c r="S65" s="19">
        <v>0.54400000000000004</v>
      </c>
      <c r="T65" s="19">
        <v>99.512499999999989</v>
      </c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</row>
    <row r="66" spans="1:72" s="23" customFormat="1" ht="14.4">
      <c r="A66" s="23" t="s">
        <v>759</v>
      </c>
      <c r="B66" s="23" t="s">
        <v>336</v>
      </c>
      <c r="C66" s="26" t="s">
        <v>245</v>
      </c>
      <c r="D66" s="23" t="s">
        <v>278</v>
      </c>
      <c r="E66" s="23" t="s">
        <v>48</v>
      </c>
      <c r="F66" s="23" t="s">
        <v>281</v>
      </c>
      <c r="G66" s="19">
        <v>167.83</v>
      </c>
      <c r="H66" s="19">
        <v>-15.38</v>
      </c>
      <c r="I66" s="19"/>
      <c r="J66" s="19">
        <v>52.406999999999996</v>
      </c>
      <c r="K66" s="19">
        <v>1.1624000000000001</v>
      </c>
      <c r="L66" s="19">
        <v>15.5771</v>
      </c>
      <c r="M66" s="19">
        <v>9.7696000000000005</v>
      </c>
      <c r="N66" s="19">
        <v>0.2001</v>
      </c>
      <c r="O66" s="19">
        <v>4.6040000000000001</v>
      </c>
      <c r="P66" s="19">
        <v>9.2324000000000002</v>
      </c>
      <c r="Q66" s="19">
        <v>3.4209000000000001</v>
      </c>
      <c r="R66" s="19">
        <v>2.3197999999999999</v>
      </c>
      <c r="S66" s="19">
        <v>0.4829</v>
      </c>
      <c r="T66" s="19">
        <v>99.176199999999994</v>
      </c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</row>
    <row r="67" spans="1:72" s="23" customFormat="1" ht="14.4">
      <c r="A67" s="23" t="s">
        <v>759</v>
      </c>
      <c r="B67" s="23" t="s">
        <v>337</v>
      </c>
      <c r="C67" s="26" t="s">
        <v>245</v>
      </c>
      <c r="D67" s="23" t="s">
        <v>278</v>
      </c>
      <c r="E67" s="23" t="s">
        <v>48</v>
      </c>
      <c r="F67" s="23" t="s">
        <v>281</v>
      </c>
      <c r="G67" s="19">
        <v>167.83</v>
      </c>
      <c r="H67" s="19">
        <v>-15.38</v>
      </c>
      <c r="I67" s="19"/>
      <c r="J67" s="19">
        <v>52.508899999999997</v>
      </c>
      <c r="K67" s="19">
        <v>1.0823</v>
      </c>
      <c r="L67" s="19">
        <v>15.875999999999999</v>
      </c>
      <c r="M67" s="19">
        <v>9.5495000000000001</v>
      </c>
      <c r="N67" s="19">
        <v>0.22700000000000001</v>
      </c>
      <c r="O67" s="19">
        <v>4.7241999999999997</v>
      </c>
      <c r="P67" s="19">
        <v>8.9135000000000009</v>
      </c>
      <c r="Q67" s="19">
        <v>3.3618000000000001</v>
      </c>
      <c r="R67" s="19">
        <v>2.2873000000000001</v>
      </c>
      <c r="S67" s="19">
        <v>0.35780000000000001</v>
      </c>
      <c r="T67" s="19">
        <v>98.888300000000001</v>
      </c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</row>
    <row r="68" spans="1:72" s="23" customFormat="1" ht="14.4">
      <c r="A68" s="23" t="s">
        <v>759</v>
      </c>
      <c r="B68" s="23" t="s">
        <v>338</v>
      </c>
      <c r="C68" s="26" t="s">
        <v>245</v>
      </c>
      <c r="D68" s="23" t="s">
        <v>278</v>
      </c>
      <c r="E68" s="23" t="s">
        <v>48</v>
      </c>
      <c r="F68" s="23" t="s">
        <v>281</v>
      </c>
      <c r="G68" s="19">
        <v>167.83</v>
      </c>
      <c r="H68" s="19">
        <v>-15.38</v>
      </c>
      <c r="I68" s="19"/>
      <c r="J68" s="19">
        <v>52.009399999999999</v>
      </c>
      <c r="K68" s="19">
        <v>1.0006999999999999</v>
      </c>
      <c r="L68" s="19">
        <v>15.692</v>
      </c>
      <c r="M68" s="19">
        <v>9.9387000000000008</v>
      </c>
      <c r="N68" s="19">
        <v>0.17299999999999999</v>
      </c>
      <c r="O68" s="19">
        <v>4.7088999999999999</v>
      </c>
      <c r="P68" s="19">
        <v>9.2234999999999996</v>
      </c>
      <c r="Q68" s="19">
        <v>3.4704999999999999</v>
      </c>
      <c r="R68" s="19">
        <v>2.3262</v>
      </c>
      <c r="S68" s="19">
        <v>0.37119999999999997</v>
      </c>
      <c r="T68" s="19">
        <v>98.914100000000005</v>
      </c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</row>
    <row r="69" spans="1:72" s="23" customFormat="1" ht="14.4">
      <c r="A69" s="23" t="s">
        <v>759</v>
      </c>
      <c r="B69" s="23" t="s">
        <v>339</v>
      </c>
      <c r="C69" s="26" t="s">
        <v>245</v>
      </c>
      <c r="D69" s="23" t="s">
        <v>278</v>
      </c>
      <c r="E69" s="23" t="s">
        <v>48</v>
      </c>
      <c r="F69" s="23" t="s">
        <v>281</v>
      </c>
      <c r="G69" s="19">
        <v>167.83</v>
      </c>
      <c r="H69" s="19">
        <v>-15.38</v>
      </c>
      <c r="I69" s="19"/>
      <c r="J69" s="19">
        <v>52.062600000000003</v>
      </c>
      <c r="K69" s="19">
        <v>1.171</v>
      </c>
      <c r="L69" s="19">
        <v>16.034500000000001</v>
      </c>
      <c r="M69" s="19">
        <v>9.7411999999999992</v>
      </c>
      <c r="N69" s="19">
        <v>0.1807</v>
      </c>
      <c r="O69" s="19">
        <v>4.5949999999999998</v>
      </c>
      <c r="P69" s="19">
        <v>8.7830999999999992</v>
      </c>
      <c r="Q69" s="19">
        <v>3.4098999999999999</v>
      </c>
      <c r="R69" s="19">
        <v>2.4741</v>
      </c>
      <c r="S69" s="19">
        <v>0.36380000000000001</v>
      </c>
      <c r="T69" s="19">
        <v>98.815899999999999</v>
      </c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</row>
    <row r="70" spans="1:72" s="23" customFormat="1" ht="14.4">
      <c r="A70" s="23" t="s">
        <v>759</v>
      </c>
      <c r="B70" s="23" t="s">
        <v>340</v>
      </c>
      <c r="C70" s="26" t="s">
        <v>245</v>
      </c>
      <c r="D70" s="23" t="s">
        <v>278</v>
      </c>
      <c r="E70" s="23" t="s">
        <v>48</v>
      </c>
      <c r="F70" s="23" t="s">
        <v>281</v>
      </c>
      <c r="G70" s="19">
        <v>167.83</v>
      </c>
      <c r="H70" s="19">
        <v>-15.38</v>
      </c>
      <c r="I70" s="19"/>
      <c r="J70" s="19">
        <v>51.971499999999999</v>
      </c>
      <c r="K70" s="19">
        <v>0.96840000000000004</v>
      </c>
      <c r="L70" s="19">
        <v>15.7601</v>
      </c>
      <c r="M70" s="19">
        <v>9.6712000000000007</v>
      </c>
      <c r="N70" s="19">
        <v>0.15740000000000001</v>
      </c>
      <c r="O70" s="19">
        <v>4.7366999999999999</v>
      </c>
      <c r="P70" s="19">
        <v>9.1717999999999993</v>
      </c>
      <c r="Q70" s="19">
        <v>3.6166999999999998</v>
      </c>
      <c r="R70" s="19">
        <v>2.3730000000000002</v>
      </c>
      <c r="S70" s="19">
        <v>0.31740000000000002</v>
      </c>
      <c r="T70" s="19">
        <v>98.744200000000006</v>
      </c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</row>
    <row r="71" spans="1:72" s="23" customFormat="1" ht="14.4">
      <c r="A71" s="23" t="s">
        <v>759</v>
      </c>
      <c r="B71" s="23" t="s">
        <v>341</v>
      </c>
      <c r="C71" s="26" t="s">
        <v>245</v>
      </c>
      <c r="D71" s="23" t="s">
        <v>278</v>
      </c>
      <c r="E71" s="23" t="s">
        <v>48</v>
      </c>
      <c r="F71" s="23" t="s">
        <v>281</v>
      </c>
      <c r="G71" s="19">
        <v>167.83</v>
      </c>
      <c r="H71" s="19">
        <v>-15.38</v>
      </c>
      <c r="I71" s="19"/>
      <c r="J71" s="19">
        <v>52.215400000000002</v>
      </c>
      <c r="K71" s="19">
        <v>1.0716000000000001</v>
      </c>
      <c r="L71" s="19">
        <v>15.844799999999999</v>
      </c>
      <c r="M71" s="19">
        <v>9.4419000000000004</v>
      </c>
      <c r="N71" s="19">
        <v>0.14630000000000001</v>
      </c>
      <c r="O71" s="19">
        <v>4.6599000000000004</v>
      </c>
      <c r="P71" s="19">
        <v>8.9864999999999995</v>
      </c>
      <c r="Q71" s="19">
        <v>3.4914000000000001</v>
      </c>
      <c r="R71" s="19">
        <v>2.4681000000000002</v>
      </c>
      <c r="S71" s="19">
        <v>0.54200000000000004</v>
      </c>
      <c r="T71" s="19">
        <v>98.867900000000006</v>
      </c>
      <c r="U71" s="19"/>
      <c r="V71" s="19">
        <v>0.69405001600000005</v>
      </c>
      <c r="W71" s="19"/>
      <c r="X71" s="19"/>
      <c r="Y71" s="19"/>
      <c r="Z71" s="19">
        <v>22.32</v>
      </c>
      <c r="AA71" s="19">
        <v>623.95207889999995</v>
      </c>
      <c r="AB71" s="19">
        <v>3798.737306</v>
      </c>
      <c r="AC71" s="19"/>
      <c r="AD71" s="19"/>
      <c r="AE71" s="19"/>
      <c r="AF71" s="19">
        <v>38.49</v>
      </c>
      <c r="AG71" s="19">
        <v>619.98</v>
      </c>
      <c r="AH71" s="19"/>
      <c r="AI71" s="19">
        <v>58.05</v>
      </c>
      <c r="AJ71" s="19">
        <v>1084.47</v>
      </c>
      <c r="AK71" s="19">
        <v>30.65</v>
      </c>
      <c r="AL71" s="19">
        <v>119.42</v>
      </c>
      <c r="AM71" s="19">
        <v>3.07</v>
      </c>
      <c r="AN71" s="19"/>
      <c r="AO71" s="19">
        <v>931.18</v>
      </c>
      <c r="AP71" s="19">
        <v>26.07</v>
      </c>
      <c r="AQ71" s="19">
        <v>54.02</v>
      </c>
      <c r="AR71" s="19">
        <v>6.76</v>
      </c>
      <c r="AS71" s="19">
        <v>30.61</v>
      </c>
      <c r="AT71" s="19">
        <v>7.07</v>
      </c>
      <c r="AU71" s="19">
        <v>2.0790000000000002</v>
      </c>
      <c r="AV71" s="19">
        <v>6.16</v>
      </c>
      <c r="AW71" s="19">
        <v>0.91300000000000003</v>
      </c>
      <c r="AX71" s="19">
        <v>5.73</v>
      </c>
      <c r="AY71" s="19">
        <v>1.147</v>
      </c>
      <c r="AZ71" s="19">
        <v>3.38</v>
      </c>
      <c r="BA71" s="19">
        <v>0.48899999999999999</v>
      </c>
      <c r="BB71" s="19">
        <v>3.33</v>
      </c>
      <c r="BC71" s="19">
        <v>0.48599999999999999</v>
      </c>
      <c r="BD71" s="19">
        <v>3.27</v>
      </c>
      <c r="BE71" s="19">
        <v>0.14380000000000001</v>
      </c>
      <c r="BF71" s="19">
        <v>13.8</v>
      </c>
      <c r="BG71" s="19">
        <v>3.95</v>
      </c>
      <c r="BH71" s="19"/>
      <c r="BI71" s="19"/>
      <c r="BJ71" s="16"/>
      <c r="BK71" s="16"/>
      <c r="BL71" s="16"/>
      <c r="BM71" s="16"/>
      <c r="BN71" s="16">
        <f t="shared" si="0"/>
        <v>128.48019548315438</v>
      </c>
      <c r="BO71" s="16">
        <f t="shared" si="1"/>
        <v>235.74177215189872</v>
      </c>
      <c r="BP71" s="16">
        <f t="shared" si="2"/>
        <v>14.696202531645568</v>
      </c>
      <c r="BQ71" s="16">
        <f t="shared" si="3"/>
        <v>1.2866449511400653</v>
      </c>
      <c r="BR71" s="16"/>
      <c r="BS71" s="16"/>
      <c r="BT71" s="16"/>
    </row>
    <row r="72" spans="1:72" s="23" customFormat="1" ht="14.4">
      <c r="A72" s="23" t="s">
        <v>759</v>
      </c>
      <c r="B72" s="23" t="s">
        <v>342</v>
      </c>
      <c r="C72" s="26" t="s">
        <v>245</v>
      </c>
      <c r="D72" s="23" t="s">
        <v>278</v>
      </c>
      <c r="E72" s="23" t="s">
        <v>48</v>
      </c>
      <c r="F72" s="23" t="s">
        <v>281</v>
      </c>
      <c r="G72" s="19">
        <v>167.83</v>
      </c>
      <c r="H72" s="19">
        <v>-15.38</v>
      </c>
      <c r="I72" s="19"/>
      <c r="J72" s="19">
        <v>52.036499999999997</v>
      </c>
      <c r="K72" s="19">
        <v>1.0347</v>
      </c>
      <c r="L72" s="19">
        <v>15.7141</v>
      </c>
      <c r="M72" s="19">
        <v>9.6861999999999995</v>
      </c>
      <c r="N72" s="19">
        <v>0.15970000000000001</v>
      </c>
      <c r="O72" s="19">
        <v>4.7466999999999997</v>
      </c>
      <c r="P72" s="19">
        <v>8.9595000000000002</v>
      </c>
      <c r="Q72" s="19">
        <v>3.4969999999999999</v>
      </c>
      <c r="R72" s="19">
        <v>2.2349999999999999</v>
      </c>
      <c r="S72" s="19">
        <v>0.37059999999999998</v>
      </c>
      <c r="T72" s="19">
        <v>98.44</v>
      </c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</row>
    <row r="73" spans="1:72" s="23" customFormat="1" ht="14.4">
      <c r="A73" s="23" t="s">
        <v>759</v>
      </c>
      <c r="B73" s="23" t="s">
        <v>343</v>
      </c>
      <c r="C73" s="26" t="s">
        <v>245</v>
      </c>
      <c r="D73" s="23" t="s">
        <v>278</v>
      </c>
      <c r="E73" s="23" t="s">
        <v>48</v>
      </c>
      <c r="F73" s="23" t="s">
        <v>281</v>
      </c>
      <c r="G73" s="19">
        <v>167.83</v>
      </c>
      <c r="H73" s="19">
        <v>-15.38</v>
      </c>
      <c r="I73" s="19"/>
      <c r="J73" s="19">
        <v>52.515599999999999</v>
      </c>
      <c r="K73" s="19">
        <v>1.0901000000000001</v>
      </c>
      <c r="L73" s="19">
        <v>15.677899999999999</v>
      </c>
      <c r="M73" s="19">
        <v>9.3850999999999996</v>
      </c>
      <c r="N73" s="19">
        <v>0.13289999999999999</v>
      </c>
      <c r="O73" s="19">
        <v>4.7084000000000001</v>
      </c>
      <c r="P73" s="19">
        <v>9.3352000000000004</v>
      </c>
      <c r="Q73" s="19">
        <v>3.5994999999999999</v>
      </c>
      <c r="R73" s="19">
        <v>2.6476999999999999</v>
      </c>
      <c r="S73" s="19">
        <v>0.36809999999999998</v>
      </c>
      <c r="T73" s="19">
        <v>99.460499999999996</v>
      </c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</row>
    <row r="74" spans="1:72" s="23" customFormat="1" ht="14.4">
      <c r="A74" s="23" t="s">
        <v>759</v>
      </c>
      <c r="B74" s="23" t="s">
        <v>344</v>
      </c>
      <c r="C74" s="26" t="s">
        <v>245</v>
      </c>
      <c r="D74" s="23" t="s">
        <v>278</v>
      </c>
      <c r="E74" s="23" t="s">
        <v>48</v>
      </c>
      <c r="F74" s="23" t="s">
        <v>281</v>
      </c>
      <c r="G74" s="19">
        <v>167.83</v>
      </c>
      <c r="H74" s="19">
        <v>-15.38</v>
      </c>
      <c r="I74" s="19"/>
      <c r="J74" s="19">
        <v>52.165799999999997</v>
      </c>
      <c r="K74" s="19">
        <v>0.96750000000000003</v>
      </c>
      <c r="L74" s="19">
        <v>15.6188</v>
      </c>
      <c r="M74" s="19">
        <v>9.4427000000000003</v>
      </c>
      <c r="N74" s="19">
        <v>0.1729</v>
      </c>
      <c r="O74" s="19">
        <v>4.7085999999999997</v>
      </c>
      <c r="P74" s="19">
        <v>8.9922000000000004</v>
      </c>
      <c r="Q74" s="19">
        <v>3.5310000000000001</v>
      </c>
      <c r="R74" s="19">
        <v>2.3267000000000002</v>
      </c>
      <c r="S74" s="19">
        <v>0.3271</v>
      </c>
      <c r="T74" s="19">
        <v>98.25330000000001</v>
      </c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</row>
    <row r="75" spans="1:72" s="23" customFormat="1" ht="14.4">
      <c r="A75" s="23" t="s">
        <v>759</v>
      </c>
      <c r="B75" s="23" t="s">
        <v>345</v>
      </c>
      <c r="C75" s="26" t="s">
        <v>245</v>
      </c>
      <c r="D75" s="23" t="s">
        <v>278</v>
      </c>
      <c r="E75" s="23" t="s">
        <v>48</v>
      </c>
      <c r="F75" s="23" t="s">
        <v>281</v>
      </c>
      <c r="G75" s="19">
        <v>167.83</v>
      </c>
      <c r="H75" s="19">
        <v>-15.38</v>
      </c>
      <c r="I75" s="19"/>
      <c r="J75" s="19">
        <v>51.469499999999996</v>
      </c>
      <c r="K75" s="19">
        <v>0.97470000000000001</v>
      </c>
      <c r="L75" s="19">
        <v>16.589300000000001</v>
      </c>
      <c r="M75" s="19">
        <v>9.5220000000000002</v>
      </c>
      <c r="N75" s="19">
        <v>0.19259999999999999</v>
      </c>
      <c r="O75" s="19">
        <v>4.8544</v>
      </c>
      <c r="P75" s="19">
        <v>9.7467000000000006</v>
      </c>
      <c r="Q75" s="19">
        <v>3.2456999999999998</v>
      </c>
      <c r="R75" s="19">
        <v>2.0495000000000001</v>
      </c>
      <c r="S75" s="19">
        <v>0.43719999999999998</v>
      </c>
      <c r="T75" s="19">
        <v>99.081600000000009</v>
      </c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</row>
    <row r="76" spans="1:72" s="23" customFormat="1" ht="14.4">
      <c r="A76" s="23" t="s">
        <v>759</v>
      </c>
      <c r="B76" s="23" t="s">
        <v>346</v>
      </c>
      <c r="C76" s="26" t="s">
        <v>245</v>
      </c>
      <c r="D76" s="23" t="s">
        <v>278</v>
      </c>
      <c r="E76" s="23" t="s">
        <v>48</v>
      </c>
      <c r="F76" s="23" t="s">
        <v>281</v>
      </c>
      <c r="G76" s="19">
        <v>167.83</v>
      </c>
      <c r="H76" s="19">
        <v>-15.38</v>
      </c>
      <c r="I76" s="19"/>
      <c r="J76" s="19">
        <v>51.606900000000003</v>
      </c>
      <c r="K76" s="19">
        <v>1.0147999999999999</v>
      </c>
      <c r="L76" s="19">
        <v>16.715</v>
      </c>
      <c r="M76" s="19">
        <v>8.9105000000000008</v>
      </c>
      <c r="N76" s="19">
        <v>0.17510000000000001</v>
      </c>
      <c r="O76" s="19">
        <v>4.6094999999999997</v>
      </c>
      <c r="P76" s="19">
        <v>9.2836999999999996</v>
      </c>
      <c r="Q76" s="19">
        <v>3.3376999999999999</v>
      </c>
      <c r="R76" s="19">
        <v>2.1817000000000002</v>
      </c>
      <c r="S76" s="19">
        <v>0.34260000000000002</v>
      </c>
      <c r="T76" s="19">
        <v>98.177500000000009</v>
      </c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</row>
    <row r="77" spans="1:72" s="23" customFormat="1" ht="14.4">
      <c r="A77" s="23" t="s">
        <v>759</v>
      </c>
      <c r="B77" s="23" t="s">
        <v>347</v>
      </c>
      <c r="C77" s="26" t="s">
        <v>245</v>
      </c>
      <c r="D77" s="23" t="s">
        <v>278</v>
      </c>
      <c r="E77" s="23" t="s">
        <v>48</v>
      </c>
      <c r="F77" s="23" t="s">
        <v>281</v>
      </c>
      <c r="G77" s="19">
        <v>167.83</v>
      </c>
      <c r="H77" s="19">
        <v>-15.38</v>
      </c>
      <c r="I77" s="19"/>
      <c r="J77" s="19">
        <v>51.405000000000001</v>
      </c>
      <c r="K77" s="19">
        <v>1.0032000000000001</v>
      </c>
      <c r="L77" s="19">
        <v>16.866800000000001</v>
      </c>
      <c r="M77" s="19">
        <v>9.57</v>
      </c>
      <c r="N77" s="19">
        <v>0.2175</v>
      </c>
      <c r="O77" s="19">
        <v>4.9244000000000003</v>
      </c>
      <c r="P77" s="19">
        <v>9.6701999999999995</v>
      </c>
      <c r="Q77" s="19">
        <v>3.2576999999999998</v>
      </c>
      <c r="R77" s="19">
        <v>2.1355</v>
      </c>
      <c r="S77" s="19">
        <v>0.249</v>
      </c>
      <c r="T77" s="19">
        <v>99.299299999999988</v>
      </c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</row>
    <row r="78" spans="1:72" s="23" customFormat="1" ht="14.4">
      <c r="A78" s="23" t="s">
        <v>759</v>
      </c>
      <c r="B78" s="23" t="s">
        <v>348</v>
      </c>
      <c r="C78" s="26" t="s">
        <v>245</v>
      </c>
      <c r="D78" s="23" t="s">
        <v>278</v>
      </c>
      <c r="E78" s="23" t="s">
        <v>48</v>
      </c>
      <c r="F78" s="23" t="s">
        <v>281</v>
      </c>
      <c r="G78" s="19">
        <v>167.83</v>
      </c>
      <c r="H78" s="19">
        <v>-15.38</v>
      </c>
      <c r="I78" s="19"/>
      <c r="J78" s="19">
        <v>51.368600000000001</v>
      </c>
      <c r="K78" s="19">
        <v>1.0483</v>
      </c>
      <c r="L78" s="19">
        <v>16.744299999999999</v>
      </c>
      <c r="M78" s="19">
        <v>9.3110999999999997</v>
      </c>
      <c r="N78" s="19">
        <v>0.13569999999999999</v>
      </c>
      <c r="O78" s="19">
        <v>4.9080000000000004</v>
      </c>
      <c r="P78" s="19">
        <v>9.1020000000000003</v>
      </c>
      <c r="Q78" s="19">
        <v>3.6484999999999999</v>
      </c>
      <c r="R78" s="19">
        <v>2.1337999999999999</v>
      </c>
      <c r="S78" s="19">
        <v>0.45450000000000002</v>
      </c>
      <c r="T78" s="19">
        <v>98.854799999999983</v>
      </c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</row>
    <row r="79" spans="1:72" s="23" customFormat="1" ht="14.4">
      <c r="A79" s="23" t="s">
        <v>759</v>
      </c>
      <c r="B79" s="23" t="s">
        <v>349</v>
      </c>
      <c r="C79" s="26" t="s">
        <v>245</v>
      </c>
      <c r="D79" s="23" t="s">
        <v>278</v>
      </c>
      <c r="E79" s="23" t="s">
        <v>48</v>
      </c>
      <c r="F79" s="23" t="s">
        <v>281</v>
      </c>
      <c r="G79" s="19">
        <v>167.83</v>
      </c>
      <c r="H79" s="19">
        <v>-15.38</v>
      </c>
      <c r="I79" s="19"/>
      <c r="J79" s="19">
        <v>52.116100000000003</v>
      </c>
      <c r="K79" s="19">
        <v>1.0757000000000001</v>
      </c>
      <c r="L79" s="19">
        <v>17.023199999999999</v>
      </c>
      <c r="M79" s="19">
        <v>9.5107999999999997</v>
      </c>
      <c r="N79" s="19">
        <v>0.16969999999999999</v>
      </c>
      <c r="O79" s="19">
        <v>4.7539999999999996</v>
      </c>
      <c r="P79" s="19">
        <v>9.3124000000000002</v>
      </c>
      <c r="Q79" s="19">
        <v>3.6711999999999998</v>
      </c>
      <c r="R79" s="19">
        <v>2.363</v>
      </c>
      <c r="S79" s="19">
        <v>0.3634</v>
      </c>
      <c r="T79" s="19">
        <v>100.35950000000001</v>
      </c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</row>
    <row r="80" spans="1:72" s="23" customFormat="1" ht="14.4">
      <c r="A80" s="23" t="s">
        <v>759</v>
      </c>
      <c r="B80" s="23" t="s">
        <v>350</v>
      </c>
      <c r="C80" s="26" t="s">
        <v>245</v>
      </c>
      <c r="D80" s="23" t="s">
        <v>278</v>
      </c>
      <c r="E80" s="23" t="s">
        <v>48</v>
      </c>
      <c r="F80" s="23" t="s">
        <v>281</v>
      </c>
      <c r="G80" s="19">
        <v>167.83</v>
      </c>
      <c r="H80" s="19">
        <v>-15.38</v>
      </c>
      <c r="I80" s="19"/>
      <c r="J80" s="19">
        <v>52.006500000000003</v>
      </c>
      <c r="K80" s="19">
        <v>1.0056</v>
      </c>
      <c r="L80" s="19">
        <v>16.914899999999999</v>
      </c>
      <c r="M80" s="19">
        <v>9.3094000000000001</v>
      </c>
      <c r="N80" s="19">
        <v>0.23430000000000001</v>
      </c>
      <c r="O80" s="19">
        <v>4.8733000000000004</v>
      </c>
      <c r="P80" s="19">
        <v>8.8148999999999997</v>
      </c>
      <c r="Q80" s="19">
        <v>3.4428000000000001</v>
      </c>
      <c r="R80" s="19">
        <v>2.2235</v>
      </c>
      <c r="S80" s="19">
        <v>0.3518</v>
      </c>
      <c r="T80" s="19">
        <v>99.177000000000007</v>
      </c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</row>
    <row r="81" spans="1:72" s="23" customFormat="1" ht="14.4">
      <c r="A81" s="23" t="s">
        <v>759</v>
      </c>
      <c r="B81" s="23" t="s">
        <v>351</v>
      </c>
      <c r="C81" s="26" t="s">
        <v>245</v>
      </c>
      <c r="D81" s="23" t="s">
        <v>278</v>
      </c>
      <c r="E81" s="23" t="s">
        <v>48</v>
      </c>
      <c r="F81" s="23" t="s">
        <v>281</v>
      </c>
      <c r="G81" s="19">
        <v>167.83</v>
      </c>
      <c r="H81" s="19">
        <v>-15.38</v>
      </c>
      <c r="I81" s="19"/>
      <c r="J81" s="19">
        <v>51.8733</v>
      </c>
      <c r="K81" s="19">
        <v>0.94520000000000004</v>
      </c>
      <c r="L81" s="19">
        <v>16.7316</v>
      </c>
      <c r="M81" s="19">
        <v>9.2805</v>
      </c>
      <c r="N81" s="19">
        <v>0.2273</v>
      </c>
      <c r="O81" s="19">
        <v>4.8868</v>
      </c>
      <c r="P81" s="19">
        <v>9.4107000000000003</v>
      </c>
      <c r="Q81" s="19">
        <v>3.6518000000000002</v>
      </c>
      <c r="R81" s="19">
        <v>2.2793999999999999</v>
      </c>
      <c r="S81" s="19">
        <v>0.26629999999999998</v>
      </c>
      <c r="T81" s="19">
        <v>99.552899999999994</v>
      </c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</row>
    <row r="82" spans="1:72" s="23" customFormat="1" ht="14.4">
      <c r="A82" s="23" t="s">
        <v>759</v>
      </c>
      <c r="B82" s="23" t="s">
        <v>352</v>
      </c>
      <c r="C82" s="26" t="s">
        <v>245</v>
      </c>
      <c r="D82" s="23" t="s">
        <v>278</v>
      </c>
      <c r="E82" s="23" t="s">
        <v>48</v>
      </c>
      <c r="F82" s="23" t="s">
        <v>281</v>
      </c>
      <c r="G82" s="19">
        <v>167.83</v>
      </c>
      <c r="H82" s="19">
        <v>-15.38</v>
      </c>
      <c r="I82" s="19"/>
      <c r="J82" s="19">
        <v>51.600900000000003</v>
      </c>
      <c r="K82" s="19">
        <v>0.92449999999999999</v>
      </c>
      <c r="L82" s="19">
        <v>16.953900000000001</v>
      </c>
      <c r="M82" s="19">
        <v>9.5877999999999997</v>
      </c>
      <c r="N82" s="19">
        <v>0.21840000000000001</v>
      </c>
      <c r="O82" s="19">
        <v>4.8780999999999999</v>
      </c>
      <c r="P82" s="19">
        <v>9.8135999999999992</v>
      </c>
      <c r="Q82" s="19">
        <v>3.7052</v>
      </c>
      <c r="R82" s="19">
        <v>2.2429999999999999</v>
      </c>
      <c r="S82" s="19">
        <v>0.3206</v>
      </c>
      <c r="T82" s="19">
        <v>100.24600000000001</v>
      </c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</row>
    <row r="83" spans="1:72" s="23" customFormat="1" ht="14.4">
      <c r="A83" s="23" t="s">
        <v>759</v>
      </c>
      <c r="B83" s="23" t="s">
        <v>353</v>
      </c>
      <c r="C83" s="26" t="s">
        <v>245</v>
      </c>
      <c r="D83" s="23" t="s">
        <v>278</v>
      </c>
      <c r="E83" s="23" t="s">
        <v>48</v>
      </c>
      <c r="F83" s="23" t="s">
        <v>281</v>
      </c>
      <c r="G83" s="19">
        <v>167.83</v>
      </c>
      <c r="H83" s="19">
        <v>-15.38</v>
      </c>
      <c r="I83" s="19"/>
      <c r="J83" s="19">
        <v>51.939399999999999</v>
      </c>
      <c r="K83" s="19">
        <v>1.0269999999999999</v>
      </c>
      <c r="L83" s="19">
        <v>16.754000000000001</v>
      </c>
      <c r="M83" s="19">
        <v>9.3437000000000001</v>
      </c>
      <c r="N83" s="19">
        <v>0.16700000000000001</v>
      </c>
      <c r="O83" s="19">
        <v>4.8484999999999996</v>
      </c>
      <c r="P83" s="19">
        <v>9.3705999999999996</v>
      </c>
      <c r="Q83" s="19">
        <v>3.7404000000000002</v>
      </c>
      <c r="R83" s="19">
        <v>2.2993999999999999</v>
      </c>
      <c r="S83" s="19">
        <v>0.32690000000000002</v>
      </c>
      <c r="T83" s="19">
        <v>99.81689999999999</v>
      </c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</row>
    <row r="84" spans="1:72" s="23" customFormat="1" ht="14.4">
      <c r="A84" s="23" t="s">
        <v>759</v>
      </c>
      <c r="B84" s="23" t="s">
        <v>354</v>
      </c>
      <c r="C84" s="26" t="s">
        <v>245</v>
      </c>
      <c r="D84" s="23" t="s">
        <v>278</v>
      </c>
      <c r="E84" s="23" t="s">
        <v>48</v>
      </c>
      <c r="F84" s="23" t="s">
        <v>281</v>
      </c>
      <c r="G84" s="19">
        <v>167.83</v>
      </c>
      <c r="H84" s="19">
        <v>-15.38</v>
      </c>
      <c r="I84" s="19"/>
      <c r="J84" s="19">
        <v>51.865099999999998</v>
      </c>
      <c r="K84" s="19">
        <v>1.0306</v>
      </c>
      <c r="L84" s="19">
        <v>16.8141</v>
      </c>
      <c r="M84" s="19">
        <v>9.1988000000000003</v>
      </c>
      <c r="N84" s="19">
        <v>0.16919999999999999</v>
      </c>
      <c r="O84" s="19">
        <v>5.0353000000000003</v>
      </c>
      <c r="P84" s="19">
        <v>9.2803000000000004</v>
      </c>
      <c r="Q84" s="19">
        <v>3.649</v>
      </c>
      <c r="R84" s="19">
        <v>2.2079</v>
      </c>
      <c r="S84" s="19">
        <v>0.36969999999999997</v>
      </c>
      <c r="T84" s="19">
        <v>99.62</v>
      </c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</row>
    <row r="85" spans="1:72" s="23" customFormat="1" ht="14.4">
      <c r="A85" s="23" t="s">
        <v>759</v>
      </c>
      <c r="B85" s="23" t="s">
        <v>355</v>
      </c>
      <c r="C85" s="26" t="s">
        <v>245</v>
      </c>
      <c r="D85" s="23" t="s">
        <v>278</v>
      </c>
      <c r="E85" s="23" t="s">
        <v>48</v>
      </c>
      <c r="F85" s="23" t="s">
        <v>281</v>
      </c>
      <c r="G85" s="19">
        <v>167.83</v>
      </c>
      <c r="H85" s="19">
        <v>-15.38</v>
      </c>
      <c r="I85" s="19"/>
      <c r="J85" s="19">
        <v>51.887700000000002</v>
      </c>
      <c r="K85" s="19">
        <v>0.94289999999999996</v>
      </c>
      <c r="L85" s="19">
        <v>16.710799999999999</v>
      </c>
      <c r="M85" s="19">
        <v>9.1773000000000007</v>
      </c>
      <c r="N85" s="19">
        <v>0.2137</v>
      </c>
      <c r="O85" s="19">
        <v>5.0289000000000001</v>
      </c>
      <c r="P85" s="19">
        <v>9.4283000000000001</v>
      </c>
      <c r="Q85" s="19">
        <v>3.7625999999999999</v>
      </c>
      <c r="R85" s="19">
        <v>2.1044</v>
      </c>
      <c r="S85" s="19">
        <v>0.39379999999999998</v>
      </c>
      <c r="T85" s="19">
        <v>99.650400000000019</v>
      </c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</row>
    <row r="86" spans="1:72" s="23" customFormat="1" ht="14.4">
      <c r="A86" s="23" t="s">
        <v>759</v>
      </c>
      <c r="B86" s="23" t="s">
        <v>356</v>
      </c>
      <c r="C86" s="26" t="s">
        <v>245</v>
      </c>
      <c r="D86" s="23" t="s">
        <v>278</v>
      </c>
      <c r="E86" s="23" t="s">
        <v>48</v>
      </c>
      <c r="F86" s="23" t="s">
        <v>281</v>
      </c>
      <c r="G86" s="19">
        <v>167.83</v>
      </c>
      <c r="H86" s="19">
        <v>-15.38</v>
      </c>
      <c r="I86" s="19"/>
      <c r="J86" s="19">
        <v>51.680799999999998</v>
      </c>
      <c r="K86" s="19">
        <v>1.1035999999999999</v>
      </c>
      <c r="L86" s="19">
        <v>16.978200000000001</v>
      </c>
      <c r="M86" s="19">
        <v>9.2913999999999994</v>
      </c>
      <c r="N86" s="19">
        <v>0.16819999999999999</v>
      </c>
      <c r="O86" s="19">
        <v>4.8494000000000002</v>
      </c>
      <c r="P86" s="19">
        <v>9.5992999999999995</v>
      </c>
      <c r="Q86" s="19">
        <v>3.6036999999999999</v>
      </c>
      <c r="R86" s="19">
        <v>2.2593999999999999</v>
      </c>
      <c r="S86" s="19">
        <v>0.25440000000000002</v>
      </c>
      <c r="T86" s="19">
        <v>99.788399999999996</v>
      </c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</row>
    <row r="87" spans="1:72" s="23" customFormat="1" ht="14.4">
      <c r="A87" s="23" t="s">
        <v>759</v>
      </c>
      <c r="B87" s="23" t="s">
        <v>357</v>
      </c>
      <c r="C87" s="26" t="s">
        <v>245</v>
      </c>
      <c r="D87" s="23" t="s">
        <v>278</v>
      </c>
      <c r="E87" s="23" t="s">
        <v>48</v>
      </c>
      <c r="F87" s="23" t="s">
        <v>281</v>
      </c>
      <c r="G87" s="19">
        <v>167.83</v>
      </c>
      <c r="H87" s="19">
        <v>-15.38</v>
      </c>
      <c r="I87" s="19"/>
      <c r="J87" s="19">
        <v>52.161200000000001</v>
      </c>
      <c r="K87" s="19">
        <v>0.98319999999999996</v>
      </c>
      <c r="L87" s="19">
        <v>16.015799999999999</v>
      </c>
      <c r="M87" s="19">
        <v>8.9831000000000003</v>
      </c>
      <c r="N87" s="19">
        <v>0.21859999999999999</v>
      </c>
      <c r="O87" s="19">
        <v>4.7275999999999998</v>
      </c>
      <c r="P87" s="19">
        <v>9.2081</v>
      </c>
      <c r="Q87" s="19">
        <v>3.4302999999999999</v>
      </c>
      <c r="R87" s="19">
        <v>2.0781999999999998</v>
      </c>
      <c r="S87" s="19">
        <v>0.36249999999999999</v>
      </c>
      <c r="T87" s="19">
        <v>98.168599999999998</v>
      </c>
      <c r="U87" s="19"/>
      <c r="V87" s="19">
        <v>1.1172939E-2</v>
      </c>
      <c r="W87" s="19"/>
      <c r="X87" s="19"/>
      <c r="Y87" s="19"/>
      <c r="Z87" s="19">
        <v>15.67</v>
      </c>
      <c r="AA87" s="19">
        <v>592.73672429999999</v>
      </c>
      <c r="AB87" s="19">
        <v>3084.6238659999999</v>
      </c>
      <c r="AC87" s="19"/>
      <c r="AD87" s="19"/>
      <c r="AE87" s="19"/>
      <c r="AF87" s="19">
        <v>28.91</v>
      </c>
      <c r="AG87" s="19">
        <v>439.4</v>
      </c>
      <c r="AH87" s="19"/>
      <c r="AI87" s="19">
        <v>41.03</v>
      </c>
      <c r="AJ87" s="19">
        <v>806.28</v>
      </c>
      <c r="AK87" s="19">
        <v>21.59</v>
      </c>
      <c r="AL87" s="19">
        <v>84.37</v>
      </c>
      <c r="AM87" s="19">
        <v>2.145</v>
      </c>
      <c r="AN87" s="19"/>
      <c r="AO87" s="19">
        <v>654.41</v>
      </c>
      <c r="AP87" s="19">
        <v>18.3</v>
      </c>
      <c r="AQ87" s="19">
        <v>38.32</v>
      </c>
      <c r="AR87" s="19">
        <v>4.84</v>
      </c>
      <c r="AS87" s="19">
        <v>21.78</v>
      </c>
      <c r="AT87" s="19">
        <v>5.0199999999999996</v>
      </c>
      <c r="AU87" s="19">
        <v>1.452</v>
      </c>
      <c r="AV87" s="19">
        <v>4.1900000000000004</v>
      </c>
      <c r="AW87" s="19">
        <v>0.59599999999999997</v>
      </c>
      <c r="AX87" s="19">
        <v>4.01</v>
      </c>
      <c r="AY87" s="19">
        <v>0.82</v>
      </c>
      <c r="AZ87" s="19">
        <v>2.3130000000000002</v>
      </c>
      <c r="BA87" s="19">
        <v>0.34200000000000003</v>
      </c>
      <c r="BB87" s="19">
        <v>2.218</v>
      </c>
      <c r="BC87" s="19">
        <v>0.33600000000000002</v>
      </c>
      <c r="BD87" s="19">
        <v>2.3439999999999999</v>
      </c>
      <c r="BE87" s="19">
        <v>0.1077</v>
      </c>
      <c r="BF87" s="19">
        <v>9.67</v>
      </c>
      <c r="BG87" s="19">
        <v>2.798</v>
      </c>
      <c r="BH87" s="19"/>
      <c r="BI87" s="19"/>
      <c r="BJ87" s="16"/>
      <c r="BK87" s="16"/>
      <c r="BL87" s="16"/>
      <c r="BM87" s="16"/>
      <c r="BN87" s="16">
        <f t="shared" ref="BN87:BN110" si="4">V87*10^4/AQ87</f>
        <v>2.9156938935281835</v>
      </c>
      <c r="BO87" s="16">
        <f t="shared" ref="BO87:BO110" si="5">AO87/BG87</f>
        <v>233.88491779842744</v>
      </c>
      <c r="BP87" s="16">
        <f t="shared" ref="BP87:BP110" si="6">AI87/BG87</f>
        <v>14.664045746962117</v>
      </c>
      <c r="BQ87" s="16">
        <f t="shared" ref="BQ87:BQ110" si="7">BG87/AM87</f>
        <v>1.3044289044289044</v>
      </c>
      <c r="BR87" s="16"/>
      <c r="BS87" s="16"/>
      <c r="BT87" s="16"/>
    </row>
    <row r="88" spans="1:72" s="23" customFormat="1" ht="14.4">
      <c r="A88" s="23" t="s">
        <v>759</v>
      </c>
      <c r="B88" s="23" t="s">
        <v>358</v>
      </c>
      <c r="C88" s="26" t="s">
        <v>245</v>
      </c>
      <c r="D88" s="23" t="s">
        <v>278</v>
      </c>
      <c r="E88" s="23" t="s">
        <v>48</v>
      </c>
      <c r="F88" s="23" t="s">
        <v>281</v>
      </c>
      <c r="G88" s="19">
        <v>167.83</v>
      </c>
      <c r="H88" s="19">
        <v>-15.38</v>
      </c>
      <c r="I88" s="19"/>
      <c r="J88" s="19">
        <v>53.118400000000001</v>
      </c>
      <c r="K88" s="19">
        <v>0.97470000000000001</v>
      </c>
      <c r="L88" s="19">
        <v>16.324100000000001</v>
      </c>
      <c r="M88" s="19">
        <v>8.9649999999999999</v>
      </c>
      <c r="N88" s="19">
        <v>0.251</v>
      </c>
      <c r="O88" s="19">
        <v>5.07</v>
      </c>
      <c r="P88" s="19">
        <v>9.3066999999999993</v>
      </c>
      <c r="Q88" s="19">
        <v>3.3462000000000001</v>
      </c>
      <c r="R88" s="19">
        <v>2.3626999999999998</v>
      </c>
      <c r="S88" s="19">
        <v>0.24709999999999999</v>
      </c>
      <c r="T88" s="19">
        <v>99.965900000000019</v>
      </c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</row>
    <row r="89" spans="1:72" s="23" customFormat="1" ht="14.4">
      <c r="A89" s="23" t="s">
        <v>759</v>
      </c>
      <c r="B89" s="23" t="s">
        <v>359</v>
      </c>
      <c r="C89" s="26" t="s">
        <v>245</v>
      </c>
      <c r="D89" s="23" t="s">
        <v>278</v>
      </c>
      <c r="E89" s="23" t="s">
        <v>48</v>
      </c>
      <c r="F89" s="23" t="s">
        <v>281</v>
      </c>
      <c r="G89" s="19">
        <v>167.83</v>
      </c>
      <c r="H89" s="19">
        <v>-15.38</v>
      </c>
      <c r="I89" s="19"/>
      <c r="J89" s="19">
        <v>52.482300000000002</v>
      </c>
      <c r="K89" s="19">
        <v>0.92610000000000003</v>
      </c>
      <c r="L89" s="19">
        <v>15.9155</v>
      </c>
      <c r="M89" s="19">
        <v>8.9453999999999994</v>
      </c>
      <c r="N89" s="19">
        <v>0.15240000000000001</v>
      </c>
      <c r="O89" s="19">
        <v>4.8483000000000001</v>
      </c>
      <c r="P89" s="19">
        <v>9.1623000000000001</v>
      </c>
      <c r="Q89" s="19">
        <v>3.5764999999999998</v>
      </c>
      <c r="R89" s="19">
        <v>2.2347000000000001</v>
      </c>
      <c r="S89" s="19">
        <v>0.30580000000000002</v>
      </c>
      <c r="T89" s="19">
        <v>98.549299999999988</v>
      </c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</row>
    <row r="90" spans="1:72" s="23" customFormat="1" ht="14.4">
      <c r="A90" s="23" t="s">
        <v>759</v>
      </c>
      <c r="B90" s="23" t="s">
        <v>360</v>
      </c>
      <c r="C90" s="26" t="s">
        <v>245</v>
      </c>
      <c r="D90" s="23" t="s">
        <v>278</v>
      </c>
      <c r="E90" s="23" t="s">
        <v>48</v>
      </c>
      <c r="F90" s="23" t="s">
        <v>281</v>
      </c>
      <c r="G90" s="19">
        <v>167.83</v>
      </c>
      <c r="H90" s="19">
        <v>-15.38</v>
      </c>
      <c r="I90" s="19"/>
      <c r="J90" s="19">
        <v>52.520800000000001</v>
      </c>
      <c r="K90" s="19">
        <v>1.0762</v>
      </c>
      <c r="L90" s="19">
        <v>16.2653</v>
      </c>
      <c r="M90" s="19">
        <v>9.2959999999999994</v>
      </c>
      <c r="N90" s="19">
        <v>0.18770000000000001</v>
      </c>
      <c r="O90" s="19">
        <v>4.9603000000000002</v>
      </c>
      <c r="P90" s="19">
        <v>9.3663000000000007</v>
      </c>
      <c r="Q90" s="19">
        <v>3.3885999999999998</v>
      </c>
      <c r="R90" s="19">
        <v>2.0796999999999999</v>
      </c>
      <c r="S90" s="19">
        <v>0.40300000000000002</v>
      </c>
      <c r="T90" s="19">
        <v>99.543900000000008</v>
      </c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</row>
    <row r="91" spans="1:72" s="23" customFormat="1" ht="14.4">
      <c r="A91" s="23" t="s">
        <v>759</v>
      </c>
      <c r="B91" s="23" t="s">
        <v>361</v>
      </c>
      <c r="C91" s="26" t="s">
        <v>245</v>
      </c>
      <c r="D91" s="23" t="s">
        <v>278</v>
      </c>
      <c r="E91" s="23" t="s">
        <v>48</v>
      </c>
      <c r="F91" s="23" t="s">
        <v>281</v>
      </c>
      <c r="G91" s="19">
        <v>167.83</v>
      </c>
      <c r="H91" s="19">
        <v>-15.38</v>
      </c>
      <c r="I91" s="19"/>
      <c r="J91" s="19">
        <v>51.674599999999998</v>
      </c>
      <c r="K91" s="19">
        <v>0.96409999999999996</v>
      </c>
      <c r="L91" s="19">
        <v>14.8508</v>
      </c>
      <c r="M91" s="19">
        <v>9.8719000000000001</v>
      </c>
      <c r="N91" s="19">
        <v>0.17560000000000001</v>
      </c>
      <c r="O91" s="19">
        <v>5.2419000000000002</v>
      </c>
      <c r="P91" s="19">
        <v>9.5582999999999991</v>
      </c>
      <c r="Q91" s="19">
        <v>3.4567000000000001</v>
      </c>
      <c r="R91" s="19">
        <v>2.2351000000000001</v>
      </c>
      <c r="S91" s="19">
        <v>0.4864</v>
      </c>
      <c r="T91" s="19">
        <v>98.5154</v>
      </c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</row>
    <row r="92" spans="1:72" s="23" customFormat="1" ht="14.4">
      <c r="A92" s="23" t="s">
        <v>759</v>
      </c>
      <c r="B92" s="23" t="s">
        <v>362</v>
      </c>
      <c r="C92" s="26" t="s">
        <v>245</v>
      </c>
      <c r="D92" s="23" t="s">
        <v>278</v>
      </c>
      <c r="E92" s="23" t="s">
        <v>48</v>
      </c>
      <c r="F92" s="23" t="s">
        <v>281</v>
      </c>
      <c r="G92" s="19">
        <v>167.83</v>
      </c>
      <c r="H92" s="19">
        <v>-15.38</v>
      </c>
      <c r="I92" s="19"/>
      <c r="J92" s="19">
        <v>52.015000000000001</v>
      </c>
      <c r="K92" s="19">
        <v>0.88449999999999995</v>
      </c>
      <c r="L92" s="19">
        <v>15.942299999999999</v>
      </c>
      <c r="M92" s="19">
        <v>9.1095000000000006</v>
      </c>
      <c r="N92" s="19">
        <v>0.21029999999999999</v>
      </c>
      <c r="O92" s="19">
        <v>4.9177</v>
      </c>
      <c r="P92" s="19">
        <v>9.4170999999999996</v>
      </c>
      <c r="Q92" s="19">
        <v>3.4842</v>
      </c>
      <c r="R92" s="19">
        <v>2.2829000000000002</v>
      </c>
      <c r="S92" s="19">
        <v>0.41</v>
      </c>
      <c r="T92" s="19">
        <v>98.673500000000004</v>
      </c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</row>
    <row r="93" spans="1:72" s="23" customFormat="1" ht="14.4">
      <c r="A93" s="23" t="s">
        <v>759</v>
      </c>
      <c r="B93" s="23" t="s">
        <v>363</v>
      </c>
      <c r="C93" s="26" t="s">
        <v>245</v>
      </c>
      <c r="D93" s="23" t="s">
        <v>278</v>
      </c>
      <c r="E93" s="23" t="s">
        <v>48</v>
      </c>
      <c r="F93" s="23" t="s">
        <v>281</v>
      </c>
      <c r="G93" s="19">
        <v>167.83</v>
      </c>
      <c r="H93" s="19">
        <v>-15.38</v>
      </c>
      <c r="I93" s="19"/>
      <c r="J93" s="19">
        <v>52.707999999999998</v>
      </c>
      <c r="K93" s="19">
        <v>0.96699999999999997</v>
      </c>
      <c r="L93" s="19">
        <v>16.070799999999998</v>
      </c>
      <c r="M93" s="19">
        <v>9.1437000000000008</v>
      </c>
      <c r="N93" s="19">
        <v>0.15659999999999999</v>
      </c>
      <c r="O93" s="19">
        <v>4.8323</v>
      </c>
      <c r="P93" s="19">
        <v>9.3001000000000005</v>
      </c>
      <c r="Q93" s="19">
        <v>3.5323000000000002</v>
      </c>
      <c r="R93" s="19">
        <v>2.3934000000000002</v>
      </c>
      <c r="S93" s="19">
        <v>0.29959999999999998</v>
      </c>
      <c r="T93" s="19">
        <v>99.403800000000004</v>
      </c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</row>
    <row r="94" spans="1:72" s="23" customFormat="1" ht="14.4">
      <c r="A94" s="23" t="s">
        <v>759</v>
      </c>
      <c r="B94" s="23" t="s">
        <v>364</v>
      </c>
      <c r="C94" s="26" t="s">
        <v>245</v>
      </c>
      <c r="D94" s="23" t="s">
        <v>278</v>
      </c>
      <c r="E94" s="23" t="s">
        <v>48</v>
      </c>
      <c r="F94" s="23" t="s">
        <v>281</v>
      </c>
      <c r="G94" s="19">
        <v>167.83</v>
      </c>
      <c r="H94" s="19">
        <v>-15.38</v>
      </c>
      <c r="I94" s="19"/>
      <c r="J94" s="19">
        <v>52.889400000000002</v>
      </c>
      <c r="K94" s="19">
        <v>1.0941000000000001</v>
      </c>
      <c r="L94" s="19">
        <v>15.993600000000001</v>
      </c>
      <c r="M94" s="19">
        <v>9.1969999999999992</v>
      </c>
      <c r="N94" s="19">
        <v>0.1348</v>
      </c>
      <c r="O94" s="19">
        <v>4.9374000000000002</v>
      </c>
      <c r="P94" s="19">
        <v>9.3417999999999992</v>
      </c>
      <c r="Q94" s="19">
        <v>3.4165999999999999</v>
      </c>
      <c r="R94" s="19">
        <v>2.2740999999999998</v>
      </c>
      <c r="S94" s="19">
        <v>0.43580000000000002</v>
      </c>
      <c r="T94" s="19">
        <v>99.714600000000019</v>
      </c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</row>
    <row r="95" spans="1:72" s="23" customFormat="1" ht="14.4">
      <c r="A95" s="23" t="s">
        <v>759</v>
      </c>
      <c r="B95" s="23" t="s">
        <v>365</v>
      </c>
      <c r="C95" s="26" t="s">
        <v>245</v>
      </c>
      <c r="D95" s="23" t="s">
        <v>278</v>
      </c>
      <c r="E95" s="23" t="s">
        <v>48</v>
      </c>
      <c r="F95" s="23" t="s">
        <v>281</v>
      </c>
      <c r="G95" s="19">
        <v>167.83</v>
      </c>
      <c r="H95" s="19">
        <v>-15.38</v>
      </c>
      <c r="I95" s="19"/>
      <c r="J95" s="19">
        <v>52.140599999999999</v>
      </c>
      <c r="K95" s="19">
        <v>0.91279999999999994</v>
      </c>
      <c r="L95" s="19">
        <v>15.687099999999999</v>
      </c>
      <c r="M95" s="19">
        <v>9.3279999999999994</v>
      </c>
      <c r="N95" s="19">
        <v>0.17580000000000001</v>
      </c>
      <c r="O95" s="19">
        <v>4.8738999999999999</v>
      </c>
      <c r="P95" s="19">
        <v>9.3538999999999994</v>
      </c>
      <c r="Q95" s="19">
        <v>3.5461</v>
      </c>
      <c r="R95" s="19">
        <v>2.2544</v>
      </c>
      <c r="S95" s="19">
        <v>0.40949999999999998</v>
      </c>
      <c r="T95" s="19">
        <v>98.682099999999991</v>
      </c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</row>
    <row r="96" spans="1:72" s="23" customFormat="1" ht="14.4">
      <c r="A96" s="23" t="s">
        <v>759</v>
      </c>
      <c r="B96" s="23" t="s">
        <v>366</v>
      </c>
      <c r="C96" s="26" t="s">
        <v>245</v>
      </c>
      <c r="D96" s="23" t="s">
        <v>278</v>
      </c>
      <c r="E96" s="23" t="s">
        <v>48</v>
      </c>
      <c r="F96" s="23" t="s">
        <v>281</v>
      </c>
      <c r="G96" s="19">
        <v>167.83</v>
      </c>
      <c r="H96" s="19">
        <v>-15.38</v>
      </c>
      <c r="I96" s="19"/>
      <c r="J96" s="19">
        <v>52.151899999999998</v>
      </c>
      <c r="K96" s="19">
        <v>1.0720000000000001</v>
      </c>
      <c r="L96" s="19">
        <v>16.0778</v>
      </c>
      <c r="M96" s="19">
        <v>9.0815000000000001</v>
      </c>
      <c r="N96" s="19">
        <v>0.2286</v>
      </c>
      <c r="O96" s="19">
        <v>5.0092999999999996</v>
      </c>
      <c r="P96" s="19">
        <v>9.5348000000000006</v>
      </c>
      <c r="Q96" s="19">
        <v>3.4790999999999999</v>
      </c>
      <c r="R96" s="19">
        <v>2.1189</v>
      </c>
      <c r="S96" s="19">
        <v>0.27339999999999998</v>
      </c>
      <c r="T96" s="19">
        <v>99.027299999999997</v>
      </c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</row>
    <row r="97" spans="1:72" s="23" customFormat="1" ht="14.4">
      <c r="A97" s="23" t="s">
        <v>759</v>
      </c>
      <c r="B97" s="23" t="s">
        <v>367</v>
      </c>
      <c r="C97" s="26" t="s">
        <v>245</v>
      </c>
      <c r="D97" s="23" t="s">
        <v>278</v>
      </c>
      <c r="E97" s="23" t="s">
        <v>48</v>
      </c>
      <c r="F97" s="23" t="s">
        <v>281</v>
      </c>
      <c r="G97" s="19">
        <v>167.83</v>
      </c>
      <c r="H97" s="19">
        <v>-15.38</v>
      </c>
      <c r="I97" s="19"/>
      <c r="J97" s="19">
        <v>52.303400000000003</v>
      </c>
      <c r="K97" s="19">
        <v>0.86370000000000002</v>
      </c>
      <c r="L97" s="19">
        <v>15.863099999999999</v>
      </c>
      <c r="M97" s="19">
        <v>9.4079999999999995</v>
      </c>
      <c r="N97" s="19">
        <v>0.1444</v>
      </c>
      <c r="O97" s="19">
        <v>4.9553000000000003</v>
      </c>
      <c r="P97" s="19">
        <v>9.5654000000000003</v>
      </c>
      <c r="Q97" s="19">
        <v>3.6448999999999998</v>
      </c>
      <c r="R97" s="19">
        <v>2.2614999999999998</v>
      </c>
      <c r="S97" s="19">
        <v>0.247</v>
      </c>
      <c r="T97" s="19">
        <v>99.256700000000009</v>
      </c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</row>
    <row r="98" spans="1:72" s="23" customFormat="1" ht="14.4">
      <c r="A98" s="23" t="s">
        <v>759</v>
      </c>
      <c r="B98" s="23" t="s">
        <v>368</v>
      </c>
      <c r="C98" s="26" t="s">
        <v>245</v>
      </c>
      <c r="D98" s="23" t="s">
        <v>278</v>
      </c>
      <c r="E98" s="23" t="s">
        <v>48</v>
      </c>
      <c r="F98" s="23" t="s">
        <v>281</v>
      </c>
      <c r="G98" s="19">
        <v>167.83</v>
      </c>
      <c r="H98" s="19">
        <v>-15.38</v>
      </c>
      <c r="I98" s="19"/>
      <c r="J98" s="19">
        <v>52.374899999999997</v>
      </c>
      <c r="K98" s="19">
        <v>0.9073</v>
      </c>
      <c r="L98" s="19">
        <v>15.7592</v>
      </c>
      <c r="M98" s="19">
        <v>9.0501000000000005</v>
      </c>
      <c r="N98" s="19">
        <v>0.2263</v>
      </c>
      <c r="O98" s="19">
        <v>4.8978999999999999</v>
      </c>
      <c r="P98" s="19">
        <v>9.1608999999999998</v>
      </c>
      <c r="Q98" s="19">
        <v>3.5716999999999999</v>
      </c>
      <c r="R98" s="19">
        <v>2.1852999999999998</v>
      </c>
      <c r="S98" s="19">
        <v>0.37780000000000002</v>
      </c>
      <c r="T98" s="19">
        <v>98.511399999999966</v>
      </c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</row>
    <row r="99" spans="1:72" s="23" customFormat="1" ht="14.4">
      <c r="A99" s="23" t="s">
        <v>759</v>
      </c>
      <c r="B99" s="23" t="s">
        <v>369</v>
      </c>
      <c r="C99" s="26" t="s">
        <v>245</v>
      </c>
      <c r="D99" s="23" t="s">
        <v>278</v>
      </c>
      <c r="E99" s="23" t="s">
        <v>48</v>
      </c>
      <c r="F99" s="23" t="s">
        <v>281</v>
      </c>
      <c r="G99" s="19">
        <v>167.83</v>
      </c>
      <c r="H99" s="19">
        <v>-15.38</v>
      </c>
      <c r="I99" s="19"/>
      <c r="J99" s="19">
        <v>52.2864</v>
      </c>
      <c r="K99" s="19">
        <v>1.1305000000000001</v>
      </c>
      <c r="L99" s="19">
        <v>15.5924</v>
      </c>
      <c r="M99" s="19">
        <v>9.4466999999999999</v>
      </c>
      <c r="N99" s="19">
        <v>0.14760000000000001</v>
      </c>
      <c r="O99" s="19">
        <v>5.0528000000000004</v>
      </c>
      <c r="P99" s="19">
        <v>9.1781000000000006</v>
      </c>
      <c r="Q99" s="19">
        <v>3.4529000000000001</v>
      </c>
      <c r="R99" s="19">
        <v>2.3077999999999999</v>
      </c>
      <c r="S99" s="19">
        <v>0.37640000000000001</v>
      </c>
      <c r="T99" s="19">
        <v>98.971599999999995</v>
      </c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</row>
    <row r="100" spans="1:72" s="23" customFormat="1" ht="14.4">
      <c r="A100" s="23" t="s">
        <v>759</v>
      </c>
      <c r="B100" s="23" t="s">
        <v>370</v>
      </c>
      <c r="C100" s="26" t="s">
        <v>245</v>
      </c>
      <c r="D100" s="23" t="s">
        <v>278</v>
      </c>
      <c r="E100" s="23" t="s">
        <v>48</v>
      </c>
      <c r="F100" s="23" t="s">
        <v>281</v>
      </c>
      <c r="G100" s="19">
        <v>167.83</v>
      </c>
      <c r="H100" s="19">
        <v>-15.38</v>
      </c>
      <c r="I100" s="19"/>
      <c r="J100" s="19">
        <v>51.851100000000002</v>
      </c>
      <c r="K100" s="19">
        <v>0.97709999999999997</v>
      </c>
      <c r="L100" s="19">
        <v>15.027100000000001</v>
      </c>
      <c r="M100" s="19">
        <v>9.8713999999999995</v>
      </c>
      <c r="N100" s="19">
        <v>0.2248</v>
      </c>
      <c r="O100" s="19">
        <v>4.8120000000000003</v>
      </c>
      <c r="P100" s="19">
        <v>9.0623000000000005</v>
      </c>
      <c r="Q100" s="19">
        <v>3.1368</v>
      </c>
      <c r="R100" s="19">
        <v>2.5365000000000002</v>
      </c>
      <c r="S100" s="19">
        <v>0.41909999999999997</v>
      </c>
      <c r="T100" s="19">
        <v>97.918199999999985</v>
      </c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</row>
    <row r="101" spans="1:72" s="23" customFormat="1" ht="14.4">
      <c r="A101" s="23" t="s">
        <v>759</v>
      </c>
      <c r="B101" s="23" t="s">
        <v>371</v>
      </c>
      <c r="C101" s="26" t="s">
        <v>245</v>
      </c>
      <c r="D101" s="23" t="s">
        <v>278</v>
      </c>
      <c r="E101" s="23" t="s">
        <v>48</v>
      </c>
      <c r="F101" s="23" t="s">
        <v>281</v>
      </c>
      <c r="G101" s="19">
        <v>167.83</v>
      </c>
      <c r="H101" s="19">
        <v>-15.38</v>
      </c>
      <c r="I101" s="19"/>
      <c r="J101" s="19">
        <v>52.1875</v>
      </c>
      <c r="K101" s="19">
        <v>1.1184000000000001</v>
      </c>
      <c r="L101" s="19">
        <v>15.2745</v>
      </c>
      <c r="M101" s="19">
        <v>9.7908000000000008</v>
      </c>
      <c r="N101" s="19">
        <v>0.1951</v>
      </c>
      <c r="O101" s="19">
        <v>4.8853</v>
      </c>
      <c r="P101" s="19">
        <v>8.8571000000000009</v>
      </c>
      <c r="Q101" s="19">
        <v>3.6764000000000001</v>
      </c>
      <c r="R101" s="19">
        <v>2.4626999999999999</v>
      </c>
      <c r="S101" s="19">
        <v>0.40820000000000001</v>
      </c>
      <c r="T101" s="19">
        <v>98.855999999999995</v>
      </c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</row>
    <row r="102" spans="1:72" s="23" customFormat="1" ht="14.4">
      <c r="A102" s="23" t="s">
        <v>759</v>
      </c>
      <c r="B102" s="23" t="s">
        <v>372</v>
      </c>
      <c r="C102" s="26" t="s">
        <v>245</v>
      </c>
      <c r="D102" s="23" t="s">
        <v>278</v>
      </c>
      <c r="E102" s="23" t="s">
        <v>48</v>
      </c>
      <c r="F102" s="23" t="s">
        <v>281</v>
      </c>
      <c r="G102" s="19">
        <v>167.83</v>
      </c>
      <c r="H102" s="19">
        <v>-15.38</v>
      </c>
      <c r="I102" s="19"/>
      <c r="J102" s="19">
        <v>51.256799999999998</v>
      </c>
      <c r="K102" s="19">
        <v>1.1403000000000001</v>
      </c>
      <c r="L102" s="19">
        <v>14.7775</v>
      </c>
      <c r="M102" s="19">
        <v>9.6897000000000002</v>
      </c>
      <c r="N102" s="19">
        <v>0.1578</v>
      </c>
      <c r="O102" s="19">
        <v>4.8731</v>
      </c>
      <c r="P102" s="19">
        <v>9.3952000000000009</v>
      </c>
      <c r="Q102" s="19">
        <v>3.8441999999999998</v>
      </c>
      <c r="R102" s="19">
        <v>2.3418000000000001</v>
      </c>
      <c r="S102" s="19">
        <v>0.41460000000000002</v>
      </c>
      <c r="T102" s="19">
        <v>97.890999999999991</v>
      </c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</row>
    <row r="103" spans="1:72" s="23" customFormat="1" ht="14.4">
      <c r="A103" s="23" t="s">
        <v>759</v>
      </c>
      <c r="B103" s="23" t="s">
        <v>373</v>
      </c>
      <c r="C103" s="26" t="s">
        <v>245</v>
      </c>
      <c r="D103" s="23" t="s">
        <v>278</v>
      </c>
      <c r="E103" s="23" t="s">
        <v>48</v>
      </c>
      <c r="F103" s="23" t="s">
        <v>281</v>
      </c>
      <c r="G103" s="19">
        <v>167.83</v>
      </c>
      <c r="H103" s="19">
        <v>-15.38</v>
      </c>
      <c r="I103" s="19"/>
      <c r="J103" s="19">
        <v>51.564799999999998</v>
      </c>
      <c r="K103" s="19">
        <v>0.99170000000000003</v>
      </c>
      <c r="L103" s="19">
        <v>15.0053</v>
      </c>
      <c r="M103" s="19">
        <v>9.7635000000000005</v>
      </c>
      <c r="N103" s="19">
        <v>0.17180000000000001</v>
      </c>
      <c r="O103" s="19">
        <v>4.9774000000000003</v>
      </c>
      <c r="P103" s="19">
        <v>9.4053000000000004</v>
      </c>
      <c r="Q103" s="19">
        <v>3.8319999999999999</v>
      </c>
      <c r="R103" s="19">
        <v>2.4043000000000001</v>
      </c>
      <c r="S103" s="19">
        <v>0.4078</v>
      </c>
      <c r="T103" s="19">
        <v>98.523899999999998</v>
      </c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</row>
    <row r="104" spans="1:72" s="23" customFormat="1" ht="14.4">
      <c r="A104" s="23" t="s">
        <v>759</v>
      </c>
      <c r="B104" s="23" t="s">
        <v>374</v>
      </c>
      <c r="C104" s="26" t="s">
        <v>245</v>
      </c>
      <c r="D104" s="23" t="s">
        <v>278</v>
      </c>
      <c r="E104" s="23" t="s">
        <v>48</v>
      </c>
      <c r="F104" s="23" t="s">
        <v>281</v>
      </c>
      <c r="G104" s="19">
        <v>167.83</v>
      </c>
      <c r="H104" s="19">
        <v>-15.38</v>
      </c>
      <c r="I104" s="19"/>
      <c r="J104" s="19">
        <v>51.652000000000001</v>
      </c>
      <c r="K104" s="19">
        <v>1.0896999999999999</v>
      </c>
      <c r="L104" s="19">
        <v>14.9612</v>
      </c>
      <c r="M104" s="19">
        <v>9.6785999999999994</v>
      </c>
      <c r="N104" s="19">
        <v>0.2424</v>
      </c>
      <c r="O104" s="19">
        <v>4.8639000000000001</v>
      </c>
      <c r="P104" s="19">
        <v>9.0593000000000004</v>
      </c>
      <c r="Q104" s="19">
        <v>3.6227999999999998</v>
      </c>
      <c r="R104" s="19">
        <v>2.4523000000000001</v>
      </c>
      <c r="S104" s="19">
        <v>0.4274</v>
      </c>
      <c r="T104" s="19">
        <v>98.049599999999998</v>
      </c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</row>
    <row r="105" spans="1:72" s="23" customFormat="1" ht="14.4">
      <c r="A105" s="23" t="s">
        <v>759</v>
      </c>
      <c r="B105" s="23" t="s">
        <v>375</v>
      </c>
      <c r="C105" s="26" t="s">
        <v>245</v>
      </c>
      <c r="D105" s="23" t="s">
        <v>278</v>
      </c>
      <c r="E105" s="23" t="s">
        <v>48</v>
      </c>
      <c r="F105" s="23" t="s">
        <v>281</v>
      </c>
      <c r="G105" s="19">
        <v>167.83</v>
      </c>
      <c r="H105" s="19">
        <v>-15.38</v>
      </c>
      <c r="I105" s="19"/>
      <c r="J105" s="19">
        <v>52.324199999999998</v>
      </c>
      <c r="K105" s="19">
        <v>0.97030000000000005</v>
      </c>
      <c r="L105" s="19">
        <v>15.0808</v>
      </c>
      <c r="M105" s="19">
        <v>9.7028999999999996</v>
      </c>
      <c r="N105" s="19">
        <v>0.16639999999999999</v>
      </c>
      <c r="O105" s="19">
        <v>4.9164000000000003</v>
      </c>
      <c r="P105" s="19">
        <v>9.2339000000000002</v>
      </c>
      <c r="Q105" s="19">
        <v>3.4933999999999998</v>
      </c>
      <c r="R105" s="19">
        <v>2.3395999999999999</v>
      </c>
      <c r="S105" s="19">
        <v>0.48670000000000002</v>
      </c>
      <c r="T105" s="19">
        <v>98.71459999999999</v>
      </c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</row>
    <row r="106" spans="1:72" s="23" customFormat="1" ht="14.4">
      <c r="A106" s="23" t="s">
        <v>759</v>
      </c>
      <c r="B106" s="23" t="s">
        <v>376</v>
      </c>
      <c r="C106" s="26" t="s">
        <v>245</v>
      </c>
      <c r="D106" s="23" t="s">
        <v>278</v>
      </c>
      <c r="E106" s="23" t="s">
        <v>48</v>
      </c>
      <c r="F106" s="23" t="s">
        <v>281</v>
      </c>
      <c r="G106" s="19">
        <v>167.83</v>
      </c>
      <c r="H106" s="19">
        <v>-15.38</v>
      </c>
      <c r="I106" s="19"/>
      <c r="J106" s="19">
        <v>51.916600000000003</v>
      </c>
      <c r="K106" s="19">
        <v>0.95250000000000001</v>
      </c>
      <c r="L106" s="19">
        <v>15.0052</v>
      </c>
      <c r="M106" s="19">
        <v>10.0006</v>
      </c>
      <c r="N106" s="19">
        <v>0.13830000000000001</v>
      </c>
      <c r="O106" s="19">
        <v>4.9242999999999997</v>
      </c>
      <c r="P106" s="19">
        <v>8.9937000000000005</v>
      </c>
      <c r="Q106" s="19">
        <v>3.7717000000000001</v>
      </c>
      <c r="R106" s="19">
        <v>2.3250000000000002</v>
      </c>
      <c r="S106" s="19">
        <v>0.36969999999999997</v>
      </c>
      <c r="T106" s="19">
        <v>98.397600000000011</v>
      </c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</row>
    <row r="107" spans="1:72" s="23" customFormat="1" ht="14.4">
      <c r="A107" s="23" t="s">
        <v>759</v>
      </c>
      <c r="B107" s="23" t="s">
        <v>377</v>
      </c>
      <c r="C107" s="26" t="s">
        <v>245</v>
      </c>
      <c r="D107" s="23" t="s">
        <v>278</v>
      </c>
      <c r="E107" s="23" t="s">
        <v>48</v>
      </c>
      <c r="F107" s="23" t="s">
        <v>281</v>
      </c>
      <c r="G107" s="19">
        <v>167.83</v>
      </c>
      <c r="H107" s="19">
        <v>-15.38</v>
      </c>
      <c r="I107" s="19"/>
      <c r="J107" s="19">
        <v>51.976399999999998</v>
      </c>
      <c r="K107" s="19">
        <v>1.1106</v>
      </c>
      <c r="L107" s="19">
        <v>14.897399999999999</v>
      </c>
      <c r="M107" s="19">
        <v>9.7603000000000009</v>
      </c>
      <c r="N107" s="19">
        <v>0.1578</v>
      </c>
      <c r="O107" s="19">
        <v>4.9694000000000003</v>
      </c>
      <c r="P107" s="19">
        <v>9.0388000000000002</v>
      </c>
      <c r="Q107" s="19">
        <v>3.9504999999999999</v>
      </c>
      <c r="R107" s="19">
        <v>2.3003999999999998</v>
      </c>
      <c r="S107" s="19">
        <v>0.4995</v>
      </c>
      <c r="T107" s="19">
        <v>98.661099999999976</v>
      </c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</row>
    <row r="108" spans="1:72" s="23" customFormat="1" ht="14.4">
      <c r="A108" s="23" t="s">
        <v>759</v>
      </c>
      <c r="B108" s="23" t="s">
        <v>378</v>
      </c>
      <c r="C108" s="26" t="s">
        <v>245</v>
      </c>
      <c r="D108" s="23" t="s">
        <v>278</v>
      </c>
      <c r="E108" s="23" t="s">
        <v>48</v>
      </c>
      <c r="F108" s="23" t="s">
        <v>281</v>
      </c>
      <c r="G108" s="19">
        <v>167.83</v>
      </c>
      <c r="H108" s="19">
        <v>-15.38</v>
      </c>
      <c r="I108" s="19"/>
      <c r="J108" s="19">
        <v>51.355400000000003</v>
      </c>
      <c r="K108" s="19">
        <v>0.97250000000000003</v>
      </c>
      <c r="L108" s="19">
        <v>15.3391</v>
      </c>
      <c r="M108" s="19">
        <v>10.0952</v>
      </c>
      <c r="N108" s="19">
        <v>0.1686</v>
      </c>
      <c r="O108" s="19">
        <v>4.9027000000000003</v>
      </c>
      <c r="P108" s="19">
        <v>8.8938000000000006</v>
      </c>
      <c r="Q108" s="19">
        <v>3.5341999999999998</v>
      </c>
      <c r="R108" s="19">
        <v>2.347</v>
      </c>
      <c r="S108" s="19">
        <v>0.37640000000000001</v>
      </c>
      <c r="T108" s="19">
        <v>97.984899999999996</v>
      </c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</row>
    <row r="109" spans="1:72" s="23" customFormat="1" ht="14.4">
      <c r="A109" s="23" t="s">
        <v>759</v>
      </c>
      <c r="B109" s="23" t="s">
        <v>379</v>
      </c>
      <c r="C109" s="26" t="s">
        <v>245</v>
      </c>
      <c r="D109" s="23" t="s">
        <v>278</v>
      </c>
      <c r="E109" s="23" t="s">
        <v>48</v>
      </c>
      <c r="F109" s="23" t="s">
        <v>281</v>
      </c>
      <c r="G109" s="19">
        <v>167.83</v>
      </c>
      <c r="H109" s="19">
        <v>-15.38</v>
      </c>
      <c r="I109" s="19"/>
      <c r="J109" s="19">
        <v>51.911299999999997</v>
      </c>
      <c r="K109" s="19">
        <v>1.1364000000000001</v>
      </c>
      <c r="L109" s="19">
        <v>14.9467</v>
      </c>
      <c r="M109" s="19">
        <v>9.9007000000000005</v>
      </c>
      <c r="N109" s="19">
        <v>0.20899999999999999</v>
      </c>
      <c r="O109" s="19">
        <v>4.7864000000000004</v>
      </c>
      <c r="P109" s="19">
        <v>8.9807000000000006</v>
      </c>
      <c r="Q109" s="19">
        <v>3.6880000000000002</v>
      </c>
      <c r="R109" s="19">
        <v>2.3826000000000001</v>
      </c>
      <c r="S109" s="19">
        <v>0.36969999999999997</v>
      </c>
      <c r="T109" s="19">
        <v>98.311499999999995</v>
      </c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</row>
    <row r="110" spans="1:72" s="23" customFormat="1" ht="14.4">
      <c r="A110" s="23" t="s">
        <v>759</v>
      </c>
      <c r="B110" s="23" t="s">
        <v>380</v>
      </c>
      <c r="C110" s="26" t="s">
        <v>245</v>
      </c>
      <c r="D110" s="23" t="s">
        <v>278</v>
      </c>
      <c r="E110" s="23" t="s">
        <v>48</v>
      </c>
      <c r="F110" s="23" t="s">
        <v>281</v>
      </c>
      <c r="G110" s="19">
        <v>167.83</v>
      </c>
      <c r="H110" s="19">
        <v>-15.38</v>
      </c>
      <c r="I110" s="19"/>
      <c r="J110" s="19">
        <v>52.681100000000001</v>
      </c>
      <c r="K110" s="19">
        <v>1.1328</v>
      </c>
      <c r="L110" s="19">
        <v>14.8492</v>
      </c>
      <c r="M110" s="19">
        <v>9.7034000000000002</v>
      </c>
      <c r="N110" s="19">
        <v>0.23680000000000001</v>
      </c>
      <c r="O110" s="19">
        <v>4.7153999999999998</v>
      </c>
      <c r="P110" s="19">
        <v>8.9661000000000008</v>
      </c>
      <c r="Q110" s="19">
        <v>3.7900999999999998</v>
      </c>
      <c r="R110" s="19">
        <v>2.5708000000000002</v>
      </c>
      <c r="S110" s="19">
        <v>0.31769999999999998</v>
      </c>
      <c r="T110" s="19">
        <v>98.963400000000007</v>
      </c>
      <c r="U110" s="19"/>
      <c r="V110" s="19">
        <v>0.22391593400000001</v>
      </c>
      <c r="W110" s="19"/>
      <c r="X110" s="19"/>
      <c r="Y110" s="19"/>
      <c r="Z110" s="19">
        <v>16.93</v>
      </c>
      <c r="AA110" s="19">
        <v>599.91085629999998</v>
      </c>
      <c r="AB110" s="19">
        <v>3445.734183</v>
      </c>
      <c r="AC110" s="19"/>
      <c r="AD110" s="19"/>
      <c r="AE110" s="19"/>
      <c r="AF110" s="19">
        <v>31.12</v>
      </c>
      <c r="AG110" s="19">
        <v>468.15</v>
      </c>
      <c r="AH110" s="19"/>
      <c r="AI110" s="19">
        <v>42.78</v>
      </c>
      <c r="AJ110" s="19">
        <v>862.3</v>
      </c>
      <c r="AK110" s="19">
        <v>23.25</v>
      </c>
      <c r="AL110" s="19">
        <v>89.37</v>
      </c>
      <c r="AM110" s="19">
        <v>2.3180000000000001</v>
      </c>
      <c r="AN110" s="19"/>
      <c r="AO110" s="19">
        <v>691.95</v>
      </c>
      <c r="AP110" s="19">
        <v>19.579999999999998</v>
      </c>
      <c r="AQ110" s="19">
        <v>40.98</v>
      </c>
      <c r="AR110" s="19">
        <v>5.1100000000000003</v>
      </c>
      <c r="AS110" s="19">
        <v>23.19</v>
      </c>
      <c r="AT110" s="19">
        <v>5.07</v>
      </c>
      <c r="AU110" s="19">
        <v>1.512</v>
      </c>
      <c r="AV110" s="19">
        <v>4.5199999999999996</v>
      </c>
      <c r="AW110" s="19">
        <v>0.67700000000000005</v>
      </c>
      <c r="AX110" s="19">
        <v>4.32</v>
      </c>
      <c r="AY110" s="19">
        <v>0.85199999999999998</v>
      </c>
      <c r="AZ110" s="19">
        <v>2.4820000000000002</v>
      </c>
      <c r="BA110" s="19">
        <v>0.36299999999999999</v>
      </c>
      <c r="BB110" s="19">
        <v>2.3050000000000002</v>
      </c>
      <c r="BC110" s="19">
        <v>0.36499999999999999</v>
      </c>
      <c r="BD110" s="19">
        <v>2.4300000000000002</v>
      </c>
      <c r="BE110" s="19">
        <v>0.1153</v>
      </c>
      <c r="BF110" s="19">
        <v>10.210000000000001</v>
      </c>
      <c r="BG110" s="19">
        <v>3.02</v>
      </c>
      <c r="BH110" s="19"/>
      <c r="BI110" s="19"/>
      <c r="BJ110" s="16"/>
      <c r="BK110" s="16"/>
      <c r="BL110" s="16"/>
      <c r="BM110" s="16"/>
      <c r="BN110" s="16">
        <f t="shared" si="4"/>
        <v>54.640296242069311</v>
      </c>
      <c r="BO110" s="16">
        <f t="shared" si="5"/>
        <v>229.1225165562914</v>
      </c>
      <c r="BP110" s="16">
        <f t="shared" si="6"/>
        <v>14.165562913907285</v>
      </c>
      <c r="BQ110" s="16">
        <f t="shared" si="7"/>
        <v>1.3028472821397756</v>
      </c>
      <c r="BR110" s="16"/>
      <c r="BS110" s="16"/>
      <c r="BT110" s="16"/>
    </row>
    <row r="111" spans="1:72" s="23" customFormat="1" ht="14.4">
      <c r="A111" s="23" t="s">
        <v>759</v>
      </c>
      <c r="B111" s="23" t="s">
        <v>381</v>
      </c>
      <c r="C111" s="26" t="s">
        <v>245</v>
      </c>
      <c r="D111" s="23" t="s">
        <v>278</v>
      </c>
      <c r="E111" s="23" t="s">
        <v>48</v>
      </c>
      <c r="F111" s="23" t="s">
        <v>281</v>
      </c>
      <c r="G111" s="19">
        <v>167.83</v>
      </c>
      <c r="H111" s="19">
        <v>-15.38</v>
      </c>
      <c r="I111" s="19"/>
      <c r="J111" s="19">
        <v>52.135399999999997</v>
      </c>
      <c r="K111" s="19">
        <v>1.1418999999999999</v>
      </c>
      <c r="L111" s="19">
        <v>15.071</v>
      </c>
      <c r="M111" s="19">
        <v>9.7700999999999993</v>
      </c>
      <c r="N111" s="19">
        <v>0.2442</v>
      </c>
      <c r="O111" s="19">
        <v>4.8308999999999997</v>
      </c>
      <c r="P111" s="19">
        <v>8.8099000000000007</v>
      </c>
      <c r="Q111" s="19">
        <v>3.6000999999999999</v>
      </c>
      <c r="R111" s="19">
        <v>2.2214</v>
      </c>
      <c r="S111" s="19">
        <v>0.35039999999999999</v>
      </c>
      <c r="T111" s="19">
        <v>98.175299999999993</v>
      </c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</row>
    <row r="112" spans="1:72" s="23" customFormat="1" ht="14.4">
      <c r="A112" s="23" t="s">
        <v>759</v>
      </c>
      <c r="B112" s="23" t="s">
        <v>382</v>
      </c>
      <c r="C112" s="26" t="s">
        <v>245</v>
      </c>
      <c r="D112" s="23" t="s">
        <v>278</v>
      </c>
      <c r="E112" s="23" t="s">
        <v>48</v>
      </c>
      <c r="F112" s="23" t="s">
        <v>281</v>
      </c>
      <c r="G112" s="19">
        <v>167.83</v>
      </c>
      <c r="H112" s="19">
        <v>-15.38</v>
      </c>
      <c r="I112" s="19"/>
      <c r="J112" s="19">
        <v>52.2044</v>
      </c>
      <c r="K112" s="19">
        <v>1.0166999999999999</v>
      </c>
      <c r="L112" s="19">
        <v>14.760199999999999</v>
      </c>
      <c r="M112" s="19">
        <v>9.7354000000000003</v>
      </c>
      <c r="N112" s="19">
        <v>0.1961</v>
      </c>
      <c r="O112" s="19">
        <v>4.7880000000000003</v>
      </c>
      <c r="P112" s="19">
        <v>8.9663000000000004</v>
      </c>
      <c r="Q112" s="19">
        <v>3.6253000000000002</v>
      </c>
      <c r="R112" s="19">
        <v>2.3401000000000001</v>
      </c>
      <c r="S112" s="19">
        <v>0.48570000000000002</v>
      </c>
      <c r="T112" s="19">
        <v>98.118200000000002</v>
      </c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</row>
    <row r="113" spans="1:72" s="23" customFormat="1" ht="14.4">
      <c r="A113" s="23" t="s">
        <v>759</v>
      </c>
      <c r="B113" s="23" t="s">
        <v>383</v>
      </c>
      <c r="C113" s="26" t="s">
        <v>245</v>
      </c>
      <c r="D113" s="23" t="s">
        <v>278</v>
      </c>
      <c r="E113" s="23" t="s">
        <v>48</v>
      </c>
      <c r="F113" s="23" t="s">
        <v>281</v>
      </c>
      <c r="G113" s="19">
        <v>167.83</v>
      </c>
      <c r="H113" s="19">
        <v>-15.38</v>
      </c>
      <c r="I113" s="19"/>
      <c r="J113" s="19">
        <v>51.767000000000003</v>
      </c>
      <c r="K113" s="19">
        <v>1.1568000000000001</v>
      </c>
      <c r="L113" s="19">
        <v>14.900399999999999</v>
      </c>
      <c r="M113" s="19">
        <v>9.6824999999999992</v>
      </c>
      <c r="N113" s="19">
        <v>0.1648</v>
      </c>
      <c r="O113" s="19">
        <v>4.9509999999999996</v>
      </c>
      <c r="P113" s="19">
        <v>9.0577000000000005</v>
      </c>
      <c r="Q113" s="19">
        <v>3.4994000000000001</v>
      </c>
      <c r="R113" s="19">
        <v>2.6160999999999999</v>
      </c>
      <c r="S113" s="19">
        <v>0.2586</v>
      </c>
      <c r="T113" s="19">
        <v>98.054299999999998</v>
      </c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</row>
    <row r="114" spans="1:72" s="23" customFormat="1" ht="14.4">
      <c r="A114" s="23" t="s">
        <v>759</v>
      </c>
      <c r="B114" s="23" t="s">
        <v>384</v>
      </c>
      <c r="C114" s="26" t="s">
        <v>245</v>
      </c>
      <c r="D114" s="23" t="s">
        <v>278</v>
      </c>
      <c r="E114" s="23" t="s">
        <v>48</v>
      </c>
      <c r="F114" s="23" t="s">
        <v>281</v>
      </c>
      <c r="G114" s="19">
        <v>167.83</v>
      </c>
      <c r="H114" s="19">
        <v>-15.38</v>
      </c>
      <c r="I114" s="19"/>
      <c r="J114" s="19">
        <v>51.684699999999999</v>
      </c>
      <c r="K114" s="19">
        <v>1.0237000000000001</v>
      </c>
      <c r="L114" s="19">
        <v>14.7226</v>
      </c>
      <c r="M114" s="19">
        <v>9.8874999999999993</v>
      </c>
      <c r="N114" s="19">
        <v>0.2097</v>
      </c>
      <c r="O114" s="19">
        <v>4.7061000000000002</v>
      </c>
      <c r="P114" s="19">
        <v>9.2807999999999993</v>
      </c>
      <c r="Q114" s="19">
        <v>3.4981</v>
      </c>
      <c r="R114" s="19">
        <v>2.4805999999999999</v>
      </c>
      <c r="S114" s="19">
        <v>0.50929999999999997</v>
      </c>
      <c r="T114" s="19">
        <v>98.003099999999989</v>
      </c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</row>
    <row r="115" spans="1:72" s="23" customFormat="1" ht="14.4">
      <c r="A115" s="23" t="s">
        <v>759</v>
      </c>
      <c r="B115" s="23" t="s">
        <v>385</v>
      </c>
      <c r="C115" s="26" t="s">
        <v>245</v>
      </c>
      <c r="D115" s="23" t="s">
        <v>278</v>
      </c>
      <c r="E115" s="23" t="s">
        <v>48</v>
      </c>
      <c r="F115" s="23" t="s">
        <v>281</v>
      </c>
      <c r="G115" s="19">
        <v>167.83</v>
      </c>
      <c r="H115" s="19">
        <v>-15.38</v>
      </c>
      <c r="I115" s="19"/>
      <c r="J115" s="19">
        <v>51.548200000000001</v>
      </c>
      <c r="K115" s="19">
        <v>0.98280000000000001</v>
      </c>
      <c r="L115" s="19">
        <v>14.844799999999999</v>
      </c>
      <c r="M115" s="19">
        <v>9.8592999999999993</v>
      </c>
      <c r="N115" s="19">
        <v>0.16070000000000001</v>
      </c>
      <c r="O115" s="19">
        <v>4.9978999999999996</v>
      </c>
      <c r="P115" s="19">
        <v>9.1719000000000008</v>
      </c>
      <c r="Q115" s="19">
        <v>3.6153</v>
      </c>
      <c r="R115" s="19">
        <v>2.31</v>
      </c>
      <c r="S115" s="19">
        <v>0.38790000000000002</v>
      </c>
      <c r="T115" s="19">
        <v>97.878800000000027</v>
      </c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</row>
    <row r="116" spans="1:72" s="23" customFormat="1" ht="14.4">
      <c r="A116" s="23" t="s">
        <v>759</v>
      </c>
      <c r="B116" s="23" t="s">
        <v>386</v>
      </c>
      <c r="C116" s="26" t="s">
        <v>245</v>
      </c>
      <c r="D116" s="23" t="s">
        <v>278</v>
      </c>
      <c r="E116" s="23" t="s">
        <v>48</v>
      </c>
      <c r="F116" s="23" t="s">
        <v>281</v>
      </c>
      <c r="G116" s="19">
        <v>167.83</v>
      </c>
      <c r="H116" s="19">
        <v>-15.38</v>
      </c>
      <c r="I116" s="19"/>
      <c r="J116" s="19">
        <v>52.322200000000002</v>
      </c>
      <c r="K116" s="19">
        <v>1.0628</v>
      </c>
      <c r="L116" s="19">
        <v>15.1274</v>
      </c>
      <c r="M116" s="19">
        <v>10.095000000000001</v>
      </c>
      <c r="N116" s="19">
        <v>0.1134</v>
      </c>
      <c r="O116" s="19">
        <v>4.726</v>
      </c>
      <c r="P116" s="19">
        <v>8.9562000000000008</v>
      </c>
      <c r="Q116" s="19">
        <v>3.4683999999999999</v>
      </c>
      <c r="R116" s="19">
        <v>2.4165000000000001</v>
      </c>
      <c r="S116" s="19">
        <v>0.34889999999999999</v>
      </c>
      <c r="T116" s="19">
        <v>98.636799999999994</v>
      </c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</row>
    <row r="117" spans="1:72" s="23" customFormat="1" ht="14.4">
      <c r="A117" s="23" t="s">
        <v>759</v>
      </c>
      <c r="B117" s="23" t="s">
        <v>387</v>
      </c>
      <c r="C117" s="26" t="s">
        <v>245</v>
      </c>
      <c r="D117" s="23" t="s">
        <v>278</v>
      </c>
      <c r="E117" s="23" t="s">
        <v>48</v>
      </c>
      <c r="F117" s="23" t="s">
        <v>281</v>
      </c>
      <c r="G117" s="19">
        <v>167.83</v>
      </c>
      <c r="H117" s="19">
        <v>-15.38</v>
      </c>
      <c r="I117" s="19"/>
      <c r="J117" s="19">
        <v>51.766599999999997</v>
      </c>
      <c r="K117" s="19">
        <v>1.0454000000000001</v>
      </c>
      <c r="L117" s="19">
        <v>16.731300000000001</v>
      </c>
      <c r="M117" s="19">
        <v>9.4840999999999998</v>
      </c>
      <c r="N117" s="19">
        <v>0.1744</v>
      </c>
      <c r="O117" s="19">
        <v>4.9893999999999998</v>
      </c>
      <c r="P117" s="19">
        <v>9.4695999999999998</v>
      </c>
      <c r="Q117" s="19">
        <v>3.7057000000000002</v>
      </c>
      <c r="R117" s="19">
        <v>2.2751000000000001</v>
      </c>
      <c r="S117" s="19">
        <v>0.35210000000000002</v>
      </c>
      <c r="T117" s="19">
        <v>99.993700000000004</v>
      </c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</row>
    <row r="118" spans="1:72" s="23" customFormat="1" ht="14.4">
      <c r="A118" s="23" t="s">
        <v>759</v>
      </c>
      <c r="B118" s="23" t="s">
        <v>388</v>
      </c>
      <c r="C118" s="26" t="s">
        <v>245</v>
      </c>
      <c r="D118" s="23" t="s">
        <v>278</v>
      </c>
      <c r="E118" s="23" t="s">
        <v>48</v>
      </c>
      <c r="F118" s="23" t="s">
        <v>281</v>
      </c>
      <c r="G118" s="19">
        <v>167.83</v>
      </c>
      <c r="H118" s="19">
        <v>-15.38</v>
      </c>
      <c r="I118" s="19"/>
      <c r="J118" s="19">
        <v>52.085000000000001</v>
      </c>
      <c r="K118" s="19">
        <v>1.0396000000000001</v>
      </c>
      <c r="L118" s="19">
        <v>16.581800000000001</v>
      </c>
      <c r="M118" s="19">
        <v>9.5372000000000003</v>
      </c>
      <c r="N118" s="19">
        <v>0.155</v>
      </c>
      <c r="O118" s="19">
        <v>4.8388</v>
      </c>
      <c r="P118" s="19">
        <v>9.1231000000000009</v>
      </c>
      <c r="Q118" s="19">
        <v>3.5785999999999998</v>
      </c>
      <c r="R118" s="19">
        <v>2.2574000000000001</v>
      </c>
      <c r="S118" s="19">
        <v>0.41710000000000003</v>
      </c>
      <c r="T118" s="19">
        <v>99.613600000000019</v>
      </c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</row>
    <row r="119" spans="1:72" s="23" customFormat="1" ht="14.4">
      <c r="A119" s="23" t="s">
        <v>759</v>
      </c>
      <c r="B119" s="23" t="s">
        <v>389</v>
      </c>
      <c r="C119" s="26" t="s">
        <v>245</v>
      </c>
      <c r="D119" s="23" t="s">
        <v>278</v>
      </c>
      <c r="E119" s="23" t="s">
        <v>48</v>
      </c>
      <c r="F119" s="23" t="s">
        <v>281</v>
      </c>
      <c r="G119" s="19">
        <v>167.83</v>
      </c>
      <c r="H119" s="19">
        <v>-15.38</v>
      </c>
      <c r="I119" s="19"/>
      <c r="J119" s="19">
        <v>51.8658</v>
      </c>
      <c r="K119" s="19">
        <v>0.99880000000000002</v>
      </c>
      <c r="L119" s="19">
        <v>16.651800000000001</v>
      </c>
      <c r="M119" s="19">
        <v>9.4648000000000003</v>
      </c>
      <c r="N119" s="19">
        <v>0.16259999999999999</v>
      </c>
      <c r="O119" s="19">
        <v>4.9856999999999996</v>
      </c>
      <c r="P119" s="19">
        <v>9.5345999999999993</v>
      </c>
      <c r="Q119" s="19">
        <v>3.5899000000000001</v>
      </c>
      <c r="R119" s="19">
        <v>2.2103999999999999</v>
      </c>
      <c r="S119" s="19">
        <v>0.29630000000000001</v>
      </c>
      <c r="T119" s="19">
        <v>99.760699999999986</v>
      </c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</row>
    <row r="120" spans="1:72" s="23" customFormat="1" ht="14.4">
      <c r="A120" s="23" t="s">
        <v>759</v>
      </c>
      <c r="B120" s="23" t="s">
        <v>390</v>
      </c>
      <c r="C120" s="26" t="s">
        <v>245</v>
      </c>
      <c r="D120" s="23" t="s">
        <v>278</v>
      </c>
      <c r="E120" s="23" t="s">
        <v>48</v>
      </c>
      <c r="F120" s="23" t="s">
        <v>281</v>
      </c>
      <c r="G120" s="19">
        <v>167.83</v>
      </c>
      <c r="H120" s="19">
        <v>-15.38</v>
      </c>
      <c r="I120" s="19"/>
      <c r="J120" s="19">
        <v>51.681699999999999</v>
      </c>
      <c r="K120" s="19">
        <v>0.8387</v>
      </c>
      <c r="L120" s="19">
        <v>16.7653</v>
      </c>
      <c r="M120" s="19">
        <v>9.3379999999999992</v>
      </c>
      <c r="N120" s="19">
        <v>0.23549999999999999</v>
      </c>
      <c r="O120" s="19">
        <v>4.8978999999999999</v>
      </c>
      <c r="P120" s="19">
        <v>9.5814000000000004</v>
      </c>
      <c r="Q120" s="19">
        <v>3.347</v>
      </c>
      <c r="R120" s="19">
        <v>2.2597999999999998</v>
      </c>
      <c r="S120" s="19">
        <v>0.45319999999999999</v>
      </c>
      <c r="T120" s="19">
        <v>99.398499999999999</v>
      </c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</row>
    <row r="121" spans="1:72" s="23" customFormat="1" ht="14.4">
      <c r="A121" s="23" t="s">
        <v>759</v>
      </c>
      <c r="B121" s="23" t="s">
        <v>391</v>
      </c>
      <c r="C121" s="26" t="s">
        <v>245</v>
      </c>
      <c r="D121" s="23" t="s">
        <v>278</v>
      </c>
      <c r="E121" s="23" t="s">
        <v>48</v>
      </c>
      <c r="F121" s="23" t="s">
        <v>281</v>
      </c>
      <c r="G121" s="19">
        <v>167.83</v>
      </c>
      <c r="H121" s="19">
        <v>-15.38</v>
      </c>
      <c r="I121" s="19"/>
      <c r="J121" s="19">
        <v>51.804900000000004</v>
      </c>
      <c r="K121" s="19">
        <v>1.0174000000000001</v>
      </c>
      <c r="L121" s="19">
        <v>16.520099999999999</v>
      </c>
      <c r="M121" s="19">
        <v>9.4327000000000005</v>
      </c>
      <c r="N121" s="19">
        <v>0.25219999999999998</v>
      </c>
      <c r="O121" s="19">
        <v>4.9965000000000002</v>
      </c>
      <c r="P121" s="19">
        <v>9.2818000000000005</v>
      </c>
      <c r="Q121" s="19">
        <v>3.6478999999999999</v>
      </c>
      <c r="R121" s="19">
        <v>2.1869000000000001</v>
      </c>
      <c r="S121" s="19">
        <v>0.41170000000000001</v>
      </c>
      <c r="T121" s="19">
        <v>99.552099999999996</v>
      </c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</row>
    <row r="122" spans="1:72" s="23" customFormat="1" ht="14.4">
      <c r="A122" s="23" t="s">
        <v>759</v>
      </c>
      <c r="B122" s="23" t="s">
        <v>392</v>
      </c>
      <c r="C122" s="26" t="s">
        <v>245</v>
      </c>
      <c r="D122" s="23" t="s">
        <v>278</v>
      </c>
      <c r="E122" s="23" t="s">
        <v>48</v>
      </c>
      <c r="F122" s="23" t="s">
        <v>281</v>
      </c>
      <c r="G122" s="19">
        <v>167.83</v>
      </c>
      <c r="H122" s="19">
        <v>-15.38</v>
      </c>
      <c r="I122" s="19"/>
      <c r="J122" s="19">
        <v>51.524299999999997</v>
      </c>
      <c r="K122" s="19">
        <v>0.9022</v>
      </c>
      <c r="L122" s="19">
        <v>16.558399999999999</v>
      </c>
      <c r="M122" s="19">
        <v>9.5510999999999999</v>
      </c>
      <c r="N122" s="19">
        <v>0.16470000000000001</v>
      </c>
      <c r="O122" s="19">
        <v>4.9695999999999998</v>
      </c>
      <c r="P122" s="19">
        <v>9.4908000000000001</v>
      </c>
      <c r="Q122" s="19">
        <v>3.6120999999999999</v>
      </c>
      <c r="R122" s="19">
        <v>2.1655000000000002</v>
      </c>
      <c r="S122" s="19">
        <v>0.4052</v>
      </c>
      <c r="T122" s="19">
        <v>99.343899999999991</v>
      </c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</row>
    <row r="123" spans="1:72" s="23" customFormat="1" ht="14.4">
      <c r="A123" s="23" t="s">
        <v>759</v>
      </c>
      <c r="B123" s="23" t="s">
        <v>393</v>
      </c>
      <c r="C123" s="26" t="s">
        <v>245</v>
      </c>
      <c r="D123" s="23" t="s">
        <v>278</v>
      </c>
      <c r="E123" s="23" t="s">
        <v>48</v>
      </c>
      <c r="F123" s="23" t="s">
        <v>281</v>
      </c>
      <c r="G123" s="19">
        <v>167.83</v>
      </c>
      <c r="H123" s="19">
        <v>-15.38</v>
      </c>
      <c r="I123" s="19"/>
      <c r="J123" s="19">
        <v>51.649900000000002</v>
      </c>
      <c r="K123" s="19">
        <v>1.1138999999999999</v>
      </c>
      <c r="L123" s="19">
        <v>16.472100000000001</v>
      </c>
      <c r="M123" s="19">
        <v>9.3797999999999995</v>
      </c>
      <c r="N123" s="19">
        <v>0.20979999999999999</v>
      </c>
      <c r="O123" s="19">
        <v>5.0067000000000004</v>
      </c>
      <c r="P123" s="19">
        <v>9.2692999999999994</v>
      </c>
      <c r="Q123" s="19">
        <v>3.5316999999999998</v>
      </c>
      <c r="R123" s="19">
        <v>2.2528999999999999</v>
      </c>
      <c r="S123" s="19">
        <v>0.4476</v>
      </c>
      <c r="T123" s="19">
        <v>99.333699999999993</v>
      </c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</row>
    <row r="124" spans="1:72" s="23" customFormat="1" ht="14.4">
      <c r="A124" s="23" t="s">
        <v>759</v>
      </c>
      <c r="B124" s="23" t="s">
        <v>394</v>
      </c>
      <c r="C124" s="26" t="s">
        <v>245</v>
      </c>
      <c r="D124" s="23" t="s">
        <v>278</v>
      </c>
      <c r="E124" s="23" t="s">
        <v>48</v>
      </c>
      <c r="F124" s="23" t="s">
        <v>281</v>
      </c>
      <c r="G124" s="19">
        <v>167.83</v>
      </c>
      <c r="H124" s="19">
        <v>-15.38</v>
      </c>
      <c r="I124" s="19"/>
      <c r="J124" s="19">
        <v>51.563000000000002</v>
      </c>
      <c r="K124" s="19">
        <v>1.0083</v>
      </c>
      <c r="L124" s="19">
        <v>16.329499999999999</v>
      </c>
      <c r="M124" s="19">
        <v>9.5219000000000005</v>
      </c>
      <c r="N124" s="19">
        <v>0.24479999999999999</v>
      </c>
      <c r="O124" s="19">
        <v>4.9009999999999998</v>
      </c>
      <c r="P124" s="19">
        <v>9.4276</v>
      </c>
      <c r="Q124" s="19">
        <v>3.6261999999999999</v>
      </c>
      <c r="R124" s="19">
        <v>2.1738</v>
      </c>
      <c r="S124" s="19">
        <v>0.35699999999999998</v>
      </c>
      <c r="T124" s="19">
        <v>99.153099999999995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</row>
    <row r="125" spans="1:72" s="23" customFormat="1" ht="14.4">
      <c r="A125" s="23" t="s">
        <v>759</v>
      </c>
      <c r="B125" s="23" t="s">
        <v>395</v>
      </c>
      <c r="C125" s="26" t="s">
        <v>245</v>
      </c>
      <c r="D125" s="23" t="s">
        <v>278</v>
      </c>
      <c r="E125" s="23" t="s">
        <v>48</v>
      </c>
      <c r="F125" s="23" t="s">
        <v>281</v>
      </c>
      <c r="G125" s="19">
        <v>167.83</v>
      </c>
      <c r="H125" s="19">
        <v>-15.38</v>
      </c>
      <c r="I125" s="19"/>
      <c r="J125" s="19">
        <v>52.155799999999999</v>
      </c>
      <c r="K125" s="19">
        <v>1.0389999999999999</v>
      </c>
      <c r="L125" s="19">
        <v>16.527100000000001</v>
      </c>
      <c r="M125" s="19">
        <v>9.3468</v>
      </c>
      <c r="N125" s="19">
        <v>0.1988</v>
      </c>
      <c r="O125" s="19">
        <v>4.9741999999999997</v>
      </c>
      <c r="P125" s="19">
        <v>9.3119999999999994</v>
      </c>
      <c r="Q125" s="19">
        <v>3.7000999999999999</v>
      </c>
      <c r="R125" s="19">
        <v>2.1876000000000002</v>
      </c>
      <c r="S125" s="19">
        <v>0.45419999999999999</v>
      </c>
      <c r="T125" s="19">
        <v>99.895600000000016</v>
      </c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</row>
    <row r="126" spans="1:72" s="23" customFormat="1" ht="14.4">
      <c r="A126" s="23" t="s">
        <v>759</v>
      </c>
      <c r="B126" s="23" t="s">
        <v>396</v>
      </c>
      <c r="C126" s="26" t="s">
        <v>245</v>
      </c>
      <c r="D126" s="23" t="s">
        <v>278</v>
      </c>
      <c r="E126" s="23" t="s">
        <v>48</v>
      </c>
      <c r="F126" s="23" t="s">
        <v>281</v>
      </c>
      <c r="G126" s="19">
        <v>167.83</v>
      </c>
      <c r="H126" s="19">
        <v>-15.38</v>
      </c>
      <c r="I126" s="19"/>
      <c r="J126" s="19">
        <v>51.988199999999999</v>
      </c>
      <c r="K126" s="19">
        <v>1.0073000000000001</v>
      </c>
      <c r="L126" s="19">
        <v>16.218299999999999</v>
      </c>
      <c r="M126" s="19">
        <v>9.9931999999999999</v>
      </c>
      <c r="N126" s="19">
        <v>0.16400000000000001</v>
      </c>
      <c r="O126" s="19">
        <v>5.1105999999999998</v>
      </c>
      <c r="P126" s="19">
        <v>9.3722999999999992</v>
      </c>
      <c r="Q126" s="19">
        <v>3.5945999999999998</v>
      </c>
      <c r="R126" s="19">
        <v>2.3967000000000001</v>
      </c>
      <c r="S126" s="19">
        <v>0.3891</v>
      </c>
      <c r="T126" s="19">
        <v>100.23429999999999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</row>
    <row r="127" spans="1:72" s="23" customFormat="1" ht="14.4">
      <c r="A127" s="23" t="s">
        <v>759</v>
      </c>
      <c r="B127" s="23" t="s">
        <v>397</v>
      </c>
      <c r="C127" s="26" t="s">
        <v>245</v>
      </c>
      <c r="D127" s="23" t="s">
        <v>278</v>
      </c>
      <c r="E127" s="23" t="s">
        <v>48</v>
      </c>
      <c r="F127" s="23" t="s">
        <v>281</v>
      </c>
      <c r="G127" s="19">
        <v>167.83</v>
      </c>
      <c r="H127" s="19">
        <v>-15.38</v>
      </c>
      <c r="I127" s="19"/>
      <c r="J127" s="19">
        <v>51.977499999999999</v>
      </c>
      <c r="K127" s="19">
        <v>1.1499999999999999</v>
      </c>
      <c r="L127" s="19">
        <v>16.372199999999999</v>
      </c>
      <c r="M127" s="19">
        <v>9.9880999999999993</v>
      </c>
      <c r="N127" s="19">
        <v>0.23860000000000001</v>
      </c>
      <c r="O127" s="19">
        <v>5.0708000000000002</v>
      </c>
      <c r="P127" s="19">
        <v>9.6513000000000009</v>
      </c>
      <c r="Q127" s="19">
        <v>3.4234</v>
      </c>
      <c r="R127" s="19">
        <v>2.3449</v>
      </c>
      <c r="S127" s="19">
        <v>0.3463</v>
      </c>
      <c r="T127" s="19">
        <v>100.56310000000001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</row>
    <row r="128" spans="1:72" s="23" customFormat="1" ht="14.4">
      <c r="A128" s="23" t="s">
        <v>759</v>
      </c>
      <c r="B128" s="23" t="s">
        <v>398</v>
      </c>
      <c r="C128" s="26" t="s">
        <v>245</v>
      </c>
      <c r="D128" s="23" t="s">
        <v>278</v>
      </c>
      <c r="E128" s="23" t="s">
        <v>48</v>
      </c>
      <c r="F128" s="23" t="s">
        <v>281</v>
      </c>
      <c r="G128" s="19">
        <v>167.83</v>
      </c>
      <c r="H128" s="19">
        <v>-15.38</v>
      </c>
      <c r="I128" s="19"/>
      <c r="J128" s="19">
        <v>51.946300000000001</v>
      </c>
      <c r="K128" s="19">
        <v>0.96970000000000001</v>
      </c>
      <c r="L128" s="19">
        <v>15.9838</v>
      </c>
      <c r="M128" s="19">
        <v>9.6849000000000007</v>
      </c>
      <c r="N128" s="19">
        <v>0.16700000000000001</v>
      </c>
      <c r="O128" s="19">
        <v>5.1989999999999998</v>
      </c>
      <c r="P128" s="19">
        <v>9.1684000000000001</v>
      </c>
      <c r="Q128" s="19">
        <v>3.6918000000000002</v>
      </c>
      <c r="R128" s="19">
        <v>2.3563000000000001</v>
      </c>
      <c r="S128" s="19">
        <v>0.3221</v>
      </c>
      <c r="T128" s="19">
        <v>99.489300000000014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</row>
    <row r="129" spans="1:72" s="23" customFormat="1" ht="14.4">
      <c r="A129" s="23" t="s">
        <v>759</v>
      </c>
      <c r="B129" s="23" t="s">
        <v>399</v>
      </c>
      <c r="C129" s="26" t="s">
        <v>245</v>
      </c>
      <c r="D129" s="23" t="s">
        <v>278</v>
      </c>
      <c r="E129" s="23" t="s">
        <v>48</v>
      </c>
      <c r="F129" s="23" t="s">
        <v>400</v>
      </c>
      <c r="G129" s="19">
        <v>167.83</v>
      </c>
      <c r="H129" s="19">
        <v>-15.38</v>
      </c>
      <c r="I129" s="19"/>
      <c r="J129" s="19">
        <v>50.898568969999999</v>
      </c>
      <c r="K129" s="19">
        <v>0.87551611699999998</v>
      </c>
      <c r="L129" s="19">
        <v>15.658393569999999</v>
      </c>
      <c r="M129" s="19">
        <v>9.0509995449999998</v>
      </c>
      <c r="N129" s="19">
        <v>0.17678169199999999</v>
      </c>
      <c r="O129" s="19">
        <v>6.8871414809999996</v>
      </c>
      <c r="P129" s="19">
        <v>9.923666484</v>
      </c>
      <c r="Q129" s="19">
        <v>3.3449213549999999</v>
      </c>
      <c r="R129" s="19">
        <v>1.847402701</v>
      </c>
      <c r="S129" s="19">
        <v>0.30956460200000002</v>
      </c>
      <c r="T129" s="19">
        <v>98.972956516999972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>
        <v>1294.422827646843</v>
      </c>
      <c r="BT129" s="16">
        <v>1.183511185641795</v>
      </c>
    </row>
    <row r="130" spans="1:72" s="23" customFormat="1" ht="14.4">
      <c r="A130" s="23" t="s">
        <v>759</v>
      </c>
      <c r="B130" s="23" t="s">
        <v>401</v>
      </c>
      <c r="C130" s="26" t="s">
        <v>245</v>
      </c>
      <c r="D130" s="23" t="s">
        <v>278</v>
      </c>
      <c r="E130" s="23" t="s">
        <v>48</v>
      </c>
      <c r="F130" s="23" t="s">
        <v>281</v>
      </c>
      <c r="G130" s="19">
        <v>167.83</v>
      </c>
      <c r="H130" s="19">
        <v>-15.38</v>
      </c>
      <c r="I130" s="19"/>
      <c r="J130" s="19">
        <v>51.517699999999998</v>
      </c>
      <c r="K130" s="19">
        <v>0.98419999999999996</v>
      </c>
      <c r="L130" s="19">
        <v>16.562200000000001</v>
      </c>
      <c r="M130" s="19">
        <v>8.9105000000000008</v>
      </c>
      <c r="N130" s="19">
        <v>0.26029999999999998</v>
      </c>
      <c r="O130" s="19">
        <v>5.1372</v>
      </c>
      <c r="P130" s="19">
        <v>9.98</v>
      </c>
      <c r="Q130" s="19">
        <v>3.2885</v>
      </c>
      <c r="R130" s="19">
        <v>2.1623999999999999</v>
      </c>
      <c r="S130" s="19">
        <v>0.19070000000000001</v>
      </c>
      <c r="T130" s="19">
        <v>98.993700000000018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</row>
    <row r="131" spans="1:72" s="23" customFormat="1" ht="14.4">
      <c r="A131" s="23" t="s">
        <v>759</v>
      </c>
      <c r="B131" s="23" t="s">
        <v>402</v>
      </c>
      <c r="C131" s="26" t="s">
        <v>245</v>
      </c>
      <c r="D131" s="23" t="s">
        <v>278</v>
      </c>
      <c r="E131" s="23" t="s">
        <v>48</v>
      </c>
      <c r="F131" s="23" t="s">
        <v>281</v>
      </c>
      <c r="G131" s="19">
        <v>167.83</v>
      </c>
      <c r="H131" s="19">
        <v>-15.38</v>
      </c>
      <c r="I131" s="19"/>
      <c r="J131" s="19">
        <v>51.5961</v>
      </c>
      <c r="K131" s="19">
        <v>1.0407</v>
      </c>
      <c r="L131" s="19">
        <v>16.101900000000001</v>
      </c>
      <c r="M131" s="19">
        <v>9.4540000000000006</v>
      </c>
      <c r="N131" s="19">
        <v>0.2157</v>
      </c>
      <c r="O131" s="19">
        <v>5.0278</v>
      </c>
      <c r="P131" s="19">
        <v>9.5721000000000007</v>
      </c>
      <c r="Q131" s="19">
        <v>3.4942000000000002</v>
      </c>
      <c r="R131" s="19">
        <v>2.2517999999999998</v>
      </c>
      <c r="S131" s="19">
        <v>0.36720000000000003</v>
      </c>
      <c r="T131" s="19">
        <v>99.121500000000012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</row>
    <row r="132" spans="1:72" s="23" customFormat="1" ht="14.4">
      <c r="A132" s="23" t="s">
        <v>759</v>
      </c>
      <c r="B132" s="23" t="s">
        <v>403</v>
      </c>
      <c r="C132" s="26" t="s">
        <v>245</v>
      </c>
      <c r="D132" s="23" t="s">
        <v>278</v>
      </c>
      <c r="E132" s="23" t="s">
        <v>48</v>
      </c>
      <c r="F132" s="23" t="s">
        <v>281</v>
      </c>
      <c r="G132" s="19">
        <v>167.83</v>
      </c>
      <c r="H132" s="19">
        <v>-15.38</v>
      </c>
      <c r="I132" s="19"/>
      <c r="J132" s="19">
        <v>52.3371</v>
      </c>
      <c r="K132" s="19">
        <v>1.0134000000000001</v>
      </c>
      <c r="L132" s="19">
        <v>16.121700000000001</v>
      </c>
      <c r="M132" s="19">
        <v>9.6485000000000003</v>
      </c>
      <c r="N132" s="19">
        <v>0.15049999999999999</v>
      </c>
      <c r="O132" s="19">
        <v>5.1414</v>
      </c>
      <c r="P132" s="19">
        <v>9.2188999999999997</v>
      </c>
      <c r="Q132" s="19">
        <v>3.4582999999999999</v>
      </c>
      <c r="R132" s="19">
        <v>2.1532</v>
      </c>
      <c r="S132" s="19">
        <v>0.32729999999999998</v>
      </c>
      <c r="T132" s="19">
        <v>99.570299999999989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</row>
    <row r="133" spans="1:72" s="23" customFormat="1" ht="14.4">
      <c r="A133" s="23" t="s">
        <v>759</v>
      </c>
      <c r="B133" s="23" t="s">
        <v>404</v>
      </c>
      <c r="C133" s="26" t="s">
        <v>245</v>
      </c>
      <c r="D133" s="23" t="s">
        <v>278</v>
      </c>
      <c r="E133" s="23" t="s">
        <v>48</v>
      </c>
      <c r="F133" s="23" t="s">
        <v>281</v>
      </c>
      <c r="G133" s="19">
        <v>167.83</v>
      </c>
      <c r="H133" s="19">
        <v>-15.38</v>
      </c>
      <c r="I133" s="19"/>
      <c r="J133" s="19">
        <v>51.622799999999998</v>
      </c>
      <c r="K133" s="19">
        <v>1.0071000000000001</v>
      </c>
      <c r="L133" s="19">
        <v>15.9572</v>
      </c>
      <c r="M133" s="19">
        <v>9.4184999999999999</v>
      </c>
      <c r="N133" s="19">
        <v>0.16109999999999999</v>
      </c>
      <c r="O133" s="19">
        <v>5.1018999999999997</v>
      </c>
      <c r="P133" s="19">
        <v>9.6617999999999995</v>
      </c>
      <c r="Q133" s="19">
        <v>3.5432000000000001</v>
      </c>
      <c r="R133" s="19">
        <v>2.2155999999999998</v>
      </c>
      <c r="S133" s="19">
        <v>0.38109999999999999</v>
      </c>
      <c r="T133" s="19">
        <v>99.070299999999989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</row>
    <row r="134" spans="1:72" s="23" customFormat="1" ht="14.4">
      <c r="A134" s="23" t="s">
        <v>759</v>
      </c>
      <c r="B134" s="23" t="s">
        <v>405</v>
      </c>
      <c r="C134" s="26" t="s">
        <v>245</v>
      </c>
      <c r="D134" s="23" t="s">
        <v>278</v>
      </c>
      <c r="E134" s="23" t="s">
        <v>48</v>
      </c>
      <c r="F134" s="23" t="s">
        <v>281</v>
      </c>
      <c r="G134" s="19">
        <v>167.83</v>
      </c>
      <c r="H134" s="19">
        <v>-15.38</v>
      </c>
      <c r="I134" s="19"/>
      <c r="J134" s="19">
        <v>51.7239</v>
      </c>
      <c r="K134" s="19">
        <v>1.1143000000000001</v>
      </c>
      <c r="L134" s="19">
        <v>16.068000000000001</v>
      </c>
      <c r="M134" s="19">
        <v>9.5507000000000009</v>
      </c>
      <c r="N134" s="19">
        <v>0.12130000000000001</v>
      </c>
      <c r="O134" s="19">
        <v>5.0518000000000001</v>
      </c>
      <c r="P134" s="19">
        <v>9.4025999999999996</v>
      </c>
      <c r="Q134" s="19">
        <v>3.4763000000000002</v>
      </c>
      <c r="R134" s="19">
        <v>2.4323999999999999</v>
      </c>
      <c r="S134" s="19">
        <v>0.4083</v>
      </c>
      <c r="T134" s="19">
        <v>99.349599999999995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</row>
    <row r="135" spans="1:72" s="23" customFormat="1" ht="14.4">
      <c r="A135" s="23" t="s">
        <v>759</v>
      </c>
      <c r="B135" s="23" t="s">
        <v>406</v>
      </c>
      <c r="C135" s="26" t="s">
        <v>245</v>
      </c>
      <c r="D135" s="23" t="s">
        <v>278</v>
      </c>
      <c r="E135" s="23" t="s">
        <v>48</v>
      </c>
      <c r="F135" s="23" t="s">
        <v>281</v>
      </c>
      <c r="G135" s="19">
        <v>167.83</v>
      </c>
      <c r="H135" s="19">
        <v>-15.38</v>
      </c>
      <c r="I135" s="19"/>
      <c r="J135" s="19">
        <v>52.253399999999999</v>
      </c>
      <c r="K135" s="19">
        <v>0.98650000000000004</v>
      </c>
      <c r="L135" s="19">
        <v>16.634799999999998</v>
      </c>
      <c r="M135" s="19">
        <v>9.3379999999999992</v>
      </c>
      <c r="N135" s="19">
        <v>0.1145</v>
      </c>
      <c r="O135" s="19">
        <v>5.0500999999999996</v>
      </c>
      <c r="P135" s="19">
        <v>9.3526000000000007</v>
      </c>
      <c r="Q135" s="19">
        <v>3.5636000000000001</v>
      </c>
      <c r="R135" s="19">
        <v>2.1105</v>
      </c>
      <c r="S135" s="19">
        <v>0.1774</v>
      </c>
      <c r="T135" s="19">
        <v>99.581399999999988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</row>
    <row r="136" spans="1:72" s="23" customFormat="1" ht="14.4">
      <c r="A136" s="23" t="s">
        <v>759</v>
      </c>
      <c r="B136" s="23" t="s">
        <v>407</v>
      </c>
      <c r="C136" s="26" t="s">
        <v>245</v>
      </c>
      <c r="D136" s="23" t="s">
        <v>278</v>
      </c>
      <c r="E136" s="23" t="s">
        <v>48</v>
      </c>
      <c r="F136" s="23" t="s">
        <v>281</v>
      </c>
      <c r="G136" s="19">
        <v>167.83</v>
      </c>
      <c r="H136" s="19">
        <v>-15.38</v>
      </c>
      <c r="I136" s="19"/>
      <c r="J136" s="19">
        <v>51.692900000000002</v>
      </c>
      <c r="K136" s="19">
        <v>0.95579999999999998</v>
      </c>
      <c r="L136" s="19">
        <v>16.6572</v>
      </c>
      <c r="M136" s="19">
        <v>9.2011000000000003</v>
      </c>
      <c r="N136" s="19">
        <v>0.14630000000000001</v>
      </c>
      <c r="O136" s="19">
        <v>5.1645000000000003</v>
      </c>
      <c r="P136" s="19">
        <v>9.7685999999999993</v>
      </c>
      <c r="Q136" s="19">
        <v>3.4824000000000002</v>
      </c>
      <c r="R136" s="19">
        <v>1.8772</v>
      </c>
      <c r="S136" s="19">
        <v>0.15010000000000001</v>
      </c>
      <c r="T136" s="19">
        <v>99.096099999999993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</row>
    <row r="137" spans="1:72" s="23" customFormat="1" ht="14.4">
      <c r="A137" s="23" t="s">
        <v>759</v>
      </c>
      <c r="B137" s="23" t="s">
        <v>408</v>
      </c>
      <c r="C137" s="26" t="s">
        <v>245</v>
      </c>
      <c r="D137" s="23" t="s">
        <v>278</v>
      </c>
      <c r="E137" s="23" t="s">
        <v>48</v>
      </c>
      <c r="F137" s="23" t="s">
        <v>281</v>
      </c>
      <c r="G137" s="19">
        <v>167.83</v>
      </c>
      <c r="H137" s="19">
        <v>-15.38</v>
      </c>
      <c r="I137" s="19"/>
      <c r="J137" s="19">
        <v>51.116999999999997</v>
      </c>
      <c r="K137" s="19">
        <v>0.98319999999999996</v>
      </c>
      <c r="L137" s="19">
        <v>16.2971</v>
      </c>
      <c r="M137" s="19">
        <v>9.0940999999999992</v>
      </c>
      <c r="N137" s="19">
        <v>8.09E-2</v>
      </c>
      <c r="O137" s="19">
        <v>5.0831999999999997</v>
      </c>
      <c r="P137" s="19">
        <v>9.8275000000000006</v>
      </c>
      <c r="Q137" s="19">
        <v>3.4895</v>
      </c>
      <c r="R137" s="19">
        <v>2.1741999999999999</v>
      </c>
      <c r="S137" s="19">
        <v>0.39450000000000002</v>
      </c>
      <c r="T137" s="19">
        <v>98.541200000000003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</row>
    <row r="138" spans="1:72" s="23" customFormat="1" ht="14.4">
      <c r="A138" s="23" t="s">
        <v>759</v>
      </c>
      <c r="B138" s="23" t="s">
        <v>409</v>
      </c>
      <c r="C138" s="26" t="s">
        <v>245</v>
      </c>
      <c r="D138" s="23" t="s">
        <v>278</v>
      </c>
      <c r="E138" s="23" t="s">
        <v>48</v>
      </c>
      <c r="F138" s="23" t="s">
        <v>281</v>
      </c>
      <c r="G138" s="19">
        <v>167.83</v>
      </c>
      <c r="H138" s="19">
        <v>-15.38</v>
      </c>
      <c r="I138" s="19"/>
      <c r="J138" s="19">
        <v>51.546799999999998</v>
      </c>
      <c r="K138" s="19">
        <v>0.93840000000000001</v>
      </c>
      <c r="L138" s="19">
        <v>16.578199999999999</v>
      </c>
      <c r="M138" s="19">
        <v>9.0556999999999999</v>
      </c>
      <c r="N138" s="19">
        <v>0.1133</v>
      </c>
      <c r="O138" s="19">
        <v>5.0061999999999998</v>
      </c>
      <c r="P138" s="19">
        <v>9.3437000000000001</v>
      </c>
      <c r="Q138" s="19">
        <v>3.4342999999999999</v>
      </c>
      <c r="R138" s="19">
        <v>2.1023999999999998</v>
      </c>
      <c r="S138" s="19">
        <v>0.40910000000000002</v>
      </c>
      <c r="T138" s="19">
        <v>98.528099999999981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</row>
    <row r="139" spans="1:72" s="23" customFormat="1" ht="14.4">
      <c r="A139" s="23" t="s">
        <v>759</v>
      </c>
      <c r="B139" s="23" t="s">
        <v>410</v>
      </c>
      <c r="C139" s="26" t="s">
        <v>245</v>
      </c>
      <c r="D139" s="23" t="s">
        <v>278</v>
      </c>
      <c r="E139" s="23" t="s">
        <v>48</v>
      </c>
      <c r="F139" s="23" t="s">
        <v>281</v>
      </c>
      <c r="G139" s="19">
        <v>167.83</v>
      </c>
      <c r="H139" s="19">
        <v>-15.38</v>
      </c>
      <c r="I139" s="19"/>
      <c r="J139" s="19">
        <v>51.588700000000003</v>
      </c>
      <c r="K139" s="19">
        <v>0.96679999999999999</v>
      </c>
      <c r="L139" s="19">
        <v>16.4757</v>
      </c>
      <c r="M139" s="19">
        <v>8.8307000000000002</v>
      </c>
      <c r="N139" s="19">
        <v>0.20669999999999999</v>
      </c>
      <c r="O139" s="19">
        <v>5.0229999999999997</v>
      </c>
      <c r="P139" s="19">
        <v>9.6944999999999997</v>
      </c>
      <c r="Q139" s="19">
        <v>3.4123999999999999</v>
      </c>
      <c r="R139" s="19">
        <v>2.2766999999999999</v>
      </c>
      <c r="S139" s="19">
        <v>0.38140000000000002</v>
      </c>
      <c r="T139" s="19">
        <v>98.8566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</row>
    <row r="140" spans="1:72" s="23" customFormat="1" ht="14.4">
      <c r="A140" s="23" t="s">
        <v>759</v>
      </c>
      <c r="B140" s="23" t="s">
        <v>411</v>
      </c>
      <c r="C140" s="26" t="s">
        <v>245</v>
      </c>
      <c r="D140" s="23" t="s">
        <v>278</v>
      </c>
      <c r="E140" s="23" t="s">
        <v>48</v>
      </c>
      <c r="F140" s="23" t="s">
        <v>281</v>
      </c>
      <c r="G140" s="19">
        <v>167.83</v>
      </c>
      <c r="H140" s="19">
        <v>-15.38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>
        <v>1.215168056</v>
      </c>
      <c r="W140" s="19">
        <v>99.330260469999999</v>
      </c>
      <c r="X140" s="19"/>
      <c r="Y140" s="19"/>
      <c r="Z140" s="19">
        <v>16.87</v>
      </c>
      <c r="AA140" s="19">
        <v>608.34732029999998</v>
      </c>
      <c r="AB140" s="19">
        <v>3668.5012649999999</v>
      </c>
      <c r="AC140" s="19"/>
      <c r="AD140" s="19"/>
      <c r="AE140" s="19"/>
      <c r="AF140" s="19">
        <v>24.63</v>
      </c>
      <c r="AG140" s="19">
        <v>401.97</v>
      </c>
      <c r="AH140" s="19"/>
      <c r="AI140" s="19">
        <v>38.65</v>
      </c>
      <c r="AJ140" s="19">
        <v>729.03</v>
      </c>
      <c r="AK140" s="19">
        <v>19.78</v>
      </c>
      <c r="AL140" s="19">
        <v>76.5</v>
      </c>
      <c r="AM140" s="19">
        <v>1.9450000000000001</v>
      </c>
      <c r="AN140" s="19"/>
      <c r="AO140" s="19">
        <v>595.46</v>
      </c>
      <c r="AP140" s="19">
        <v>16.97</v>
      </c>
      <c r="AQ140" s="19">
        <v>34.53</v>
      </c>
      <c r="AR140" s="19">
        <v>4.49</v>
      </c>
      <c r="AS140" s="19">
        <v>19.510000000000002</v>
      </c>
      <c r="AT140" s="19">
        <v>4.38</v>
      </c>
      <c r="AU140" s="19">
        <v>1.355</v>
      </c>
      <c r="AV140" s="19">
        <v>3.83</v>
      </c>
      <c r="AW140" s="19">
        <v>0.58399999999999996</v>
      </c>
      <c r="AX140" s="19">
        <v>3.53</v>
      </c>
      <c r="AY140" s="19">
        <v>0.73299999999999998</v>
      </c>
      <c r="AZ140" s="19">
        <v>2.0449999999999999</v>
      </c>
      <c r="BA140" s="19">
        <v>0.28499999999999998</v>
      </c>
      <c r="BB140" s="19">
        <v>2.19</v>
      </c>
      <c r="BC140" s="19">
        <v>0.30199999999999999</v>
      </c>
      <c r="BD140" s="19">
        <v>2.29</v>
      </c>
      <c r="BE140" s="19">
        <v>9.8599999999999993E-2</v>
      </c>
      <c r="BF140" s="19">
        <v>8.9499999999999993</v>
      </c>
      <c r="BG140" s="19">
        <v>2.68</v>
      </c>
      <c r="BH140" s="19"/>
      <c r="BI140" s="19"/>
      <c r="BJ140" s="16"/>
      <c r="BK140" s="16"/>
      <c r="BL140" s="16"/>
      <c r="BM140" s="16"/>
      <c r="BN140" s="16">
        <f t="shared" ref="BN140:BN202" si="8">V140*10^4/AQ140</f>
        <v>351.91661048363744</v>
      </c>
      <c r="BO140" s="16">
        <f t="shared" ref="BO140:BO202" si="9">AO140/BG140</f>
        <v>222.18656716417911</v>
      </c>
      <c r="BP140" s="16">
        <f t="shared" ref="BP140:BP202" si="10">AI140/BG140</f>
        <v>14.421641791044776</v>
      </c>
      <c r="BQ140" s="16">
        <f t="shared" ref="BQ140:BQ202" si="11">BG140/AM140</f>
        <v>1.3778920308483291</v>
      </c>
      <c r="BR140" s="16"/>
      <c r="BS140" s="16"/>
      <c r="BT140" s="16"/>
    </row>
    <row r="141" spans="1:72" s="23" customFormat="1" ht="14.4">
      <c r="A141" s="23" t="s">
        <v>759</v>
      </c>
      <c r="B141" s="23" t="s">
        <v>412</v>
      </c>
      <c r="C141" s="26" t="s">
        <v>245</v>
      </c>
      <c r="D141" s="23" t="s">
        <v>278</v>
      </c>
      <c r="E141" s="23" t="s">
        <v>48</v>
      </c>
      <c r="F141" s="23" t="s">
        <v>281</v>
      </c>
      <c r="G141" s="19">
        <v>167.83</v>
      </c>
      <c r="H141" s="19">
        <v>-15.38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>
        <v>13.73</v>
      </c>
      <c r="AA141" s="19"/>
      <c r="AB141" s="19"/>
      <c r="AC141" s="19"/>
      <c r="AD141" s="19"/>
      <c r="AE141" s="19"/>
      <c r="AF141" s="19">
        <v>25.86</v>
      </c>
      <c r="AG141" s="19">
        <v>392.37</v>
      </c>
      <c r="AH141" s="19"/>
      <c r="AI141" s="19">
        <v>36.43</v>
      </c>
      <c r="AJ141" s="19">
        <v>757.3</v>
      </c>
      <c r="AK141" s="19">
        <v>19.07</v>
      </c>
      <c r="AL141" s="19">
        <v>72.650000000000006</v>
      </c>
      <c r="AM141" s="19">
        <v>1.8819999999999999</v>
      </c>
      <c r="AN141" s="19"/>
      <c r="AO141" s="19">
        <v>582.32000000000005</v>
      </c>
      <c r="AP141" s="19">
        <v>16.37</v>
      </c>
      <c r="AQ141" s="19">
        <v>33.270000000000003</v>
      </c>
      <c r="AR141" s="19">
        <v>4.3899999999999997</v>
      </c>
      <c r="AS141" s="19">
        <v>19.510000000000002</v>
      </c>
      <c r="AT141" s="19">
        <v>4.33</v>
      </c>
      <c r="AU141" s="19">
        <v>1.3029999999999999</v>
      </c>
      <c r="AV141" s="19">
        <v>3.92</v>
      </c>
      <c r="AW141" s="19">
        <v>0.55400000000000005</v>
      </c>
      <c r="AX141" s="19">
        <v>3.48</v>
      </c>
      <c r="AY141" s="19">
        <v>0.73599999999999999</v>
      </c>
      <c r="AZ141" s="19">
        <v>1.994</v>
      </c>
      <c r="BA141" s="19">
        <v>0.28999999999999998</v>
      </c>
      <c r="BB141" s="19">
        <v>1.85</v>
      </c>
      <c r="BC141" s="19">
        <v>0.29199999999999998</v>
      </c>
      <c r="BD141" s="19">
        <v>2.0920000000000001</v>
      </c>
      <c r="BE141" s="19">
        <v>9.9599999999999994E-2</v>
      </c>
      <c r="BF141" s="19">
        <v>8.9600000000000009</v>
      </c>
      <c r="BG141" s="19">
        <v>2.44</v>
      </c>
      <c r="BH141" s="19"/>
      <c r="BI141" s="19"/>
      <c r="BJ141" s="16"/>
      <c r="BK141" s="16"/>
      <c r="BL141" s="16"/>
      <c r="BM141" s="16"/>
      <c r="BN141" s="16"/>
      <c r="BO141" s="16">
        <f t="shared" si="9"/>
        <v>238.65573770491807</v>
      </c>
      <c r="BP141" s="16">
        <f t="shared" si="10"/>
        <v>14.930327868852459</v>
      </c>
      <c r="BQ141" s="16">
        <f t="shared" si="11"/>
        <v>1.2964930924548352</v>
      </c>
      <c r="BR141" s="16"/>
      <c r="BS141" s="16"/>
      <c r="BT141" s="16"/>
    </row>
    <row r="142" spans="1:72" s="23" customFormat="1" ht="14.4">
      <c r="A142" s="23" t="s">
        <v>759</v>
      </c>
      <c r="B142" s="23" t="s">
        <v>413</v>
      </c>
      <c r="C142" s="26" t="s">
        <v>245</v>
      </c>
      <c r="D142" s="23" t="s">
        <v>278</v>
      </c>
      <c r="E142" s="23" t="s">
        <v>48</v>
      </c>
      <c r="F142" s="23" t="s">
        <v>281</v>
      </c>
      <c r="G142" s="19">
        <v>167.83</v>
      </c>
      <c r="H142" s="19">
        <v>-15.38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>
        <v>16.760000000000002</v>
      </c>
      <c r="AA142" s="19"/>
      <c r="AB142" s="19"/>
      <c r="AC142" s="19"/>
      <c r="AD142" s="19"/>
      <c r="AE142" s="19"/>
      <c r="AF142" s="19">
        <v>27.6</v>
      </c>
      <c r="AG142" s="19">
        <v>448.05</v>
      </c>
      <c r="AH142" s="19"/>
      <c r="AI142" s="19">
        <v>43.27</v>
      </c>
      <c r="AJ142" s="19">
        <v>813.25</v>
      </c>
      <c r="AK142" s="19">
        <v>21.78</v>
      </c>
      <c r="AL142" s="19">
        <v>85.98</v>
      </c>
      <c r="AM142" s="19">
        <v>2.1520000000000001</v>
      </c>
      <c r="AN142" s="19"/>
      <c r="AO142" s="19">
        <v>676.41</v>
      </c>
      <c r="AP142" s="19">
        <v>19.38</v>
      </c>
      <c r="AQ142" s="19">
        <v>39.06</v>
      </c>
      <c r="AR142" s="19">
        <v>5.09</v>
      </c>
      <c r="AS142" s="19">
        <v>22.42</v>
      </c>
      <c r="AT142" s="19">
        <v>5.28</v>
      </c>
      <c r="AU142" s="19">
        <v>1.4970000000000001</v>
      </c>
      <c r="AV142" s="19">
        <v>4.62</v>
      </c>
      <c r="AW142" s="19">
        <v>0.64300000000000002</v>
      </c>
      <c r="AX142" s="19">
        <v>4</v>
      </c>
      <c r="AY142" s="19">
        <v>0.84699999999999998</v>
      </c>
      <c r="AZ142" s="19">
        <v>2.48</v>
      </c>
      <c r="BA142" s="19">
        <v>0.35699999999999998</v>
      </c>
      <c r="BB142" s="19">
        <v>2.41</v>
      </c>
      <c r="BC142" s="19">
        <v>0.36199999999999999</v>
      </c>
      <c r="BD142" s="19">
        <v>2.65</v>
      </c>
      <c r="BE142" s="19">
        <v>0.1043</v>
      </c>
      <c r="BF142" s="19">
        <v>10.31</v>
      </c>
      <c r="BG142" s="19">
        <v>3.02</v>
      </c>
      <c r="BH142" s="19"/>
      <c r="BI142" s="19"/>
      <c r="BJ142" s="16"/>
      <c r="BK142" s="16"/>
      <c r="BL142" s="16"/>
      <c r="BM142" s="16"/>
      <c r="BN142" s="16"/>
      <c r="BO142" s="16">
        <f t="shared" si="9"/>
        <v>223.97682119205297</v>
      </c>
      <c r="BP142" s="16">
        <f t="shared" si="10"/>
        <v>14.327814569536425</v>
      </c>
      <c r="BQ142" s="16">
        <f t="shared" si="11"/>
        <v>1.4033457249070631</v>
      </c>
      <c r="BR142" s="16"/>
      <c r="BS142" s="16"/>
      <c r="BT142" s="16"/>
    </row>
    <row r="143" spans="1:72" s="23" customFormat="1" ht="14.4">
      <c r="A143" s="23" t="s">
        <v>759</v>
      </c>
      <c r="B143" s="23" t="s">
        <v>414</v>
      </c>
      <c r="C143" s="26" t="s">
        <v>245</v>
      </c>
      <c r="D143" s="23" t="s">
        <v>278</v>
      </c>
      <c r="E143" s="23" t="s">
        <v>48</v>
      </c>
      <c r="F143" s="23" t="s">
        <v>281</v>
      </c>
      <c r="G143" s="19">
        <v>167.83</v>
      </c>
      <c r="H143" s="19">
        <v>-15.38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>
        <v>18.62</v>
      </c>
      <c r="AA143" s="19"/>
      <c r="AB143" s="19"/>
      <c r="AC143" s="19"/>
      <c r="AD143" s="19"/>
      <c r="AE143" s="19"/>
      <c r="AF143" s="19">
        <v>25.32</v>
      </c>
      <c r="AG143" s="19">
        <v>465.73</v>
      </c>
      <c r="AH143" s="19"/>
      <c r="AI143" s="19">
        <v>44.17</v>
      </c>
      <c r="AJ143" s="19">
        <v>810.39</v>
      </c>
      <c r="AK143" s="19">
        <v>22.8</v>
      </c>
      <c r="AL143" s="19">
        <v>88.9</v>
      </c>
      <c r="AM143" s="19">
        <v>2.282</v>
      </c>
      <c r="AN143" s="19"/>
      <c r="AO143" s="19">
        <v>709.2</v>
      </c>
      <c r="AP143" s="19">
        <v>20.100000000000001</v>
      </c>
      <c r="AQ143" s="19">
        <v>41.13</v>
      </c>
      <c r="AR143" s="19">
        <v>5.32</v>
      </c>
      <c r="AS143" s="19">
        <v>23.35</v>
      </c>
      <c r="AT143" s="19">
        <v>5.0599999999999996</v>
      </c>
      <c r="AU143" s="19">
        <v>1.546</v>
      </c>
      <c r="AV143" s="19">
        <v>4.59</v>
      </c>
      <c r="AW143" s="19">
        <v>0.69499999999999995</v>
      </c>
      <c r="AX143" s="19">
        <v>4.3</v>
      </c>
      <c r="AY143" s="19">
        <v>0.86599999999999999</v>
      </c>
      <c r="AZ143" s="19">
        <v>2.41</v>
      </c>
      <c r="BA143" s="19">
        <v>0.376</v>
      </c>
      <c r="BB143" s="19">
        <v>2.39</v>
      </c>
      <c r="BC143" s="19">
        <v>0.35899999999999999</v>
      </c>
      <c r="BD143" s="19">
        <v>2.58</v>
      </c>
      <c r="BE143" s="19">
        <v>0.11940000000000001</v>
      </c>
      <c r="BF143" s="19">
        <v>9.86</v>
      </c>
      <c r="BG143" s="19">
        <v>3.13</v>
      </c>
      <c r="BH143" s="19"/>
      <c r="BI143" s="19"/>
      <c r="BJ143" s="16"/>
      <c r="BK143" s="16"/>
      <c r="BL143" s="16"/>
      <c r="BM143" s="16"/>
      <c r="BN143" s="16"/>
      <c r="BO143" s="16">
        <f t="shared" si="9"/>
        <v>226.58146964856232</v>
      </c>
      <c r="BP143" s="16">
        <f t="shared" si="10"/>
        <v>14.111821086261982</v>
      </c>
      <c r="BQ143" s="16">
        <f t="shared" si="11"/>
        <v>1.371603856266433</v>
      </c>
      <c r="BR143" s="16"/>
      <c r="BS143" s="16"/>
      <c r="BT143" s="16"/>
    </row>
    <row r="144" spans="1:72" s="23" customFormat="1" ht="14.4">
      <c r="A144" s="23" t="s">
        <v>759</v>
      </c>
      <c r="B144" s="23" t="s">
        <v>415</v>
      </c>
      <c r="C144" s="26" t="s">
        <v>245</v>
      </c>
      <c r="D144" s="23" t="s">
        <v>278</v>
      </c>
      <c r="E144" s="23" t="s">
        <v>48</v>
      </c>
      <c r="F144" s="23" t="s">
        <v>281</v>
      </c>
      <c r="G144" s="19">
        <v>167.83</v>
      </c>
      <c r="H144" s="19">
        <v>-15.38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>
        <v>0.38594964199999998</v>
      </c>
      <c r="W144" s="19">
        <v>44.968523519999998</v>
      </c>
      <c r="X144" s="19"/>
      <c r="Y144" s="19"/>
      <c r="Z144" s="19">
        <v>17.2</v>
      </c>
      <c r="AA144" s="19">
        <v>448.4754671</v>
      </c>
      <c r="AB144" s="19">
        <v>2224.0674100000001</v>
      </c>
      <c r="AC144" s="19"/>
      <c r="AD144" s="19"/>
      <c r="AE144" s="19"/>
      <c r="AF144" s="19">
        <v>29.25</v>
      </c>
      <c r="AG144" s="19">
        <v>464.74</v>
      </c>
      <c r="AH144" s="19"/>
      <c r="AI144" s="19">
        <v>43.72</v>
      </c>
      <c r="AJ144" s="19">
        <v>800.89</v>
      </c>
      <c r="AK144" s="19">
        <v>22.57</v>
      </c>
      <c r="AL144" s="19">
        <v>87.73</v>
      </c>
      <c r="AM144" s="19">
        <v>2.2749999999999999</v>
      </c>
      <c r="AN144" s="19"/>
      <c r="AO144" s="19">
        <v>652.33000000000004</v>
      </c>
      <c r="AP144" s="19">
        <v>19.420000000000002</v>
      </c>
      <c r="AQ144" s="19">
        <v>39.86</v>
      </c>
      <c r="AR144" s="19">
        <v>5.16</v>
      </c>
      <c r="AS144" s="19">
        <v>22.59</v>
      </c>
      <c r="AT144" s="19">
        <v>5.19</v>
      </c>
      <c r="AU144" s="19">
        <v>1.522</v>
      </c>
      <c r="AV144" s="19">
        <v>4.53</v>
      </c>
      <c r="AW144" s="19">
        <v>0.7</v>
      </c>
      <c r="AX144" s="19">
        <v>4.26</v>
      </c>
      <c r="AY144" s="19">
        <v>0.79300000000000004</v>
      </c>
      <c r="AZ144" s="19">
        <v>2.5209999999999999</v>
      </c>
      <c r="BA144" s="19">
        <v>0.33100000000000002</v>
      </c>
      <c r="BB144" s="19">
        <v>2.44</v>
      </c>
      <c r="BC144" s="19">
        <v>0.36699999999999999</v>
      </c>
      <c r="BD144" s="19">
        <v>2.62</v>
      </c>
      <c r="BE144" s="19">
        <v>0.12989999999999999</v>
      </c>
      <c r="BF144" s="19">
        <v>10.039999999999999</v>
      </c>
      <c r="BG144" s="19">
        <v>3.1</v>
      </c>
      <c r="BH144" s="19"/>
      <c r="BI144" s="19"/>
      <c r="BJ144" s="16"/>
      <c r="BK144" s="16"/>
      <c r="BL144" s="16"/>
      <c r="BM144" s="16"/>
      <c r="BN144" s="16">
        <f t="shared" si="8"/>
        <v>96.826302558956343</v>
      </c>
      <c r="BO144" s="16">
        <f t="shared" si="9"/>
        <v>210.42903225806452</v>
      </c>
      <c r="BP144" s="16">
        <f t="shared" si="10"/>
        <v>14.103225806451611</v>
      </c>
      <c r="BQ144" s="16">
        <f t="shared" si="11"/>
        <v>1.3626373626373627</v>
      </c>
      <c r="BR144" s="16"/>
      <c r="BS144" s="16"/>
      <c r="BT144" s="16"/>
    </row>
    <row r="145" spans="1:72" s="23" customFormat="1" ht="14.4">
      <c r="A145" s="23" t="s">
        <v>759</v>
      </c>
      <c r="B145" s="23" t="s">
        <v>416</v>
      </c>
      <c r="C145" s="26" t="s">
        <v>245</v>
      </c>
      <c r="D145" s="23" t="s">
        <v>278</v>
      </c>
      <c r="E145" s="23" t="s">
        <v>48</v>
      </c>
      <c r="F145" s="23" t="s">
        <v>281</v>
      </c>
      <c r="G145" s="19">
        <v>167.83</v>
      </c>
      <c r="H145" s="19">
        <v>-15.38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>
        <v>1.010484234</v>
      </c>
      <c r="W145" s="19">
        <v>353.65546080000001</v>
      </c>
      <c r="X145" s="19"/>
      <c r="Y145" s="19"/>
      <c r="Z145" s="19">
        <v>13.9</v>
      </c>
      <c r="AA145" s="19">
        <v>464.1903226</v>
      </c>
      <c r="AB145" s="19">
        <v>2203.3945399999998</v>
      </c>
      <c r="AC145" s="19"/>
      <c r="AD145" s="19"/>
      <c r="AE145" s="19"/>
      <c r="AF145" s="19">
        <v>24.45</v>
      </c>
      <c r="AG145" s="19">
        <v>381.38</v>
      </c>
      <c r="AH145" s="19"/>
      <c r="AI145" s="19">
        <v>35.67</v>
      </c>
      <c r="AJ145" s="19">
        <v>761.05</v>
      </c>
      <c r="AK145" s="19">
        <v>18.940000000000001</v>
      </c>
      <c r="AL145" s="19">
        <v>71.86</v>
      </c>
      <c r="AM145" s="19">
        <v>1.7949999999999999</v>
      </c>
      <c r="AN145" s="19"/>
      <c r="AO145" s="19">
        <v>575.77</v>
      </c>
      <c r="AP145" s="19">
        <v>16.12</v>
      </c>
      <c r="AQ145" s="19">
        <v>33.57</v>
      </c>
      <c r="AR145" s="19">
        <v>4.33</v>
      </c>
      <c r="AS145" s="19">
        <v>18.8</v>
      </c>
      <c r="AT145" s="19">
        <v>4.41</v>
      </c>
      <c r="AU145" s="19">
        <v>1.3009999999999999</v>
      </c>
      <c r="AV145" s="19">
        <v>3.8</v>
      </c>
      <c r="AW145" s="19">
        <v>0.54500000000000004</v>
      </c>
      <c r="AX145" s="19">
        <v>3.41</v>
      </c>
      <c r="AY145" s="19">
        <v>0.70599999999999996</v>
      </c>
      <c r="AZ145" s="19">
        <v>2.02</v>
      </c>
      <c r="BA145" s="19">
        <v>0.27800000000000002</v>
      </c>
      <c r="BB145" s="19">
        <v>1.9570000000000001</v>
      </c>
      <c r="BC145" s="19">
        <v>0.28899999999999998</v>
      </c>
      <c r="BD145" s="19">
        <v>2.141</v>
      </c>
      <c r="BE145" s="19">
        <v>8.9499999999999996E-2</v>
      </c>
      <c r="BF145" s="19">
        <v>8.83</v>
      </c>
      <c r="BG145" s="19">
        <v>2.5230000000000001</v>
      </c>
      <c r="BH145" s="19"/>
      <c r="BI145" s="19"/>
      <c r="BJ145" s="16"/>
      <c r="BK145" s="16"/>
      <c r="BL145" s="16"/>
      <c r="BM145" s="16"/>
      <c r="BN145" s="16">
        <f t="shared" si="8"/>
        <v>301.00811260053615</v>
      </c>
      <c r="BO145" s="16">
        <f t="shared" si="9"/>
        <v>228.20848196591356</v>
      </c>
      <c r="BP145" s="16">
        <f t="shared" si="10"/>
        <v>14.137931034482758</v>
      </c>
      <c r="BQ145" s="16">
        <f t="shared" si="11"/>
        <v>1.4055710306406686</v>
      </c>
      <c r="BR145" s="16"/>
      <c r="BS145" s="16"/>
      <c r="BT145" s="16"/>
    </row>
    <row r="146" spans="1:72" s="23" customFormat="1" ht="14.4">
      <c r="A146" s="23" t="s">
        <v>759</v>
      </c>
      <c r="B146" s="23" t="s">
        <v>341</v>
      </c>
      <c r="C146" s="26" t="s">
        <v>245</v>
      </c>
      <c r="D146" s="23" t="s">
        <v>278</v>
      </c>
      <c r="E146" s="23" t="s">
        <v>48</v>
      </c>
      <c r="F146" s="23" t="s">
        <v>281</v>
      </c>
      <c r="G146" s="19">
        <v>167.83</v>
      </c>
      <c r="H146" s="19">
        <v>-15.38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>
        <v>0.43291554799999998</v>
      </c>
      <c r="W146" s="19">
        <v>123.8268724</v>
      </c>
      <c r="X146" s="19"/>
      <c r="Y146" s="19"/>
      <c r="Z146" s="19"/>
      <c r="AA146" s="19">
        <v>632.88435479999998</v>
      </c>
      <c r="AB146" s="19">
        <v>3616.8648710000002</v>
      </c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</row>
    <row r="147" spans="1:72" s="23" customFormat="1" ht="14.4">
      <c r="A147" s="23" t="s">
        <v>759</v>
      </c>
      <c r="B147" s="23" t="s">
        <v>341</v>
      </c>
      <c r="C147" s="26" t="s">
        <v>245</v>
      </c>
      <c r="D147" s="23" t="s">
        <v>278</v>
      </c>
      <c r="E147" s="23" t="s">
        <v>48</v>
      </c>
      <c r="F147" s="23" t="s">
        <v>281</v>
      </c>
      <c r="G147" s="19">
        <v>167.83</v>
      </c>
      <c r="H147" s="19">
        <v>-15.38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>
        <v>0.80853996100000003</v>
      </c>
      <c r="W147" s="19">
        <v>53.07810851</v>
      </c>
      <c r="X147" s="19"/>
      <c r="Y147" s="19"/>
      <c r="Z147" s="19"/>
      <c r="AA147" s="19">
        <v>623.26983580000001</v>
      </c>
      <c r="AB147" s="19">
        <v>3720.49064</v>
      </c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</row>
    <row r="148" spans="1:72" s="23" customFormat="1" ht="14.4">
      <c r="A148" s="23" t="s">
        <v>759</v>
      </c>
      <c r="B148" s="23" t="s">
        <v>417</v>
      </c>
      <c r="C148" s="26" t="s">
        <v>245</v>
      </c>
      <c r="D148" s="23" t="s">
        <v>278</v>
      </c>
      <c r="E148" s="23" t="s">
        <v>48</v>
      </c>
      <c r="F148" s="23" t="s">
        <v>281</v>
      </c>
      <c r="G148" s="19">
        <v>167.83</v>
      </c>
      <c r="H148" s="19">
        <v>-15.38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>
        <v>1.039782829</v>
      </c>
      <c r="W148" s="19">
        <v>136.4309193</v>
      </c>
      <c r="X148" s="19"/>
      <c r="Y148" s="19"/>
      <c r="Z148" s="19"/>
      <c r="AA148" s="19">
        <v>590.61556870000004</v>
      </c>
      <c r="AB148" s="19">
        <v>3615.2052870000002</v>
      </c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</row>
    <row r="149" spans="1:72" s="23" customFormat="1" ht="14.4">
      <c r="A149" s="23" t="s">
        <v>759</v>
      </c>
      <c r="B149" s="23" t="s">
        <v>418</v>
      </c>
      <c r="C149" s="26" t="s">
        <v>245</v>
      </c>
      <c r="D149" s="23" t="s">
        <v>278</v>
      </c>
      <c r="E149" s="23" t="s">
        <v>48</v>
      </c>
      <c r="F149" s="23" t="s">
        <v>281</v>
      </c>
      <c r="G149" s="19">
        <v>167.83</v>
      </c>
      <c r="H149" s="19">
        <v>-15.38</v>
      </c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>
        <v>1.0544308060000001</v>
      </c>
      <c r="W149" s="19"/>
      <c r="X149" s="19"/>
      <c r="Y149" s="19"/>
      <c r="Z149" s="19"/>
      <c r="AA149" s="19">
        <v>594.45400659999996</v>
      </c>
      <c r="AB149" s="19">
        <v>3699.7102620000001</v>
      </c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</row>
    <row r="150" spans="1:72" s="23" customFormat="1" ht="14.4">
      <c r="A150" s="23" t="s">
        <v>759</v>
      </c>
      <c r="B150" s="23" t="s">
        <v>419</v>
      </c>
      <c r="C150" s="26" t="s">
        <v>245</v>
      </c>
      <c r="D150" s="23" t="s">
        <v>278</v>
      </c>
      <c r="E150" s="23" t="s">
        <v>48</v>
      </c>
      <c r="F150" s="23" t="s">
        <v>281</v>
      </c>
      <c r="G150" s="19">
        <v>167.83</v>
      </c>
      <c r="H150" s="19">
        <v>-15.38</v>
      </c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>
        <v>1.000323667</v>
      </c>
      <c r="W150" s="19"/>
      <c r="X150" s="19"/>
      <c r="Y150" s="19"/>
      <c r="Z150" s="19"/>
      <c r="AA150" s="19">
        <v>594.88232389999996</v>
      </c>
      <c r="AB150" s="19">
        <v>3718.9064920000001</v>
      </c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</row>
    <row r="151" spans="1:72" s="23" customFormat="1" ht="14.4">
      <c r="A151" s="23" t="s">
        <v>759</v>
      </c>
      <c r="B151" s="23" t="s">
        <v>420</v>
      </c>
      <c r="C151" s="26" t="s">
        <v>245</v>
      </c>
      <c r="D151" s="23" t="s">
        <v>278</v>
      </c>
      <c r="E151" s="23" t="s">
        <v>48</v>
      </c>
      <c r="F151" s="23" t="s">
        <v>281</v>
      </c>
      <c r="G151" s="19">
        <v>167.83</v>
      </c>
      <c r="H151" s="19">
        <v>-15.38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>
        <v>0.89949238899999995</v>
      </c>
      <c r="W151" s="19">
        <v>382.34988440000001</v>
      </c>
      <c r="X151" s="19"/>
      <c r="Y151" s="19"/>
      <c r="Z151" s="19"/>
      <c r="AA151" s="19">
        <v>596.76268779999998</v>
      </c>
      <c r="AB151" s="19">
        <v>3690.6978399999998</v>
      </c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</row>
    <row r="152" spans="1:72" s="23" customFormat="1" ht="14.4">
      <c r="A152" s="23" t="s">
        <v>759</v>
      </c>
      <c r="B152" s="23" t="s">
        <v>421</v>
      </c>
      <c r="C152" s="26" t="s">
        <v>245</v>
      </c>
      <c r="D152" s="23" t="s">
        <v>278</v>
      </c>
      <c r="E152" s="23" t="s">
        <v>48</v>
      </c>
      <c r="F152" s="23" t="s">
        <v>281</v>
      </c>
      <c r="G152" s="19">
        <v>167.83</v>
      </c>
      <c r="H152" s="19">
        <v>-15.38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>
        <v>0.47477788700000001</v>
      </c>
      <c r="W152" s="19"/>
      <c r="X152" s="19"/>
      <c r="Y152" s="19"/>
      <c r="Z152" s="19"/>
      <c r="AA152" s="19">
        <v>595.53246139999999</v>
      </c>
      <c r="AB152" s="19">
        <v>3568.7725270000001</v>
      </c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</row>
    <row r="153" spans="1:72" s="23" customFormat="1" ht="14.4">
      <c r="A153" s="23" t="s">
        <v>759</v>
      </c>
      <c r="B153" s="23" t="s">
        <v>422</v>
      </c>
      <c r="C153" s="26" t="s">
        <v>245</v>
      </c>
      <c r="D153" s="23" t="s">
        <v>278</v>
      </c>
      <c r="E153" s="23" t="s">
        <v>48</v>
      </c>
      <c r="F153" s="23" t="s">
        <v>281</v>
      </c>
      <c r="G153" s="19">
        <v>167.83</v>
      </c>
      <c r="H153" s="19">
        <v>-15.38</v>
      </c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>
        <v>0.17945556500000001</v>
      </c>
      <c r="W153" s="19"/>
      <c r="X153" s="19"/>
      <c r="Y153" s="19"/>
      <c r="Z153" s="19"/>
      <c r="AA153" s="19">
        <v>591.11466419999999</v>
      </c>
      <c r="AB153" s="19">
        <v>3486.4395290000002</v>
      </c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</row>
    <row r="154" spans="1:72" s="23" customFormat="1" ht="14.4">
      <c r="A154" s="23" t="s">
        <v>759</v>
      </c>
      <c r="B154" s="23" t="s">
        <v>423</v>
      </c>
      <c r="C154" s="26" t="s">
        <v>245</v>
      </c>
      <c r="D154" s="23" t="s">
        <v>278</v>
      </c>
      <c r="E154" s="23" t="s">
        <v>48</v>
      </c>
      <c r="F154" s="23" t="s">
        <v>281</v>
      </c>
      <c r="G154" s="19">
        <v>167.83</v>
      </c>
      <c r="H154" s="19">
        <v>-15.38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>
        <v>1.309013961</v>
      </c>
      <c r="W154" s="19">
        <v>193.715035</v>
      </c>
      <c r="X154" s="19"/>
      <c r="Y154" s="19"/>
      <c r="Z154" s="19"/>
      <c r="AA154" s="19">
        <v>596.85243739999999</v>
      </c>
      <c r="AB154" s="19">
        <v>3556.0922260000002</v>
      </c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</row>
    <row r="155" spans="1:72" s="23" customFormat="1" ht="14.4">
      <c r="A155" s="23" t="s">
        <v>759</v>
      </c>
      <c r="B155" s="23" t="s">
        <v>424</v>
      </c>
      <c r="C155" s="26" t="s">
        <v>245</v>
      </c>
      <c r="D155" s="23" t="s">
        <v>278</v>
      </c>
      <c r="E155" s="23" t="s">
        <v>48</v>
      </c>
      <c r="F155" s="23" t="s">
        <v>281</v>
      </c>
      <c r="G155" s="19">
        <v>167.83</v>
      </c>
      <c r="H155" s="19">
        <v>-15.38</v>
      </c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>
        <v>1.295112126</v>
      </c>
      <c r="W155" s="19">
        <v>178.4055381</v>
      </c>
      <c r="X155" s="19"/>
      <c r="Y155" s="19"/>
      <c r="Z155" s="19"/>
      <c r="AA155" s="19">
        <v>590.81586359999994</v>
      </c>
      <c r="AB155" s="19">
        <v>3500.3082960000002</v>
      </c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</row>
    <row r="156" spans="1:72" s="23" customFormat="1" ht="14.4">
      <c r="A156" s="23" t="s">
        <v>759</v>
      </c>
      <c r="B156" s="23" t="s">
        <v>425</v>
      </c>
      <c r="C156" s="26" t="s">
        <v>245</v>
      </c>
      <c r="D156" s="23" t="s">
        <v>278</v>
      </c>
      <c r="E156" s="23" t="s">
        <v>48</v>
      </c>
      <c r="F156" s="23" t="s">
        <v>281</v>
      </c>
      <c r="G156" s="19">
        <v>167.83</v>
      </c>
      <c r="H156" s="19">
        <v>-15.38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>
        <v>1.2803485050000001</v>
      </c>
      <c r="W156" s="19">
        <v>1.3446167490000001</v>
      </c>
      <c r="X156" s="19"/>
      <c r="Y156" s="19"/>
      <c r="Z156" s="19"/>
      <c r="AA156" s="19">
        <v>590.51596849999999</v>
      </c>
      <c r="AB156" s="19">
        <v>3512.0919100000001</v>
      </c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</row>
    <row r="157" spans="1:72" s="23" customFormat="1" ht="14.4">
      <c r="A157" s="23" t="s">
        <v>759</v>
      </c>
      <c r="B157" s="23" t="s">
        <v>426</v>
      </c>
      <c r="C157" s="26" t="s">
        <v>245</v>
      </c>
      <c r="D157" s="23" t="s">
        <v>278</v>
      </c>
      <c r="E157" s="23" t="s">
        <v>48</v>
      </c>
      <c r="F157" s="23" t="s">
        <v>281</v>
      </c>
      <c r="G157" s="19">
        <v>167.83</v>
      </c>
      <c r="H157" s="19">
        <v>-15.38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>
        <v>1.2591991170000001</v>
      </c>
      <c r="W157" s="19">
        <v>153.79708669999999</v>
      </c>
      <c r="X157" s="19"/>
      <c r="Y157" s="19"/>
      <c r="Z157" s="19"/>
      <c r="AA157" s="19">
        <v>592.90637300000003</v>
      </c>
      <c r="AB157" s="19">
        <v>3523.1197440000001</v>
      </c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</row>
    <row r="158" spans="1:72" s="23" customFormat="1" ht="14.4">
      <c r="A158" s="23" t="s">
        <v>759</v>
      </c>
      <c r="B158" s="23" t="s">
        <v>427</v>
      </c>
      <c r="C158" s="26" t="s">
        <v>245</v>
      </c>
      <c r="D158" s="23" t="s">
        <v>278</v>
      </c>
      <c r="E158" s="23" t="s">
        <v>48</v>
      </c>
      <c r="F158" s="23" t="s">
        <v>281</v>
      </c>
      <c r="G158" s="19">
        <v>167.83</v>
      </c>
      <c r="H158" s="19">
        <v>-15.38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>
        <v>1.176317214</v>
      </c>
      <c r="W158" s="19">
        <v>358.00671260000001</v>
      </c>
      <c r="X158" s="19"/>
      <c r="Y158" s="19"/>
      <c r="Z158" s="19"/>
      <c r="AA158" s="19">
        <v>590.82972740000002</v>
      </c>
      <c r="AB158" s="19">
        <v>3477.3160889999999</v>
      </c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</row>
    <row r="159" spans="1:72" s="23" customFormat="1" ht="14.4">
      <c r="A159" s="23" t="s">
        <v>759</v>
      </c>
      <c r="B159" s="23" t="s">
        <v>428</v>
      </c>
      <c r="C159" s="26" t="s">
        <v>245</v>
      </c>
      <c r="D159" s="23" t="s">
        <v>278</v>
      </c>
      <c r="E159" s="23" t="s">
        <v>48</v>
      </c>
      <c r="F159" s="23" t="s">
        <v>281</v>
      </c>
      <c r="G159" s="19">
        <v>167.83</v>
      </c>
      <c r="H159" s="19">
        <v>-15.38</v>
      </c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>
        <v>0.95428863900000005</v>
      </c>
      <c r="W159" s="19">
        <v>370.84639620000002</v>
      </c>
      <c r="X159" s="19"/>
      <c r="Y159" s="19"/>
      <c r="Z159" s="19"/>
      <c r="AA159" s="19">
        <v>586.35866410000006</v>
      </c>
      <c r="AB159" s="19">
        <v>3420.4219739999999</v>
      </c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</row>
    <row r="160" spans="1:72" s="23" customFormat="1" ht="14.4">
      <c r="A160" s="23" t="s">
        <v>759</v>
      </c>
      <c r="B160" s="23" t="s">
        <v>429</v>
      </c>
      <c r="C160" s="26" t="s">
        <v>245</v>
      </c>
      <c r="D160" s="23" t="s">
        <v>278</v>
      </c>
      <c r="E160" s="23" t="s">
        <v>48</v>
      </c>
      <c r="F160" s="23" t="s">
        <v>281</v>
      </c>
      <c r="G160" s="19">
        <v>167.83</v>
      </c>
      <c r="H160" s="19">
        <v>-15.38</v>
      </c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>
        <v>0.93313687499999998</v>
      </c>
      <c r="W160" s="19">
        <v>48.027948549999998</v>
      </c>
      <c r="X160" s="19"/>
      <c r="Y160" s="19"/>
      <c r="Z160" s="19"/>
      <c r="AA160" s="19">
        <v>584.22364479999999</v>
      </c>
      <c r="AB160" s="19">
        <v>3196.4806589999998</v>
      </c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</row>
    <row r="161" spans="1:72" s="23" customFormat="1" ht="14.4">
      <c r="A161" s="23" t="s">
        <v>759</v>
      </c>
      <c r="B161" s="23" t="s">
        <v>430</v>
      </c>
      <c r="C161" s="26" t="s">
        <v>245</v>
      </c>
      <c r="D161" s="23" t="s">
        <v>278</v>
      </c>
      <c r="E161" s="23" t="s">
        <v>48</v>
      </c>
      <c r="F161" s="23" t="s">
        <v>281</v>
      </c>
      <c r="G161" s="19">
        <v>167.83</v>
      </c>
      <c r="H161" s="19">
        <v>-15.38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>
        <v>0.86890137999999995</v>
      </c>
      <c r="W161" s="19"/>
      <c r="X161" s="19"/>
      <c r="Y161" s="19"/>
      <c r="Z161" s="19"/>
      <c r="AA161" s="19">
        <v>589.80563319999999</v>
      </c>
      <c r="AB161" s="19">
        <v>3367.2156650000002</v>
      </c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</row>
    <row r="162" spans="1:72" s="23" customFormat="1" ht="14.4">
      <c r="A162" s="23" t="s">
        <v>759</v>
      </c>
      <c r="B162" s="23" t="s">
        <v>431</v>
      </c>
      <c r="C162" s="26" t="s">
        <v>245</v>
      </c>
      <c r="D162" s="23" t="s">
        <v>278</v>
      </c>
      <c r="E162" s="23" t="s">
        <v>48</v>
      </c>
      <c r="F162" s="23" t="s">
        <v>281</v>
      </c>
      <c r="G162" s="19">
        <v>167.83</v>
      </c>
      <c r="H162" s="19">
        <v>-15.38</v>
      </c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>
        <v>0.91731819999999997</v>
      </c>
      <c r="W162" s="19">
        <v>337.38539359999999</v>
      </c>
      <c r="X162" s="19"/>
      <c r="Y162" s="19"/>
      <c r="Z162" s="19"/>
      <c r="AA162" s="19">
        <v>582.81245980000006</v>
      </c>
      <c r="AB162" s="19">
        <v>3252.308712</v>
      </c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</row>
    <row r="163" spans="1:72" s="23" customFormat="1" ht="14.4">
      <c r="A163" s="23" t="s">
        <v>759</v>
      </c>
      <c r="B163" s="23" t="s">
        <v>432</v>
      </c>
      <c r="C163" s="26" t="s">
        <v>245</v>
      </c>
      <c r="D163" s="23" t="s">
        <v>278</v>
      </c>
      <c r="E163" s="23" t="s">
        <v>48</v>
      </c>
      <c r="F163" s="23" t="s">
        <v>281</v>
      </c>
      <c r="G163" s="19">
        <v>167.83</v>
      </c>
      <c r="H163" s="19">
        <v>-15.38</v>
      </c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>
        <v>1.1077696239999999</v>
      </c>
      <c r="W163" s="19">
        <v>89.938809849999998</v>
      </c>
      <c r="X163" s="19"/>
      <c r="Y163" s="19"/>
      <c r="Z163" s="19"/>
      <c r="AA163" s="19">
        <v>612.55132370000001</v>
      </c>
      <c r="AB163" s="19">
        <v>3648.677353</v>
      </c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</row>
    <row r="164" spans="1:72" s="23" customFormat="1" ht="14.4">
      <c r="A164" s="23" t="s">
        <v>759</v>
      </c>
      <c r="B164" s="23" t="s">
        <v>433</v>
      </c>
      <c r="C164" s="26" t="s">
        <v>245</v>
      </c>
      <c r="D164" s="23" t="s">
        <v>278</v>
      </c>
      <c r="E164" s="23" t="s">
        <v>48</v>
      </c>
      <c r="F164" s="23" t="s">
        <v>281</v>
      </c>
      <c r="G164" s="19">
        <v>167.83</v>
      </c>
      <c r="H164" s="19">
        <v>-15.38</v>
      </c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>
        <v>1.093798085</v>
      </c>
      <c r="W164" s="19">
        <v>45.15679927</v>
      </c>
      <c r="X164" s="19"/>
      <c r="Y164" s="19"/>
      <c r="Z164" s="19"/>
      <c r="AA164" s="19">
        <v>615.35545190000005</v>
      </c>
      <c r="AB164" s="19">
        <v>3629.1124840000002</v>
      </c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</row>
    <row r="165" spans="1:72" s="23" customFormat="1" ht="14.4">
      <c r="A165" s="23" t="s">
        <v>759</v>
      </c>
      <c r="B165" s="23" t="s">
        <v>434</v>
      </c>
      <c r="C165" s="26" t="s">
        <v>245</v>
      </c>
      <c r="D165" s="23" t="s">
        <v>278</v>
      </c>
      <c r="E165" s="23" t="s">
        <v>48</v>
      </c>
      <c r="F165" s="23" t="s">
        <v>281</v>
      </c>
      <c r="G165" s="19">
        <v>167.83</v>
      </c>
      <c r="H165" s="19">
        <v>-15.38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>
        <v>0.96992592700000002</v>
      </c>
      <c r="W165" s="19">
        <v>2.7252765019999998</v>
      </c>
      <c r="X165" s="19"/>
      <c r="Y165" s="19"/>
      <c r="Z165" s="19"/>
      <c r="AA165" s="19">
        <v>608.97994559999995</v>
      </c>
      <c r="AB165" s="19">
        <v>3631.846669</v>
      </c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</row>
    <row r="166" spans="1:72" s="23" customFormat="1" ht="14.4">
      <c r="A166" s="23" t="s">
        <v>759</v>
      </c>
      <c r="B166" s="23" t="s">
        <v>435</v>
      </c>
      <c r="C166" s="26" t="s">
        <v>245</v>
      </c>
      <c r="D166" s="23" t="s">
        <v>278</v>
      </c>
      <c r="E166" s="23" t="s">
        <v>48</v>
      </c>
      <c r="F166" s="23" t="s">
        <v>281</v>
      </c>
      <c r="G166" s="19">
        <v>167.83</v>
      </c>
      <c r="H166" s="19">
        <v>-15.38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>
        <v>0.65458055800000003</v>
      </c>
      <c r="W166" s="19"/>
      <c r="X166" s="19"/>
      <c r="Y166" s="19"/>
      <c r="Z166" s="19"/>
      <c r="AA166" s="19">
        <v>603.66720610000004</v>
      </c>
      <c r="AB166" s="19">
        <v>3619.688725</v>
      </c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</row>
    <row r="167" spans="1:72" s="23" customFormat="1" ht="14.4">
      <c r="A167" s="23" t="s">
        <v>759</v>
      </c>
      <c r="B167" s="23" t="s">
        <v>413</v>
      </c>
      <c r="C167" s="26" t="s">
        <v>245</v>
      </c>
      <c r="D167" s="23" t="s">
        <v>278</v>
      </c>
      <c r="E167" s="23" t="s">
        <v>48</v>
      </c>
      <c r="F167" s="23" t="s">
        <v>281</v>
      </c>
      <c r="G167" s="19">
        <v>167.83</v>
      </c>
      <c r="H167" s="19">
        <v>-15.38</v>
      </c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>
        <v>1.2479119439999999</v>
      </c>
      <c r="W167" s="19"/>
      <c r="X167" s="19"/>
      <c r="Y167" s="19"/>
      <c r="Z167" s="19"/>
      <c r="AA167" s="19">
        <v>626.18487419999997</v>
      </c>
      <c r="AB167" s="19">
        <v>3816.2995719999999</v>
      </c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</row>
    <row r="168" spans="1:72" s="23" customFormat="1" ht="14.4">
      <c r="A168" s="23" t="s">
        <v>759</v>
      </c>
      <c r="B168" s="23" t="s">
        <v>436</v>
      </c>
      <c r="C168" s="26" t="s">
        <v>245</v>
      </c>
      <c r="D168" s="23" t="s">
        <v>278</v>
      </c>
      <c r="E168" s="23" t="s">
        <v>48</v>
      </c>
      <c r="F168" s="23" t="s">
        <v>281</v>
      </c>
      <c r="G168" s="19">
        <v>167.83</v>
      </c>
      <c r="H168" s="19">
        <v>-15.38</v>
      </c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>
        <v>1.1959957059999999</v>
      </c>
      <c r="W168" s="19"/>
      <c r="X168" s="19"/>
      <c r="Y168" s="19"/>
      <c r="Z168" s="19"/>
      <c r="AA168" s="19">
        <v>617.26646210000001</v>
      </c>
      <c r="AB168" s="19">
        <v>3682.7130510000002</v>
      </c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</row>
    <row r="169" spans="1:72" s="23" customFormat="1" ht="14.4">
      <c r="A169" s="23" t="s">
        <v>759</v>
      </c>
      <c r="B169" s="23" t="s">
        <v>437</v>
      </c>
      <c r="C169" s="26" t="s">
        <v>245</v>
      </c>
      <c r="D169" s="23" t="s">
        <v>278</v>
      </c>
      <c r="E169" s="23" t="s">
        <v>48</v>
      </c>
      <c r="F169" s="23" t="s">
        <v>281</v>
      </c>
      <c r="G169" s="19">
        <v>167.83</v>
      </c>
      <c r="H169" s="19">
        <v>-15.38</v>
      </c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>
        <v>1.1357269590000001</v>
      </c>
      <c r="W169" s="19"/>
      <c r="X169" s="19"/>
      <c r="Y169" s="19"/>
      <c r="Z169" s="19"/>
      <c r="AA169" s="19">
        <v>612.93841450000002</v>
      </c>
      <c r="AB169" s="19">
        <v>3701.283023</v>
      </c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</row>
    <row r="170" spans="1:72" s="23" customFormat="1" ht="14.4">
      <c r="A170" s="23" t="s">
        <v>759</v>
      </c>
      <c r="B170" s="23" t="s">
        <v>438</v>
      </c>
      <c r="C170" s="26" t="s">
        <v>245</v>
      </c>
      <c r="D170" s="23" t="s">
        <v>278</v>
      </c>
      <c r="E170" s="23" t="s">
        <v>48</v>
      </c>
      <c r="F170" s="23" t="s">
        <v>281</v>
      </c>
      <c r="G170" s="19">
        <v>167.83</v>
      </c>
      <c r="H170" s="19">
        <v>-15.38</v>
      </c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>
        <v>1.0312053699999999</v>
      </c>
      <c r="W170" s="19">
        <v>12.66537357</v>
      </c>
      <c r="X170" s="19"/>
      <c r="Y170" s="19"/>
      <c r="Z170" s="19"/>
      <c r="AA170" s="19">
        <v>608.16672649999998</v>
      </c>
      <c r="AB170" s="19">
        <v>3689.436784</v>
      </c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</row>
    <row r="171" spans="1:72" s="23" customFormat="1" ht="14.4">
      <c r="A171" s="23" t="s">
        <v>759</v>
      </c>
      <c r="B171" s="23" t="s">
        <v>414</v>
      </c>
      <c r="C171" s="26" t="s">
        <v>245</v>
      </c>
      <c r="D171" s="23" t="s">
        <v>278</v>
      </c>
      <c r="E171" s="23" t="s">
        <v>48</v>
      </c>
      <c r="F171" s="23" t="s">
        <v>281</v>
      </c>
      <c r="G171" s="19">
        <v>167.83</v>
      </c>
      <c r="H171" s="19">
        <v>-15.38</v>
      </c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>
        <v>0.45162928299999999</v>
      </c>
      <c r="W171" s="19">
        <v>220.18878380000001</v>
      </c>
      <c r="X171" s="19"/>
      <c r="Y171" s="19"/>
      <c r="Z171" s="19"/>
      <c r="AA171" s="19">
        <v>666.58022819999996</v>
      </c>
      <c r="AB171" s="19">
        <v>3752.915148</v>
      </c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</row>
    <row r="172" spans="1:72" s="23" customFormat="1" ht="14.4">
      <c r="A172" s="23" t="s">
        <v>759</v>
      </c>
      <c r="B172" s="23" t="s">
        <v>439</v>
      </c>
      <c r="C172" s="26" t="s">
        <v>245</v>
      </c>
      <c r="D172" s="23" t="s">
        <v>278</v>
      </c>
      <c r="E172" s="23" t="s">
        <v>48</v>
      </c>
      <c r="F172" s="23" t="s">
        <v>281</v>
      </c>
      <c r="G172" s="19">
        <v>167.83</v>
      </c>
      <c r="H172" s="19">
        <v>-15.38</v>
      </c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>
        <v>0.41594677000000002</v>
      </c>
      <c r="W172" s="19">
        <v>1672.452325</v>
      </c>
      <c r="X172" s="19"/>
      <c r="Y172" s="19"/>
      <c r="Z172" s="19"/>
      <c r="AA172" s="19">
        <v>678.85440040000003</v>
      </c>
      <c r="AB172" s="19">
        <v>3933.32584</v>
      </c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</row>
    <row r="173" spans="1:72" s="23" customFormat="1" ht="14.4">
      <c r="A173" s="23" t="s">
        <v>759</v>
      </c>
      <c r="B173" s="23" t="s">
        <v>440</v>
      </c>
      <c r="C173" s="26" t="s">
        <v>245</v>
      </c>
      <c r="D173" s="23" t="s">
        <v>278</v>
      </c>
      <c r="E173" s="23" t="s">
        <v>48</v>
      </c>
      <c r="F173" s="23" t="s">
        <v>281</v>
      </c>
      <c r="G173" s="19">
        <v>167.83</v>
      </c>
      <c r="H173" s="19">
        <v>-15.38</v>
      </c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>
        <v>0.28007060499999997</v>
      </c>
      <c r="W173" s="19">
        <v>210.68609670000001</v>
      </c>
      <c r="X173" s="19"/>
      <c r="Y173" s="19"/>
      <c r="Z173" s="19"/>
      <c r="AA173" s="19">
        <v>672.90027950000001</v>
      </c>
      <c r="AB173" s="19">
        <v>3961.151621</v>
      </c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</row>
    <row r="174" spans="1:72" s="23" customFormat="1" ht="14.4">
      <c r="A174" s="23" t="s">
        <v>759</v>
      </c>
      <c r="B174" s="23" t="s">
        <v>441</v>
      </c>
      <c r="C174" s="26" t="s">
        <v>245</v>
      </c>
      <c r="D174" s="23" t="s">
        <v>278</v>
      </c>
      <c r="E174" s="23" t="s">
        <v>48</v>
      </c>
      <c r="F174" s="23" t="s">
        <v>281</v>
      </c>
      <c r="G174" s="19">
        <v>167.83</v>
      </c>
      <c r="H174" s="19">
        <v>-15.38</v>
      </c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>
        <v>0.12956547299999999</v>
      </c>
      <c r="W174" s="19">
        <v>10.76304751</v>
      </c>
      <c r="X174" s="19"/>
      <c r="Y174" s="19"/>
      <c r="Z174" s="19"/>
      <c r="AA174" s="19">
        <v>652.01561660000004</v>
      </c>
      <c r="AB174" s="19">
        <v>3742.166283</v>
      </c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</row>
    <row r="175" spans="1:72" s="23" customFormat="1" ht="14.4">
      <c r="A175" s="23" t="s">
        <v>759</v>
      </c>
      <c r="B175" s="23" t="s">
        <v>442</v>
      </c>
      <c r="C175" s="26" t="s">
        <v>245</v>
      </c>
      <c r="D175" s="23" t="s">
        <v>278</v>
      </c>
      <c r="E175" s="23" t="s">
        <v>48</v>
      </c>
      <c r="F175" s="23" t="s">
        <v>281</v>
      </c>
      <c r="G175" s="19">
        <v>167.83</v>
      </c>
      <c r="H175" s="19">
        <v>-15.38</v>
      </c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>
        <v>0.985969553</v>
      </c>
      <c r="W175" s="19">
        <v>98.995344970000005</v>
      </c>
      <c r="X175" s="19"/>
      <c r="Y175" s="19"/>
      <c r="Z175" s="19"/>
      <c r="AA175" s="19">
        <v>598.51317019999999</v>
      </c>
      <c r="AB175" s="19">
        <v>3730.5491980000002</v>
      </c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</row>
    <row r="176" spans="1:72" s="23" customFormat="1" ht="14.4">
      <c r="A176" s="23" t="s">
        <v>759</v>
      </c>
      <c r="B176" s="23" t="s">
        <v>443</v>
      </c>
      <c r="C176" s="26" t="s">
        <v>245</v>
      </c>
      <c r="D176" s="23" t="s">
        <v>278</v>
      </c>
      <c r="E176" s="23" t="s">
        <v>48</v>
      </c>
      <c r="F176" s="23" t="s">
        <v>281</v>
      </c>
      <c r="G176" s="19">
        <v>167.83</v>
      </c>
      <c r="H176" s="19">
        <v>-15.38</v>
      </c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>
        <v>0.80354904999999999</v>
      </c>
      <c r="W176" s="19">
        <v>81.978713519999999</v>
      </c>
      <c r="X176" s="19"/>
      <c r="Y176" s="19"/>
      <c r="Z176" s="19"/>
      <c r="AA176" s="19">
        <v>599.56426220000003</v>
      </c>
      <c r="AB176" s="19">
        <v>3776.0397240000002</v>
      </c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</row>
    <row r="177" spans="1:72" s="23" customFormat="1" ht="14.4">
      <c r="A177" s="23" t="s">
        <v>759</v>
      </c>
      <c r="B177" s="23" t="s">
        <v>444</v>
      </c>
      <c r="C177" s="26" t="s">
        <v>245</v>
      </c>
      <c r="D177" s="23" t="s">
        <v>278</v>
      </c>
      <c r="E177" s="23" t="s">
        <v>48</v>
      </c>
      <c r="F177" s="23" t="s">
        <v>281</v>
      </c>
      <c r="G177" s="19">
        <v>167.83</v>
      </c>
      <c r="H177" s="19">
        <v>-15.38</v>
      </c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>
        <v>0.578932742</v>
      </c>
      <c r="W177" s="19">
        <v>82.909051090000006</v>
      </c>
      <c r="X177" s="19"/>
      <c r="Y177" s="19"/>
      <c r="Z177" s="19"/>
      <c r="AA177" s="19">
        <v>596.56129840000006</v>
      </c>
      <c r="AB177" s="19">
        <v>3729.040485</v>
      </c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</row>
    <row r="178" spans="1:72" s="23" customFormat="1" ht="14.4">
      <c r="A178" s="23" t="s">
        <v>759</v>
      </c>
      <c r="B178" s="23" t="s">
        <v>445</v>
      </c>
      <c r="C178" s="26" t="s">
        <v>245</v>
      </c>
      <c r="D178" s="23" t="s">
        <v>278</v>
      </c>
      <c r="E178" s="23" t="s">
        <v>48</v>
      </c>
      <c r="F178" s="23" t="s">
        <v>281</v>
      </c>
      <c r="G178" s="19">
        <v>167.83</v>
      </c>
      <c r="H178" s="19">
        <v>-15.38</v>
      </c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>
        <v>0.37028718900000002</v>
      </c>
      <c r="W178" s="19"/>
      <c r="X178" s="19"/>
      <c r="Y178" s="19"/>
      <c r="Z178" s="19"/>
      <c r="AA178" s="19">
        <v>569.56600000000003</v>
      </c>
      <c r="AB178" s="19">
        <v>2882.3396910000001</v>
      </c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</row>
    <row r="179" spans="1:72" s="23" customFormat="1" ht="14.4">
      <c r="A179" s="23" t="s">
        <v>759</v>
      </c>
      <c r="B179" s="23" t="s">
        <v>446</v>
      </c>
      <c r="C179" s="26" t="s">
        <v>245</v>
      </c>
      <c r="D179" s="23" t="s">
        <v>278</v>
      </c>
      <c r="E179" s="23" t="s">
        <v>48</v>
      </c>
      <c r="F179" s="23" t="s">
        <v>281</v>
      </c>
      <c r="G179" s="19">
        <v>167.83</v>
      </c>
      <c r="H179" s="19">
        <v>-15.38</v>
      </c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>
        <v>0.25435486299999999</v>
      </c>
      <c r="W179" s="19"/>
      <c r="X179" s="19"/>
      <c r="Y179" s="19"/>
      <c r="Z179" s="19"/>
      <c r="AA179" s="19">
        <v>576.58507680000002</v>
      </c>
      <c r="AB179" s="19">
        <v>2892.5605059999998</v>
      </c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</row>
    <row r="180" spans="1:72" s="23" customFormat="1" ht="14.4">
      <c r="A180" s="23" t="s">
        <v>759</v>
      </c>
      <c r="B180" s="23" t="s">
        <v>447</v>
      </c>
      <c r="C180" s="26" t="s">
        <v>245</v>
      </c>
      <c r="D180" s="23" t="s">
        <v>278</v>
      </c>
      <c r="E180" s="23" t="s">
        <v>48</v>
      </c>
      <c r="F180" s="23" t="s">
        <v>281</v>
      </c>
      <c r="G180" s="19">
        <v>167.83</v>
      </c>
      <c r="H180" s="19">
        <v>-15.38</v>
      </c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>
        <v>0.19166076000000001</v>
      </c>
      <c r="W180" s="19"/>
      <c r="X180" s="19"/>
      <c r="Y180" s="19"/>
      <c r="Z180" s="19"/>
      <c r="AA180" s="19">
        <v>512.90188620000004</v>
      </c>
      <c r="AB180" s="19">
        <v>2228.950503</v>
      </c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</row>
    <row r="181" spans="1:72" s="23" customFormat="1" ht="14.4">
      <c r="A181" s="23" t="s">
        <v>759</v>
      </c>
      <c r="B181" s="23" t="s">
        <v>380</v>
      </c>
      <c r="C181" s="26" t="s">
        <v>245</v>
      </c>
      <c r="D181" s="23" t="s">
        <v>278</v>
      </c>
      <c r="E181" s="23" t="s">
        <v>48</v>
      </c>
      <c r="F181" s="23" t="s">
        <v>281</v>
      </c>
      <c r="G181" s="19">
        <v>167.83</v>
      </c>
      <c r="H181" s="19">
        <v>-15.38</v>
      </c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>
        <v>5.4916473E-2</v>
      </c>
      <c r="W181" s="19"/>
      <c r="X181" s="19"/>
      <c r="Y181" s="19"/>
      <c r="Z181" s="19"/>
      <c r="AA181" s="19">
        <v>588.48200870000005</v>
      </c>
      <c r="AB181" s="19">
        <v>2731.3446210000002</v>
      </c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</row>
    <row r="182" spans="1:72" s="23" customFormat="1" ht="14.4">
      <c r="A182" s="23" t="s">
        <v>759</v>
      </c>
      <c r="B182" s="23" t="s">
        <v>448</v>
      </c>
      <c r="C182" s="26" t="s">
        <v>245</v>
      </c>
      <c r="D182" s="23" t="s">
        <v>278</v>
      </c>
      <c r="E182" s="23" t="s">
        <v>48</v>
      </c>
      <c r="F182" s="23" t="s">
        <v>281</v>
      </c>
      <c r="G182" s="19">
        <v>167.83</v>
      </c>
      <c r="H182" s="19">
        <v>-15.38</v>
      </c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>
        <v>0.270564417</v>
      </c>
      <c r="W182" s="19">
        <v>116.78345729999999</v>
      </c>
      <c r="X182" s="19"/>
      <c r="Y182" s="19"/>
      <c r="Z182" s="19"/>
      <c r="AA182" s="19">
        <v>379.86941409999997</v>
      </c>
      <c r="AB182" s="19">
        <v>1742.6895460000001</v>
      </c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</row>
    <row r="183" spans="1:72" s="23" customFormat="1" ht="14.4">
      <c r="A183" s="23" t="s">
        <v>759</v>
      </c>
      <c r="B183" s="23" t="s">
        <v>449</v>
      </c>
      <c r="C183" s="26" t="s">
        <v>245</v>
      </c>
      <c r="D183" s="23" t="s">
        <v>278</v>
      </c>
      <c r="E183" s="23" t="s">
        <v>48</v>
      </c>
      <c r="F183" s="23" t="s">
        <v>281</v>
      </c>
      <c r="G183" s="19">
        <v>167.83</v>
      </c>
      <c r="H183" s="19">
        <v>-15.38</v>
      </c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>
        <v>0.283227795</v>
      </c>
      <c r="W183" s="19">
        <v>37.909227059999999</v>
      </c>
      <c r="X183" s="19"/>
      <c r="Y183" s="19"/>
      <c r="Z183" s="19"/>
      <c r="AA183" s="19">
        <v>406.92729430000003</v>
      </c>
      <c r="AB183" s="19">
        <v>1949.703348</v>
      </c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</row>
    <row r="184" spans="1:72" s="23" customFormat="1" ht="14.4">
      <c r="A184" s="23" t="s">
        <v>759</v>
      </c>
      <c r="B184" s="23" t="s">
        <v>450</v>
      </c>
      <c r="C184" s="26" t="s">
        <v>245</v>
      </c>
      <c r="D184" s="23" t="s">
        <v>278</v>
      </c>
      <c r="E184" s="23" t="s">
        <v>48</v>
      </c>
      <c r="F184" s="23" t="s">
        <v>281</v>
      </c>
      <c r="G184" s="19">
        <v>167.83</v>
      </c>
      <c r="H184" s="19">
        <v>-15.38</v>
      </c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>
        <v>0.20009028600000001</v>
      </c>
      <c r="W184" s="19">
        <v>232.6634019</v>
      </c>
      <c r="X184" s="19"/>
      <c r="Y184" s="19"/>
      <c r="Z184" s="19"/>
      <c r="AA184" s="19">
        <v>390.87848050000002</v>
      </c>
      <c r="AB184" s="19">
        <v>1789.5807569999999</v>
      </c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</row>
    <row r="185" spans="1:72" s="23" customFormat="1" ht="14.4">
      <c r="A185" s="23" t="s">
        <v>759</v>
      </c>
      <c r="B185" s="23" t="s">
        <v>451</v>
      </c>
      <c r="C185" s="26" t="s">
        <v>245</v>
      </c>
      <c r="D185" s="23" t="s">
        <v>278</v>
      </c>
      <c r="E185" s="23" t="s">
        <v>48</v>
      </c>
      <c r="F185" s="23" t="s">
        <v>281</v>
      </c>
      <c r="G185" s="19">
        <v>167.83</v>
      </c>
      <c r="H185" s="19">
        <v>-15.38</v>
      </c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>
        <v>0.91366696800000002</v>
      </c>
      <c r="W185" s="19">
        <v>138.4389248</v>
      </c>
      <c r="X185" s="19"/>
      <c r="Y185" s="19"/>
      <c r="Z185" s="19"/>
      <c r="AA185" s="19">
        <v>455.17478269999998</v>
      </c>
      <c r="AB185" s="19">
        <v>2185.6105029999999</v>
      </c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</row>
    <row r="186" spans="1:72" s="23" customFormat="1" ht="14.4">
      <c r="A186" s="23" t="s">
        <v>759</v>
      </c>
      <c r="B186" s="23" t="s">
        <v>452</v>
      </c>
      <c r="C186" s="26" t="s">
        <v>245</v>
      </c>
      <c r="D186" s="23" t="s">
        <v>278</v>
      </c>
      <c r="E186" s="23" t="s">
        <v>48</v>
      </c>
      <c r="F186" s="23" t="s">
        <v>281</v>
      </c>
      <c r="G186" s="19">
        <v>167.83</v>
      </c>
      <c r="H186" s="19">
        <v>-15.38</v>
      </c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>
        <v>0.88803185900000003</v>
      </c>
      <c r="W186" s="19">
        <v>134.50721150000001</v>
      </c>
      <c r="X186" s="19"/>
      <c r="Y186" s="19"/>
      <c r="Z186" s="19"/>
      <c r="AA186" s="19">
        <v>455.36739390000002</v>
      </c>
      <c r="AB186" s="19">
        <v>2169.9296129999998</v>
      </c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</row>
    <row r="187" spans="1:72" s="23" customFormat="1" ht="14.4">
      <c r="A187" s="23" t="s">
        <v>759</v>
      </c>
      <c r="B187" s="23" t="s">
        <v>453</v>
      </c>
      <c r="C187" s="26" t="s">
        <v>245</v>
      </c>
      <c r="D187" s="23" t="s">
        <v>278</v>
      </c>
      <c r="E187" s="23" t="s">
        <v>48</v>
      </c>
      <c r="F187" s="23" t="s">
        <v>281</v>
      </c>
      <c r="G187" s="19">
        <v>167.83</v>
      </c>
      <c r="H187" s="19">
        <v>-15.38</v>
      </c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>
        <v>0.85700445300000005</v>
      </c>
      <c r="W187" s="19">
        <v>594.47547899999995</v>
      </c>
      <c r="X187" s="19"/>
      <c r="Y187" s="19"/>
      <c r="Z187" s="19"/>
      <c r="AA187" s="19">
        <v>458.13329149999998</v>
      </c>
      <c r="AB187" s="19">
        <v>2213.950366</v>
      </c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</row>
    <row r="188" spans="1:72" s="23" customFormat="1" ht="14.4">
      <c r="A188" s="23" t="s">
        <v>759</v>
      </c>
      <c r="B188" s="23" t="s">
        <v>454</v>
      </c>
      <c r="C188" s="26" t="s">
        <v>245</v>
      </c>
      <c r="D188" s="23" t="s">
        <v>278</v>
      </c>
      <c r="E188" s="23" t="s">
        <v>48</v>
      </c>
      <c r="F188" s="23" t="s">
        <v>281</v>
      </c>
      <c r="G188" s="19">
        <v>167.83</v>
      </c>
      <c r="H188" s="19">
        <v>-15.38</v>
      </c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>
        <v>0.69726996900000004</v>
      </c>
      <c r="W188" s="19">
        <v>219.96450239999999</v>
      </c>
      <c r="X188" s="19"/>
      <c r="Y188" s="19"/>
      <c r="Z188" s="19"/>
      <c r="AA188" s="19">
        <v>452.08500190000001</v>
      </c>
      <c r="AB188" s="19">
        <v>2168.4378660000002</v>
      </c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</row>
    <row r="189" spans="1:72" s="23" customFormat="1" ht="14.4">
      <c r="A189" s="23" t="s">
        <v>759</v>
      </c>
      <c r="B189" s="23" t="s">
        <v>455</v>
      </c>
      <c r="C189" s="26" t="s">
        <v>245</v>
      </c>
      <c r="D189" s="23" t="s">
        <v>278</v>
      </c>
      <c r="E189" s="23" t="s">
        <v>48</v>
      </c>
      <c r="F189" s="23" t="s">
        <v>281</v>
      </c>
      <c r="G189" s="19">
        <v>167.83</v>
      </c>
      <c r="H189" s="19">
        <v>-15.38</v>
      </c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>
        <v>0.50181889499999999</v>
      </c>
      <c r="W189" s="19">
        <v>31.749494909999999</v>
      </c>
      <c r="X189" s="19"/>
      <c r="Y189" s="19"/>
      <c r="Z189" s="19"/>
      <c r="AA189" s="19">
        <v>476.73064849999997</v>
      </c>
      <c r="AB189" s="19">
        <v>2184.3431580000001</v>
      </c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</row>
    <row r="190" spans="1:72" s="23" customFormat="1" ht="14.4">
      <c r="A190" s="23" t="s">
        <v>759</v>
      </c>
      <c r="B190" s="23" t="s">
        <v>456</v>
      </c>
      <c r="C190" s="26" t="s">
        <v>245</v>
      </c>
      <c r="D190" s="23" t="s">
        <v>278</v>
      </c>
      <c r="E190" s="23" t="s">
        <v>48</v>
      </c>
      <c r="F190" s="23" t="s">
        <v>281</v>
      </c>
      <c r="G190" s="19">
        <v>167.83</v>
      </c>
      <c r="H190" s="19">
        <v>-15.38</v>
      </c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>
        <v>0.20459888100000001</v>
      </c>
      <c r="W190" s="19">
        <v>61.920030840000003</v>
      </c>
      <c r="X190" s="19"/>
      <c r="Y190" s="19"/>
      <c r="Z190" s="19"/>
      <c r="AA190" s="19">
        <v>336.98451929999999</v>
      </c>
      <c r="AB190" s="19">
        <v>1361.5277169999999</v>
      </c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</row>
    <row r="191" spans="1:72" s="23" customFormat="1" ht="14.4">
      <c r="A191" s="23" t="s">
        <v>760</v>
      </c>
      <c r="B191" s="23" t="s">
        <v>549</v>
      </c>
      <c r="C191" s="26" t="s">
        <v>245</v>
      </c>
      <c r="D191" s="23" t="s">
        <v>278</v>
      </c>
      <c r="E191" s="23" t="s">
        <v>276</v>
      </c>
      <c r="F191" s="23" t="s">
        <v>279</v>
      </c>
      <c r="G191" s="19">
        <v>167.92501999999999</v>
      </c>
      <c r="H191" s="19">
        <v>-15.3734</v>
      </c>
      <c r="I191" s="19"/>
      <c r="J191" s="19">
        <v>48.15</v>
      </c>
      <c r="K191" s="19">
        <v>0.69</v>
      </c>
      <c r="L191" s="19">
        <v>11.26</v>
      </c>
      <c r="M191" s="19">
        <v>9.1199999999999992</v>
      </c>
      <c r="N191" s="19">
        <v>0.17</v>
      </c>
      <c r="O191" s="19">
        <v>11.62</v>
      </c>
      <c r="P191" s="19">
        <v>14.93</v>
      </c>
      <c r="Q191" s="19">
        <v>1.91</v>
      </c>
      <c r="R191" s="19">
        <v>0.75</v>
      </c>
      <c r="S191" s="19">
        <v>0.37</v>
      </c>
      <c r="T191" s="19">
        <v>98.970000000000013</v>
      </c>
      <c r="U191" s="19"/>
      <c r="V191" s="19"/>
      <c r="W191" s="19"/>
      <c r="X191" s="19"/>
      <c r="Y191" s="19"/>
      <c r="Z191" s="19"/>
      <c r="AA191" s="19">
        <v>366</v>
      </c>
      <c r="AB191" s="19">
        <v>2193</v>
      </c>
      <c r="AC191" s="19"/>
      <c r="AD191" s="19"/>
      <c r="AE191" s="19"/>
      <c r="AF191" s="19"/>
      <c r="AG191" s="19"/>
      <c r="AH191" s="19"/>
      <c r="AI191" s="19">
        <v>19.5</v>
      </c>
      <c r="AJ191" s="19">
        <v>588</v>
      </c>
      <c r="AK191" s="19">
        <v>14.8</v>
      </c>
      <c r="AL191" s="19">
        <v>45.7</v>
      </c>
      <c r="AM191" s="19">
        <v>1.7</v>
      </c>
      <c r="AN191" s="19"/>
      <c r="AO191" s="19">
        <v>429</v>
      </c>
      <c r="AP191" s="19">
        <v>11</v>
      </c>
      <c r="AQ191" s="19">
        <v>22.5</v>
      </c>
      <c r="AR191" s="19"/>
      <c r="AS191" s="19">
        <v>11.9</v>
      </c>
      <c r="AT191" s="19">
        <v>2.1</v>
      </c>
      <c r="AU191" s="19"/>
      <c r="AV191" s="19">
        <v>2</v>
      </c>
      <c r="AW191" s="19">
        <v>0.4</v>
      </c>
      <c r="AX191" s="19">
        <v>3.6</v>
      </c>
      <c r="AY191" s="19">
        <v>0.5</v>
      </c>
      <c r="AZ191" s="19">
        <v>1</v>
      </c>
      <c r="BA191" s="19"/>
      <c r="BB191" s="19">
        <v>1.8</v>
      </c>
      <c r="BC191" s="19">
        <v>0.1</v>
      </c>
      <c r="BD191" s="19">
        <v>0.8</v>
      </c>
      <c r="BE191" s="19"/>
      <c r="BF191" s="19">
        <v>9.4</v>
      </c>
      <c r="BG191" s="19">
        <v>0.6</v>
      </c>
      <c r="BH191" s="19"/>
      <c r="BI191" s="19"/>
      <c r="BJ191" s="16"/>
      <c r="BK191" s="16"/>
      <c r="BL191" s="16"/>
      <c r="BM191" s="16"/>
      <c r="BN191" s="16"/>
      <c r="BO191" s="16">
        <f t="shared" si="9"/>
        <v>715</v>
      </c>
      <c r="BP191" s="16">
        <f t="shared" si="10"/>
        <v>32.5</v>
      </c>
      <c r="BQ191" s="16">
        <f t="shared" si="11"/>
        <v>0.35294117647058826</v>
      </c>
      <c r="BR191" s="16"/>
      <c r="BS191" s="16">
        <v>1321.9433928251688</v>
      </c>
      <c r="BT191" s="16">
        <v>1.0094177864809282</v>
      </c>
    </row>
    <row r="192" spans="1:72" s="23" customFormat="1" ht="14.4">
      <c r="A192" s="23" t="s">
        <v>760</v>
      </c>
      <c r="B192" s="23" t="s">
        <v>550</v>
      </c>
      <c r="C192" s="26" t="s">
        <v>245</v>
      </c>
      <c r="D192" s="23" t="s">
        <v>278</v>
      </c>
      <c r="E192" s="23" t="s">
        <v>276</v>
      </c>
      <c r="F192" s="23" t="s">
        <v>279</v>
      </c>
      <c r="G192" s="19">
        <v>167.92501999999999</v>
      </c>
      <c r="H192" s="19">
        <v>-15.3734</v>
      </c>
      <c r="I192" s="19"/>
      <c r="J192" s="19">
        <v>48.15</v>
      </c>
      <c r="K192" s="19">
        <v>0.69</v>
      </c>
      <c r="L192" s="19">
        <v>11.26</v>
      </c>
      <c r="M192" s="19">
        <v>9.1199999999999992</v>
      </c>
      <c r="N192" s="19">
        <v>0.17</v>
      </c>
      <c r="O192" s="19">
        <v>11.62</v>
      </c>
      <c r="P192" s="19">
        <v>14.93</v>
      </c>
      <c r="Q192" s="19">
        <v>1.91</v>
      </c>
      <c r="R192" s="19">
        <v>0.75</v>
      </c>
      <c r="S192" s="19">
        <v>0.37</v>
      </c>
      <c r="T192" s="19">
        <v>98.970000000000013</v>
      </c>
      <c r="U192" s="19"/>
      <c r="V192" s="19"/>
      <c r="W192" s="19"/>
      <c r="X192" s="19"/>
      <c r="Y192" s="19"/>
      <c r="Z192" s="19"/>
      <c r="AA192" s="19">
        <v>366</v>
      </c>
      <c r="AB192" s="19">
        <v>2193</v>
      </c>
      <c r="AC192" s="19"/>
      <c r="AD192" s="19"/>
      <c r="AE192" s="19"/>
      <c r="AF192" s="19"/>
      <c r="AG192" s="19"/>
      <c r="AH192" s="19"/>
      <c r="AI192" s="19">
        <v>32.4</v>
      </c>
      <c r="AJ192" s="19">
        <v>639</v>
      </c>
      <c r="AK192" s="19">
        <v>14.2</v>
      </c>
      <c r="AL192" s="19">
        <v>45.4</v>
      </c>
      <c r="AM192" s="19">
        <v>1</v>
      </c>
      <c r="AN192" s="19"/>
      <c r="AO192" s="19">
        <v>373</v>
      </c>
      <c r="AP192" s="19">
        <v>10</v>
      </c>
      <c r="AQ192" s="19">
        <v>20.8</v>
      </c>
      <c r="AR192" s="19"/>
      <c r="AS192" s="19">
        <v>14.7</v>
      </c>
      <c r="AT192" s="19">
        <v>2.8</v>
      </c>
      <c r="AU192" s="19"/>
      <c r="AV192" s="19">
        <v>3.4</v>
      </c>
      <c r="AW192" s="19">
        <v>0.4</v>
      </c>
      <c r="AX192" s="19">
        <v>2.9</v>
      </c>
      <c r="AY192" s="19">
        <v>0.5</v>
      </c>
      <c r="AZ192" s="19">
        <v>1.7</v>
      </c>
      <c r="BA192" s="19"/>
      <c r="BB192" s="19">
        <v>1.5</v>
      </c>
      <c r="BC192" s="19">
        <v>0.2</v>
      </c>
      <c r="BD192" s="19">
        <v>1.3</v>
      </c>
      <c r="BE192" s="19"/>
      <c r="BF192" s="19">
        <v>6</v>
      </c>
      <c r="BG192" s="19">
        <v>0.6</v>
      </c>
      <c r="BH192" s="19"/>
      <c r="BI192" s="19"/>
      <c r="BJ192" s="16"/>
      <c r="BK192" s="16"/>
      <c r="BL192" s="16"/>
      <c r="BM192" s="16"/>
      <c r="BN192" s="16"/>
      <c r="BO192" s="16">
        <f t="shared" si="9"/>
        <v>621.66666666666674</v>
      </c>
      <c r="BP192" s="16">
        <f t="shared" si="10"/>
        <v>54</v>
      </c>
      <c r="BQ192" s="16">
        <f t="shared" si="11"/>
        <v>0.6</v>
      </c>
      <c r="BR192" s="16"/>
      <c r="BS192" s="16">
        <v>1321.9433928251688</v>
      </c>
      <c r="BT192" s="16">
        <v>1.0094177864809282</v>
      </c>
    </row>
    <row r="193" spans="1:72" s="23" customFormat="1" ht="14.4">
      <c r="A193" s="23" t="s">
        <v>760</v>
      </c>
      <c r="B193" s="23" t="s">
        <v>551</v>
      </c>
      <c r="C193" s="26" t="s">
        <v>245</v>
      </c>
      <c r="D193" s="23" t="s">
        <v>278</v>
      </c>
      <c r="E193" s="23" t="s">
        <v>276</v>
      </c>
      <c r="F193" s="23" t="s">
        <v>279</v>
      </c>
      <c r="G193" s="19">
        <v>167.92501999999999</v>
      </c>
      <c r="H193" s="19">
        <v>-15.3734</v>
      </c>
      <c r="I193" s="19"/>
      <c r="J193" s="19">
        <v>48.5</v>
      </c>
      <c r="K193" s="19">
        <v>0.59</v>
      </c>
      <c r="L193" s="19">
        <v>11.57</v>
      </c>
      <c r="M193" s="19">
        <v>9.39</v>
      </c>
      <c r="N193" s="19">
        <v>0.15</v>
      </c>
      <c r="O193" s="19">
        <v>12.04</v>
      </c>
      <c r="P193" s="19">
        <v>12.46</v>
      </c>
      <c r="Q193" s="19">
        <v>2.15</v>
      </c>
      <c r="R193" s="19">
        <v>1.97</v>
      </c>
      <c r="S193" s="19">
        <v>0.1</v>
      </c>
      <c r="T193" s="19">
        <v>98.920000000000016</v>
      </c>
      <c r="U193" s="19"/>
      <c r="V193" s="19"/>
      <c r="W193" s="19"/>
      <c r="X193" s="19"/>
      <c r="Y193" s="19"/>
      <c r="Z193" s="19"/>
      <c r="AA193" s="19">
        <v>538</v>
      </c>
      <c r="AB193" s="19">
        <v>1899</v>
      </c>
      <c r="AC193" s="19"/>
      <c r="AD193" s="19"/>
      <c r="AE193" s="19"/>
      <c r="AF193" s="19"/>
      <c r="AG193" s="19"/>
      <c r="AH193" s="19"/>
      <c r="AI193" s="19">
        <v>30.6</v>
      </c>
      <c r="AJ193" s="19">
        <v>661</v>
      </c>
      <c r="AK193" s="19">
        <v>16.2</v>
      </c>
      <c r="AL193" s="19">
        <v>46.9</v>
      </c>
      <c r="AM193" s="19">
        <v>1.2</v>
      </c>
      <c r="AN193" s="19"/>
      <c r="AO193" s="19">
        <v>362</v>
      </c>
      <c r="AP193" s="19">
        <v>12.1</v>
      </c>
      <c r="AQ193" s="19">
        <v>25.1</v>
      </c>
      <c r="AR193" s="19"/>
      <c r="AS193" s="19">
        <v>14</v>
      </c>
      <c r="AT193" s="19">
        <v>3.4</v>
      </c>
      <c r="AU193" s="19"/>
      <c r="AV193" s="19">
        <v>3.5</v>
      </c>
      <c r="AW193" s="19">
        <v>0.5</v>
      </c>
      <c r="AX193" s="19">
        <v>3.2</v>
      </c>
      <c r="AY193" s="19">
        <v>0.7</v>
      </c>
      <c r="AZ193" s="19">
        <v>1.7</v>
      </c>
      <c r="BA193" s="19"/>
      <c r="BB193" s="19">
        <v>1.5</v>
      </c>
      <c r="BC193" s="19">
        <v>0.2</v>
      </c>
      <c r="BD193" s="19">
        <v>1.5</v>
      </c>
      <c r="BE193" s="19"/>
      <c r="BF193" s="19">
        <v>5.9</v>
      </c>
      <c r="BG193" s="19">
        <v>0.6</v>
      </c>
      <c r="BH193" s="19"/>
      <c r="BI193" s="19"/>
      <c r="BJ193" s="16"/>
      <c r="BK193" s="16"/>
      <c r="BL193" s="16"/>
      <c r="BM193" s="16"/>
      <c r="BN193" s="16"/>
      <c r="BO193" s="16">
        <f t="shared" si="9"/>
        <v>603.33333333333337</v>
      </c>
      <c r="BP193" s="16">
        <f t="shared" si="10"/>
        <v>51.000000000000007</v>
      </c>
      <c r="BQ193" s="16">
        <f t="shared" si="11"/>
        <v>0.5</v>
      </c>
      <c r="BR193" s="16"/>
      <c r="BS193" s="16">
        <v>1325.2361107538381</v>
      </c>
      <c r="BT193" s="16">
        <v>1.3348222862763455</v>
      </c>
    </row>
    <row r="194" spans="1:72" s="23" customFormat="1" ht="14.4">
      <c r="A194" s="23" t="s">
        <v>760</v>
      </c>
      <c r="B194" s="23" t="s">
        <v>552</v>
      </c>
      <c r="C194" s="26" t="s">
        <v>245</v>
      </c>
      <c r="D194" s="23" t="s">
        <v>278</v>
      </c>
      <c r="E194" s="23" t="s">
        <v>276</v>
      </c>
      <c r="F194" s="23" t="s">
        <v>279</v>
      </c>
      <c r="G194" s="19">
        <v>167.92501999999999</v>
      </c>
      <c r="H194" s="19">
        <v>-15.3734</v>
      </c>
      <c r="I194" s="19"/>
      <c r="J194" s="19">
        <v>47.34</v>
      </c>
      <c r="K194" s="19">
        <v>0.56999999999999995</v>
      </c>
      <c r="L194" s="19">
        <v>10.199999999999999</v>
      </c>
      <c r="M194" s="19">
        <v>8.7899999999999991</v>
      </c>
      <c r="N194" s="19">
        <v>0.14000000000000001</v>
      </c>
      <c r="O194" s="19">
        <v>14.18</v>
      </c>
      <c r="P194" s="19">
        <v>13.19</v>
      </c>
      <c r="Q194" s="19">
        <v>2.09</v>
      </c>
      <c r="R194" s="19">
        <v>0.92</v>
      </c>
      <c r="S194" s="19">
        <v>0.26</v>
      </c>
      <c r="T194" s="19">
        <v>97.680000000000021</v>
      </c>
      <c r="U194" s="19"/>
      <c r="V194" s="19">
        <v>2.65</v>
      </c>
      <c r="W194" s="19"/>
      <c r="X194" s="19"/>
      <c r="Y194" s="19"/>
      <c r="Z194" s="19"/>
      <c r="AA194" s="19">
        <v>803</v>
      </c>
      <c r="AB194" s="19">
        <v>2570</v>
      </c>
      <c r="AC194" s="19"/>
      <c r="AD194" s="19"/>
      <c r="AE194" s="19"/>
      <c r="AF194" s="19"/>
      <c r="AG194" s="19"/>
      <c r="AH194" s="19"/>
      <c r="AI194" s="19">
        <v>17.2</v>
      </c>
      <c r="AJ194" s="19">
        <v>549</v>
      </c>
      <c r="AK194" s="19">
        <v>17.899999999999999</v>
      </c>
      <c r="AL194" s="19">
        <v>37.700000000000003</v>
      </c>
      <c r="AM194" s="19">
        <v>0.8</v>
      </c>
      <c r="AN194" s="19"/>
      <c r="AO194" s="19">
        <v>280</v>
      </c>
      <c r="AP194" s="19">
        <v>7.4</v>
      </c>
      <c r="AQ194" s="19">
        <v>15.5</v>
      </c>
      <c r="AR194" s="19"/>
      <c r="AS194" s="19">
        <v>10.8</v>
      </c>
      <c r="AT194" s="19">
        <v>3.3</v>
      </c>
      <c r="AU194" s="19"/>
      <c r="AV194" s="19">
        <v>3.4</v>
      </c>
      <c r="AW194" s="19">
        <v>0.5</v>
      </c>
      <c r="AX194" s="19">
        <v>2.8</v>
      </c>
      <c r="AY194" s="19">
        <v>0.6</v>
      </c>
      <c r="AZ194" s="19">
        <v>2</v>
      </c>
      <c r="BA194" s="19"/>
      <c r="BB194" s="19">
        <v>1.7</v>
      </c>
      <c r="BC194" s="19">
        <v>0.3</v>
      </c>
      <c r="BD194" s="19">
        <v>1.4</v>
      </c>
      <c r="BE194" s="19"/>
      <c r="BF194" s="19">
        <v>4.4000000000000004</v>
      </c>
      <c r="BG194" s="19">
        <v>0.3</v>
      </c>
      <c r="BH194" s="19"/>
      <c r="BI194" s="19"/>
      <c r="BJ194" s="16"/>
      <c r="BK194" s="16"/>
      <c r="BL194" s="16"/>
      <c r="BM194" s="16"/>
      <c r="BN194" s="16">
        <f t="shared" si="8"/>
        <v>1709.6774193548388</v>
      </c>
      <c r="BO194" s="16">
        <f t="shared" si="9"/>
        <v>933.33333333333337</v>
      </c>
      <c r="BP194" s="16">
        <f t="shared" si="10"/>
        <v>57.333333333333336</v>
      </c>
      <c r="BQ194" s="16">
        <f t="shared" si="11"/>
        <v>0.37499999999999994</v>
      </c>
      <c r="BR194" s="16"/>
      <c r="BS194" s="16">
        <v>1261.0436206783641</v>
      </c>
      <c r="BT194" s="16">
        <v>1.2198747762726334</v>
      </c>
    </row>
    <row r="195" spans="1:72" s="23" customFormat="1" ht="14.4">
      <c r="A195" s="23" t="s">
        <v>760</v>
      </c>
      <c r="B195" s="23" t="s">
        <v>553</v>
      </c>
      <c r="C195" s="26" t="s">
        <v>245</v>
      </c>
      <c r="D195" s="23" t="s">
        <v>278</v>
      </c>
      <c r="E195" s="23" t="s">
        <v>276</v>
      </c>
      <c r="F195" s="23" t="s">
        <v>279</v>
      </c>
      <c r="G195" s="19">
        <v>167.9863</v>
      </c>
      <c r="H195" s="19">
        <v>-15.27238</v>
      </c>
      <c r="I195" s="19"/>
      <c r="J195" s="19">
        <v>47.31</v>
      </c>
      <c r="K195" s="19">
        <v>0.62</v>
      </c>
      <c r="L195" s="19">
        <v>13.91</v>
      </c>
      <c r="M195" s="19">
        <v>8.1300000000000008</v>
      </c>
      <c r="N195" s="19">
        <v>0.13</v>
      </c>
      <c r="O195" s="19">
        <v>10.74</v>
      </c>
      <c r="P195" s="19">
        <v>14.21</v>
      </c>
      <c r="Q195" s="19">
        <v>1.96</v>
      </c>
      <c r="R195" s="19">
        <v>0.97</v>
      </c>
      <c r="S195" s="19">
        <v>0.27</v>
      </c>
      <c r="T195" s="19">
        <v>98.249999999999986</v>
      </c>
      <c r="U195" s="19"/>
      <c r="V195" s="19"/>
      <c r="W195" s="19"/>
      <c r="X195" s="19"/>
      <c r="Y195" s="19"/>
      <c r="Z195" s="19"/>
      <c r="AA195" s="19">
        <v>396</v>
      </c>
      <c r="AB195" s="19">
        <v>1810</v>
      </c>
      <c r="AC195" s="19"/>
      <c r="AD195" s="19"/>
      <c r="AE195" s="19"/>
      <c r="AF195" s="19"/>
      <c r="AG195" s="19"/>
      <c r="AH195" s="19"/>
      <c r="AI195" s="19">
        <v>19.399999999999999</v>
      </c>
      <c r="AJ195" s="19">
        <v>593</v>
      </c>
      <c r="AK195" s="19">
        <v>14.9</v>
      </c>
      <c r="AL195" s="19">
        <v>38.6</v>
      </c>
      <c r="AM195" s="19">
        <v>1</v>
      </c>
      <c r="AN195" s="19"/>
      <c r="AO195" s="19">
        <v>238</v>
      </c>
      <c r="AP195" s="19">
        <v>12.2</v>
      </c>
      <c r="AQ195" s="19">
        <v>25</v>
      </c>
      <c r="AR195" s="19"/>
      <c r="AS195" s="19">
        <v>14.6</v>
      </c>
      <c r="AT195" s="19">
        <v>3.1</v>
      </c>
      <c r="AU195" s="19"/>
      <c r="AV195" s="19">
        <v>2.6</v>
      </c>
      <c r="AW195" s="19">
        <v>0.4</v>
      </c>
      <c r="AX195" s="19">
        <v>2.2000000000000002</v>
      </c>
      <c r="AY195" s="19">
        <v>0.5</v>
      </c>
      <c r="AZ195" s="19">
        <v>1.4</v>
      </c>
      <c r="BA195" s="19"/>
      <c r="BB195" s="19">
        <v>1.4</v>
      </c>
      <c r="BC195" s="19">
        <v>0.2</v>
      </c>
      <c r="BD195" s="19">
        <v>1.1000000000000001</v>
      </c>
      <c r="BE195" s="19"/>
      <c r="BF195" s="19">
        <v>4.4000000000000004</v>
      </c>
      <c r="BG195" s="19">
        <v>0.4</v>
      </c>
      <c r="BH195" s="19"/>
      <c r="BI195" s="19"/>
      <c r="BJ195" s="16"/>
      <c r="BK195" s="16"/>
      <c r="BL195" s="16"/>
      <c r="BM195" s="16"/>
      <c r="BN195" s="16"/>
      <c r="BO195" s="16">
        <f t="shared" si="9"/>
        <v>595</v>
      </c>
      <c r="BP195" s="16">
        <f t="shared" si="10"/>
        <v>48.499999999999993</v>
      </c>
      <c r="BQ195" s="16">
        <f t="shared" si="11"/>
        <v>0.4</v>
      </c>
      <c r="BR195" s="16"/>
      <c r="BS195" s="16">
        <v>1283.5825662931609</v>
      </c>
      <c r="BT195" s="16">
        <v>0.98706563190468788</v>
      </c>
    </row>
    <row r="196" spans="1:72" s="23" customFormat="1" ht="14.4">
      <c r="A196" s="23" t="s">
        <v>760</v>
      </c>
      <c r="B196" s="23" t="s">
        <v>554</v>
      </c>
      <c r="C196" s="26" t="s">
        <v>245</v>
      </c>
      <c r="D196" s="23" t="s">
        <v>278</v>
      </c>
      <c r="E196" s="23" t="s">
        <v>276</v>
      </c>
      <c r="F196" s="23" t="s">
        <v>279</v>
      </c>
      <c r="G196" s="19">
        <v>167.9863</v>
      </c>
      <c r="H196" s="19">
        <v>-15.27238</v>
      </c>
      <c r="I196" s="19"/>
      <c r="J196" s="19">
        <v>49.47</v>
      </c>
      <c r="K196" s="19">
        <v>0.79</v>
      </c>
      <c r="L196" s="19">
        <v>14.06</v>
      </c>
      <c r="M196" s="19">
        <v>7.23</v>
      </c>
      <c r="N196" s="19">
        <v>0.16</v>
      </c>
      <c r="O196" s="19">
        <v>8.06</v>
      </c>
      <c r="P196" s="19">
        <v>13.68</v>
      </c>
      <c r="Q196" s="19">
        <v>2.52</v>
      </c>
      <c r="R196" s="19">
        <v>1.4</v>
      </c>
      <c r="S196" s="19">
        <v>0.22</v>
      </c>
      <c r="T196" s="19">
        <v>97.589999999999989</v>
      </c>
      <c r="U196" s="19"/>
      <c r="V196" s="19">
        <v>1.61</v>
      </c>
      <c r="W196" s="19"/>
      <c r="X196" s="19"/>
      <c r="Y196" s="19"/>
      <c r="Z196" s="19"/>
      <c r="AA196" s="19">
        <v>316</v>
      </c>
      <c r="AB196" s="19">
        <v>2410</v>
      </c>
      <c r="AC196" s="19"/>
      <c r="AD196" s="19"/>
      <c r="AE196" s="19"/>
      <c r="AF196" s="19"/>
      <c r="AG196" s="19"/>
      <c r="AH196" s="19"/>
      <c r="AI196" s="19">
        <v>24.2</v>
      </c>
      <c r="AJ196" s="19">
        <v>733</v>
      </c>
      <c r="AK196" s="19">
        <v>15.4</v>
      </c>
      <c r="AL196" s="19">
        <v>52.1</v>
      </c>
      <c r="AM196" s="19">
        <v>1.2</v>
      </c>
      <c r="AN196" s="19"/>
      <c r="AO196" s="19">
        <v>402</v>
      </c>
      <c r="AP196" s="19">
        <v>12.9</v>
      </c>
      <c r="AQ196" s="19">
        <v>25.1</v>
      </c>
      <c r="AR196" s="19"/>
      <c r="AS196" s="19">
        <v>15.8</v>
      </c>
      <c r="AT196" s="19">
        <v>3.1</v>
      </c>
      <c r="AU196" s="19"/>
      <c r="AV196" s="19">
        <v>3.8</v>
      </c>
      <c r="AW196" s="19">
        <v>0.4</v>
      </c>
      <c r="AX196" s="19">
        <v>2.9</v>
      </c>
      <c r="AY196" s="19">
        <v>0.5</v>
      </c>
      <c r="AZ196" s="19">
        <v>1.6</v>
      </c>
      <c r="BA196" s="19"/>
      <c r="BB196" s="19">
        <v>1.2</v>
      </c>
      <c r="BC196" s="19">
        <v>0.2</v>
      </c>
      <c r="BD196" s="19">
        <v>1.8</v>
      </c>
      <c r="BE196" s="19"/>
      <c r="BF196" s="19">
        <v>6.6</v>
      </c>
      <c r="BG196" s="19">
        <v>0.5</v>
      </c>
      <c r="BH196" s="19"/>
      <c r="BI196" s="19"/>
      <c r="BJ196" s="16"/>
      <c r="BK196" s="16"/>
      <c r="BL196" s="16"/>
      <c r="BM196" s="16"/>
      <c r="BN196" s="16">
        <f t="shared" si="8"/>
        <v>641.43426294820722</v>
      </c>
      <c r="BO196" s="16">
        <f t="shared" si="9"/>
        <v>804</v>
      </c>
      <c r="BP196" s="16">
        <f t="shared" si="10"/>
        <v>48.4</v>
      </c>
      <c r="BQ196" s="16">
        <f t="shared" si="11"/>
        <v>0.41666666666666669</v>
      </c>
      <c r="BR196" s="16"/>
      <c r="BS196" s="16">
        <v>1215.2981082511972</v>
      </c>
      <c r="BT196" s="16">
        <v>0.84920292814548193</v>
      </c>
    </row>
    <row r="197" spans="1:72" s="23" customFormat="1" ht="14.4">
      <c r="A197" s="23" t="s">
        <v>760</v>
      </c>
      <c r="B197" s="23" t="s">
        <v>555</v>
      </c>
      <c r="C197" s="26" t="s">
        <v>245</v>
      </c>
      <c r="D197" s="23" t="s">
        <v>278</v>
      </c>
      <c r="E197" s="23" t="s">
        <v>276</v>
      </c>
      <c r="F197" s="23" t="s">
        <v>279</v>
      </c>
      <c r="G197" s="19">
        <v>167.9863</v>
      </c>
      <c r="H197" s="19">
        <v>-15.27238</v>
      </c>
      <c r="I197" s="19"/>
      <c r="J197" s="19">
        <v>47.74</v>
      </c>
      <c r="K197" s="19">
        <v>0.55000000000000004</v>
      </c>
      <c r="L197" s="19">
        <v>12.99</v>
      </c>
      <c r="M197" s="19">
        <v>8.81</v>
      </c>
      <c r="N197" s="19">
        <v>0.16</v>
      </c>
      <c r="O197" s="19">
        <v>10.28</v>
      </c>
      <c r="P197" s="19">
        <v>13.8</v>
      </c>
      <c r="Q197" s="19">
        <v>2.23</v>
      </c>
      <c r="R197" s="19">
        <v>1.27</v>
      </c>
      <c r="S197" s="19">
        <v>0.04</v>
      </c>
      <c r="T197" s="19">
        <v>97.87</v>
      </c>
      <c r="U197" s="19"/>
      <c r="V197" s="19"/>
      <c r="W197" s="19"/>
      <c r="X197" s="19"/>
      <c r="Y197" s="19"/>
      <c r="Z197" s="19"/>
      <c r="AA197" s="19">
        <v>398</v>
      </c>
      <c r="AB197" s="19">
        <v>2910</v>
      </c>
      <c r="AC197" s="19"/>
      <c r="AD197" s="19"/>
      <c r="AE197" s="19"/>
      <c r="AF197" s="19"/>
      <c r="AG197" s="19"/>
      <c r="AH197" s="19"/>
      <c r="AI197" s="19">
        <v>22.2</v>
      </c>
      <c r="AJ197" s="19">
        <v>743</v>
      </c>
      <c r="AK197" s="19">
        <v>14.8</v>
      </c>
      <c r="AL197" s="19">
        <v>45</v>
      </c>
      <c r="AM197" s="19">
        <v>0.9</v>
      </c>
      <c r="AN197" s="19"/>
      <c r="AO197" s="19">
        <v>438</v>
      </c>
      <c r="AP197" s="19">
        <v>11.4</v>
      </c>
      <c r="AQ197" s="19">
        <v>22.2</v>
      </c>
      <c r="AR197" s="19"/>
      <c r="AS197" s="19">
        <v>14</v>
      </c>
      <c r="AT197" s="19">
        <v>3.1</v>
      </c>
      <c r="AU197" s="19"/>
      <c r="AV197" s="19">
        <v>2.8</v>
      </c>
      <c r="AW197" s="19">
        <v>0.4</v>
      </c>
      <c r="AX197" s="19">
        <v>2.2999999999999998</v>
      </c>
      <c r="AY197" s="19">
        <v>0.6</v>
      </c>
      <c r="AZ197" s="19">
        <v>1.6</v>
      </c>
      <c r="BA197" s="19"/>
      <c r="BB197" s="19">
        <v>1.3</v>
      </c>
      <c r="BC197" s="19">
        <v>0.2</v>
      </c>
      <c r="BD197" s="19">
        <v>1.2</v>
      </c>
      <c r="BE197" s="19"/>
      <c r="BF197" s="19">
        <v>6.2</v>
      </c>
      <c r="BG197" s="19">
        <v>0.4</v>
      </c>
      <c r="BH197" s="19"/>
      <c r="BI197" s="19"/>
      <c r="BJ197" s="16"/>
      <c r="BK197" s="16"/>
      <c r="BL197" s="16"/>
      <c r="BM197" s="16"/>
      <c r="BN197" s="16"/>
      <c r="BO197" s="16">
        <f t="shared" si="9"/>
        <v>1095</v>
      </c>
      <c r="BP197" s="16">
        <f t="shared" si="10"/>
        <v>55.499999999999993</v>
      </c>
      <c r="BQ197" s="16">
        <f t="shared" si="11"/>
        <v>0.44444444444444448</v>
      </c>
      <c r="BR197" s="16"/>
      <c r="BS197" s="16">
        <v>1308.432071579746</v>
      </c>
      <c r="BT197" s="16">
        <v>1.1686080525389797</v>
      </c>
    </row>
    <row r="198" spans="1:72" s="23" customFormat="1" ht="14.4">
      <c r="A198" s="23" t="s">
        <v>760</v>
      </c>
      <c r="B198" s="23" t="s">
        <v>556</v>
      </c>
      <c r="C198" s="26" t="s">
        <v>245</v>
      </c>
      <c r="D198" s="23" t="s">
        <v>278</v>
      </c>
      <c r="E198" s="23" t="s">
        <v>276</v>
      </c>
      <c r="F198" s="23" t="s">
        <v>279</v>
      </c>
      <c r="G198" s="19">
        <v>167.92501999999999</v>
      </c>
      <c r="H198" s="19">
        <v>-15.3734</v>
      </c>
      <c r="I198" s="19"/>
      <c r="J198" s="19">
        <v>51.65</v>
      </c>
      <c r="K198" s="19">
        <v>0.34</v>
      </c>
      <c r="L198" s="19">
        <v>8.6300000000000008</v>
      </c>
      <c r="M198" s="19">
        <v>8.36</v>
      </c>
      <c r="N198" s="19">
        <v>0.19</v>
      </c>
      <c r="O198" s="19">
        <v>11.2</v>
      </c>
      <c r="P198" s="19">
        <v>15.7</v>
      </c>
      <c r="Q198" s="19">
        <v>1.25</v>
      </c>
      <c r="R198" s="19">
        <v>0.25</v>
      </c>
      <c r="S198" s="19">
        <v>0</v>
      </c>
      <c r="T198" s="19">
        <v>97.570000000000007</v>
      </c>
      <c r="U198" s="19"/>
      <c r="V198" s="19"/>
      <c r="W198" s="19"/>
      <c r="X198" s="19"/>
      <c r="Y198" s="19"/>
      <c r="Z198" s="19"/>
      <c r="AA198" s="19">
        <v>429</v>
      </c>
      <c r="AB198" s="19">
        <v>467</v>
      </c>
      <c r="AC198" s="19"/>
      <c r="AD198" s="19"/>
      <c r="AE198" s="19"/>
      <c r="AF198" s="19"/>
      <c r="AG198" s="19"/>
      <c r="AH198" s="19"/>
      <c r="AI198" s="19">
        <v>4</v>
      </c>
      <c r="AJ198" s="19">
        <v>191</v>
      </c>
      <c r="AK198" s="19">
        <v>11.3</v>
      </c>
      <c r="AL198" s="19">
        <v>17.399999999999999</v>
      </c>
      <c r="AM198" s="19">
        <v>0.2</v>
      </c>
      <c r="AN198" s="19"/>
      <c r="AO198" s="19">
        <v>68</v>
      </c>
      <c r="AP198" s="19">
        <v>3.2</v>
      </c>
      <c r="AQ198" s="19">
        <v>7.9</v>
      </c>
      <c r="AR198" s="19"/>
      <c r="AS198" s="19">
        <v>6.1</v>
      </c>
      <c r="AT198" s="19">
        <v>1.7</v>
      </c>
      <c r="AU198" s="19"/>
      <c r="AV198" s="19">
        <v>1.7</v>
      </c>
      <c r="AW198" s="19">
        <v>0.2</v>
      </c>
      <c r="AX198" s="19">
        <v>2</v>
      </c>
      <c r="AY198" s="19">
        <v>0.4</v>
      </c>
      <c r="AZ198" s="19">
        <v>1.3</v>
      </c>
      <c r="BA198" s="19"/>
      <c r="BB198" s="19">
        <v>1.5</v>
      </c>
      <c r="BC198" s="19">
        <v>0.2</v>
      </c>
      <c r="BD198" s="19">
        <v>0.7</v>
      </c>
      <c r="BE198" s="19"/>
      <c r="BF198" s="19">
        <v>1.2</v>
      </c>
      <c r="BG198" s="19">
        <v>0.12</v>
      </c>
      <c r="BH198" s="19"/>
      <c r="BI198" s="19"/>
      <c r="BJ198" s="16"/>
      <c r="BK198" s="16"/>
      <c r="BL198" s="16"/>
      <c r="BM198" s="16"/>
      <c r="BN198" s="16"/>
      <c r="BO198" s="16">
        <f t="shared" si="9"/>
        <v>566.66666666666674</v>
      </c>
      <c r="BP198" s="16">
        <f t="shared" si="10"/>
        <v>33.333333333333336</v>
      </c>
      <c r="BQ198" s="16">
        <f t="shared" si="11"/>
        <v>0.6</v>
      </c>
      <c r="BR198" s="16"/>
      <c r="BS198" s="16">
        <v>1275.1315112699144</v>
      </c>
      <c r="BT198" s="16">
        <v>0.13691782945712083</v>
      </c>
    </row>
    <row r="199" spans="1:72" s="23" customFormat="1" ht="14.4">
      <c r="A199" s="23" t="s">
        <v>760</v>
      </c>
      <c r="B199" s="23" t="s">
        <v>557</v>
      </c>
      <c r="C199" s="26" t="s">
        <v>245</v>
      </c>
      <c r="D199" s="23" t="s">
        <v>278</v>
      </c>
      <c r="E199" s="23" t="s">
        <v>276</v>
      </c>
      <c r="F199" s="23" t="s">
        <v>279</v>
      </c>
      <c r="G199" s="19">
        <v>167.92501999999999</v>
      </c>
      <c r="H199" s="19">
        <v>-15.3734</v>
      </c>
      <c r="I199" s="19"/>
      <c r="J199" s="19">
        <v>51.04</v>
      </c>
      <c r="K199" s="19">
        <v>0.57999999999999996</v>
      </c>
      <c r="L199" s="19">
        <v>11.36</v>
      </c>
      <c r="M199" s="19">
        <v>7</v>
      </c>
      <c r="N199" s="19">
        <v>0.09</v>
      </c>
      <c r="O199" s="19">
        <v>10.57</v>
      </c>
      <c r="P199" s="19">
        <v>13.79</v>
      </c>
      <c r="Q199" s="19">
        <v>2.93</v>
      </c>
      <c r="R199" s="19">
        <v>0.03</v>
      </c>
      <c r="S199" s="19">
        <v>0.11</v>
      </c>
      <c r="T199" s="19">
        <v>97.499999999999986</v>
      </c>
      <c r="U199" s="19"/>
      <c r="V199" s="19"/>
      <c r="W199" s="19"/>
      <c r="X199" s="19"/>
      <c r="Y199" s="19"/>
      <c r="Z199" s="19"/>
      <c r="AA199" s="19">
        <v>560</v>
      </c>
      <c r="AB199" s="19">
        <v>189</v>
      </c>
      <c r="AC199" s="19"/>
      <c r="AD199" s="19"/>
      <c r="AE199" s="19"/>
      <c r="AF199" s="19"/>
      <c r="AG199" s="19"/>
      <c r="AH199" s="19"/>
      <c r="AI199" s="19">
        <v>0.8</v>
      </c>
      <c r="AJ199" s="19">
        <v>135</v>
      </c>
      <c r="AK199" s="19">
        <v>15.9</v>
      </c>
      <c r="AL199" s="19">
        <v>18.5</v>
      </c>
      <c r="AM199" s="19">
        <v>0.2</v>
      </c>
      <c r="AN199" s="19"/>
      <c r="AO199" s="19">
        <v>7.9</v>
      </c>
      <c r="AP199" s="19">
        <v>2</v>
      </c>
      <c r="AQ199" s="19">
        <v>6.3</v>
      </c>
      <c r="AR199" s="19"/>
      <c r="AS199" s="19">
        <v>7.6</v>
      </c>
      <c r="AT199" s="19">
        <v>2.9</v>
      </c>
      <c r="AU199" s="19"/>
      <c r="AV199" s="19">
        <v>3.3</v>
      </c>
      <c r="AW199" s="19">
        <v>0.5</v>
      </c>
      <c r="AX199" s="19">
        <v>3.2</v>
      </c>
      <c r="AY199" s="19">
        <v>0.7</v>
      </c>
      <c r="AZ199" s="19">
        <v>1.4</v>
      </c>
      <c r="BA199" s="19"/>
      <c r="BB199" s="19">
        <v>1.3</v>
      </c>
      <c r="BC199" s="19">
        <v>0.3</v>
      </c>
      <c r="BD199" s="19">
        <v>0.8</v>
      </c>
      <c r="BE199" s="19"/>
      <c r="BF199" s="19">
        <v>0.8</v>
      </c>
      <c r="BG199" s="19">
        <v>0</v>
      </c>
      <c r="BH199" s="19"/>
      <c r="BI199" s="19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>
        <v>1222.7224300456583</v>
      </c>
      <c r="BT199" s="16">
        <v>0.35950284376422509</v>
      </c>
    </row>
    <row r="200" spans="1:72" s="23" customFormat="1" ht="14.4">
      <c r="A200" s="23" t="s">
        <v>760</v>
      </c>
      <c r="B200" s="23" t="s">
        <v>558</v>
      </c>
      <c r="C200" s="26" t="s">
        <v>245</v>
      </c>
      <c r="D200" s="23" t="s">
        <v>278</v>
      </c>
      <c r="E200" s="23" t="s">
        <v>276</v>
      </c>
      <c r="F200" s="23" t="s">
        <v>279</v>
      </c>
      <c r="G200" s="19">
        <v>167.92501999999999</v>
      </c>
      <c r="H200" s="19">
        <v>-15.3734</v>
      </c>
      <c r="I200" s="19"/>
      <c r="J200" s="19">
        <v>50.68</v>
      </c>
      <c r="K200" s="19">
        <v>0.51</v>
      </c>
      <c r="L200" s="19">
        <v>11.57</v>
      </c>
      <c r="M200" s="19">
        <v>7.23</v>
      </c>
      <c r="N200" s="19">
        <v>0.15</v>
      </c>
      <c r="O200" s="19">
        <v>10.95</v>
      </c>
      <c r="P200" s="19">
        <v>13.5</v>
      </c>
      <c r="Q200" s="19">
        <v>2.89</v>
      </c>
      <c r="R200" s="19">
        <v>0.04</v>
      </c>
      <c r="S200" s="19">
        <v>0</v>
      </c>
      <c r="T200" s="19">
        <v>97.52000000000001</v>
      </c>
      <c r="U200" s="19"/>
      <c r="V200" s="19"/>
      <c r="W200" s="19"/>
      <c r="X200" s="19"/>
      <c r="Y200" s="19"/>
      <c r="Z200" s="19"/>
      <c r="AA200" s="19">
        <v>531</v>
      </c>
      <c r="AB200" s="19">
        <v>186</v>
      </c>
      <c r="AC200" s="19"/>
      <c r="AD200" s="19"/>
      <c r="AE200" s="19"/>
      <c r="AF200" s="19"/>
      <c r="AG200" s="19"/>
      <c r="AH200" s="19"/>
      <c r="AI200" s="19">
        <v>2.1</v>
      </c>
      <c r="AJ200" s="19">
        <v>155</v>
      </c>
      <c r="AK200" s="19">
        <v>16.100000000000001</v>
      </c>
      <c r="AL200" s="19">
        <v>20.3</v>
      </c>
      <c r="AM200" s="19">
        <v>0.1</v>
      </c>
      <c r="AN200" s="19"/>
      <c r="AO200" s="19">
        <v>23</v>
      </c>
      <c r="AP200" s="19">
        <v>2.1</v>
      </c>
      <c r="AQ200" s="19">
        <v>6.7</v>
      </c>
      <c r="AR200" s="19"/>
      <c r="AS200" s="19">
        <v>6.7</v>
      </c>
      <c r="AT200" s="19">
        <v>3.1</v>
      </c>
      <c r="AU200" s="19"/>
      <c r="AV200" s="19">
        <v>3.5</v>
      </c>
      <c r="AW200" s="19">
        <v>0.4</v>
      </c>
      <c r="AX200" s="19">
        <v>3.1</v>
      </c>
      <c r="AY200" s="19">
        <v>0.6</v>
      </c>
      <c r="AZ200" s="19">
        <v>1.6</v>
      </c>
      <c r="BA200" s="19"/>
      <c r="BB200" s="19">
        <v>1.7</v>
      </c>
      <c r="BC200" s="19">
        <v>0.2</v>
      </c>
      <c r="BD200" s="19">
        <v>0.6</v>
      </c>
      <c r="BE200" s="19"/>
      <c r="BF200" s="19">
        <v>1.1000000000000001</v>
      </c>
      <c r="BG200" s="19">
        <v>0</v>
      </c>
      <c r="BH200" s="19"/>
      <c r="BI200" s="19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>
        <v>1232.3804690748248</v>
      </c>
      <c r="BT200" s="16">
        <v>0.43384027342238596</v>
      </c>
    </row>
    <row r="201" spans="1:72" s="23" customFormat="1" ht="14.4">
      <c r="A201" s="23" t="s">
        <v>760</v>
      </c>
      <c r="B201" s="23" t="s">
        <v>559</v>
      </c>
      <c r="C201" s="26" t="s">
        <v>245</v>
      </c>
      <c r="D201" s="23" t="s">
        <v>278</v>
      </c>
      <c r="E201" s="23" t="s">
        <v>276</v>
      </c>
      <c r="F201" s="23" t="s">
        <v>279</v>
      </c>
      <c r="G201" s="19">
        <v>167.86905999999999</v>
      </c>
      <c r="H201" s="19">
        <v>-15.31833</v>
      </c>
      <c r="I201" s="19"/>
      <c r="J201" s="19">
        <v>49.75</v>
      </c>
      <c r="K201" s="19">
        <v>0.82</v>
      </c>
      <c r="L201" s="19">
        <v>15.13</v>
      </c>
      <c r="M201" s="19">
        <v>11.53</v>
      </c>
      <c r="N201" s="19">
        <v>0.2</v>
      </c>
      <c r="O201" s="19">
        <v>5.6</v>
      </c>
      <c r="P201" s="19">
        <v>11.03</v>
      </c>
      <c r="Q201" s="19">
        <v>2.3199999999999998</v>
      </c>
      <c r="R201" s="19">
        <v>1.52</v>
      </c>
      <c r="S201" s="19">
        <v>0.3</v>
      </c>
      <c r="T201" s="19">
        <v>98.199999999999989</v>
      </c>
      <c r="U201" s="19"/>
      <c r="V201" s="19">
        <v>2.11</v>
      </c>
      <c r="W201" s="19"/>
      <c r="X201" s="19"/>
      <c r="Y201" s="19"/>
      <c r="Z201" s="19"/>
      <c r="AA201" s="19">
        <v>998</v>
      </c>
      <c r="AB201" s="19">
        <v>2712</v>
      </c>
      <c r="AC201" s="19"/>
      <c r="AD201" s="19"/>
      <c r="AE201" s="19"/>
      <c r="AF201" s="19"/>
      <c r="AG201" s="19"/>
      <c r="AH201" s="19"/>
      <c r="AI201" s="19">
        <v>20.100000000000001</v>
      </c>
      <c r="AJ201" s="19">
        <v>568</v>
      </c>
      <c r="AK201" s="19">
        <v>35.799999999999997</v>
      </c>
      <c r="AL201" s="19">
        <v>91.9</v>
      </c>
      <c r="AM201" s="19">
        <v>5.3</v>
      </c>
      <c r="AN201" s="19"/>
      <c r="AO201" s="19">
        <v>244</v>
      </c>
      <c r="AP201" s="19">
        <v>11.4</v>
      </c>
      <c r="AQ201" s="19">
        <v>25.8</v>
      </c>
      <c r="AR201" s="19"/>
      <c r="AS201" s="19">
        <v>18.2</v>
      </c>
      <c r="AT201" s="19">
        <v>4.8</v>
      </c>
      <c r="AU201" s="19"/>
      <c r="AV201" s="19">
        <v>5.9</v>
      </c>
      <c r="AW201" s="19">
        <v>0.9</v>
      </c>
      <c r="AX201" s="19">
        <v>5.7</v>
      </c>
      <c r="AY201" s="19">
        <v>1.2</v>
      </c>
      <c r="AZ201" s="19">
        <v>3.8</v>
      </c>
      <c r="BA201" s="19"/>
      <c r="BB201" s="19">
        <v>3.6</v>
      </c>
      <c r="BC201" s="19">
        <v>0.5</v>
      </c>
      <c r="BD201" s="19">
        <v>3</v>
      </c>
      <c r="BE201" s="19"/>
      <c r="BF201" s="19"/>
      <c r="BG201" s="19">
        <v>0.4</v>
      </c>
      <c r="BH201" s="19"/>
      <c r="BI201" s="19"/>
      <c r="BJ201" s="16"/>
      <c r="BK201" s="16"/>
      <c r="BL201" s="16"/>
      <c r="BM201" s="16"/>
      <c r="BN201" s="16">
        <f t="shared" si="8"/>
        <v>817.82945736434101</v>
      </c>
      <c r="BO201" s="16">
        <f t="shared" si="9"/>
        <v>610</v>
      </c>
      <c r="BP201" s="16">
        <f t="shared" si="10"/>
        <v>50.25</v>
      </c>
      <c r="BQ201" s="16">
        <f t="shared" si="11"/>
        <v>7.5471698113207558E-2</v>
      </c>
      <c r="BR201" s="16"/>
      <c r="BS201" s="16"/>
      <c r="BT201" s="16"/>
    </row>
    <row r="202" spans="1:72" s="23" customFormat="1" ht="14.4">
      <c r="A202" s="23" t="s">
        <v>760</v>
      </c>
      <c r="B202" s="23" t="s">
        <v>560</v>
      </c>
      <c r="C202" s="26" t="s">
        <v>245</v>
      </c>
      <c r="D202" s="23" t="s">
        <v>278</v>
      </c>
      <c r="E202" s="23" t="s">
        <v>276</v>
      </c>
      <c r="F202" s="23" t="s">
        <v>279</v>
      </c>
      <c r="G202" s="19">
        <v>167.86905999999999</v>
      </c>
      <c r="H202" s="19">
        <v>-15.31833</v>
      </c>
      <c r="I202" s="19"/>
      <c r="J202" s="19">
        <v>50.07</v>
      </c>
      <c r="K202" s="19">
        <v>1.59</v>
      </c>
      <c r="L202" s="19">
        <v>15.86</v>
      </c>
      <c r="M202" s="19">
        <v>10.52</v>
      </c>
      <c r="N202" s="19">
        <v>0.21</v>
      </c>
      <c r="O202" s="19">
        <v>4.74</v>
      </c>
      <c r="P202" s="19">
        <v>8.6</v>
      </c>
      <c r="Q202" s="19">
        <v>3.44</v>
      </c>
      <c r="R202" s="19">
        <v>2.0699999999999998</v>
      </c>
      <c r="S202" s="19">
        <v>0.41</v>
      </c>
      <c r="T202" s="19">
        <v>97.509999999999977</v>
      </c>
      <c r="U202" s="19"/>
      <c r="V202" s="19">
        <v>2.2599999999999998</v>
      </c>
      <c r="W202" s="19"/>
      <c r="X202" s="19"/>
      <c r="Y202" s="19"/>
      <c r="Z202" s="19"/>
      <c r="AA202" s="19">
        <v>712</v>
      </c>
      <c r="AB202" s="19">
        <v>3111</v>
      </c>
      <c r="AC202" s="19"/>
      <c r="AD202" s="19"/>
      <c r="AE202" s="19"/>
      <c r="AF202" s="19"/>
      <c r="AG202" s="19"/>
      <c r="AH202" s="19"/>
      <c r="AI202" s="19">
        <v>34.1</v>
      </c>
      <c r="AJ202" s="19">
        <v>471</v>
      </c>
      <c r="AK202" s="19">
        <v>33</v>
      </c>
      <c r="AL202" s="19">
        <v>119.5</v>
      </c>
      <c r="AM202" s="19">
        <v>7.9</v>
      </c>
      <c r="AN202" s="19"/>
      <c r="AO202" s="19">
        <v>330</v>
      </c>
      <c r="AP202" s="19">
        <v>14.2</v>
      </c>
      <c r="AQ202" s="19">
        <v>31.8</v>
      </c>
      <c r="AR202" s="19"/>
      <c r="AS202" s="19">
        <v>19.3</v>
      </c>
      <c r="AT202" s="19">
        <v>4.8</v>
      </c>
      <c r="AU202" s="19"/>
      <c r="AV202" s="19">
        <v>5.3</v>
      </c>
      <c r="AW202" s="19">
        <v>0.9</v>
      </c>
      <c r="AX202" s="19">
        <v>4.8</v>
      </c>
      <c r="AY202" s="19">
        <v>1.2</v>
      </c>
      <c r="AZ202" s="19">
        <v>3.5</v>
      </c>
      <c r="BA202" s="19"/>
      <c r="BB202" s="19">
        <v>3.2</v>
      </c>
      <c r="BC202" s="19">
        <v>0.5</v>
      </c>
      <c r="BD202" s="19">
        <v>3.6</v>
      </c>
      <c r="BE202" s="19"/>
      <c r="BF202" s="19"/>
      <c r="BG202" s="19">
        <v>0.6</v>
      </c>
      <c r="BH202" s="19"/>
      <c r="BI202" s="19"/>
      <c r="BJ202" s="16"/>
      <c r="BK202" s="16"/>
      <c r="BL202" s="16"/>
      <c r="BM202" s="16"/>
      <c r="BN202" s="16">
        <f t="shared" si="8"/>
        <v>710.69182389937089</v>
      </c>
      <c r="BO202" s="16">
        <f t="shared" si="9"/>
        <v>550</v>
      </c>
      <c r="BP202" s="16">
        <f t="shared" si="10"/>
        <v>56.833333333333336</v>
      </c>
      <c r="BQ202" s="16">
        <f t="shared" si="11"/>
        <v>7.5949367088607583E-2</v>
      </c>
      <c r="BR202" s="16"/>
      <c r="BS202" s="16"/>
      <c r="BT202" s="16"/>
    </row>
    <row r="203" spans="1:72" s="23" customFormat="1" ht="14.4">
      <c r="A203" s="23" t="s">
        <v>760</v>
      </c>
      <c r="B203" s="23" t="s">
        <v>561</v>
      </c>
      <c r="C203" s="26" t="s">
        <v>245</v>
      </c>
      <c r="D203" s="23" t="s">
        <v>278</v>
      </c>
      <c r="E203" s="23" t="s">
        <v>276</v>
      </c>
      <c r="F203" s="23" t="s">
        <v>279</v>
      </c>
      <c r="G203" s="19">
        <v>167.86905999999999</v>
      </c>
      <c r="H203" s="19">
        <v>-15.31833</v>
      </c>
      <c r="I203" s="19"/>
      <c r="J203" s="19">
        <v>49.56</v>
      </c>
      <c r="K203" s="19">
        <v>1.04</v>
      </c>
      <c r="L203" s="19">
        <v>16.03</v>
      </c>
      <c r="M203" s="19">
        <v>10.93</v>
      </c>
      <c r="N203" s="19">
        <v>0.24</v>
      </c>
      <c r="O203" s="19">
        <v>5.21</v>
      </c>
      <c r="P203" s="19">
        <v>9.3800000000000008</v>
      </c>
      <c r="Q203" s="19">
        <v>2.94</v>
      </c>
      <c r="R203" s="19">
        <v>1.86</v>
      </c>
      <c r="S203" s="19">
        <v>0.42</v>
      </c>
      <c r="T203" s="19">
        <v>97.609999999999985</v>
      </c>
      <c r="U203" s="19"/>
      <c r="V203" s="19">
        <v>1.96</v>
      </c>
      <c r="W203" s="19"/>
      <c r="X203" s="19"/>
      <c r="Y203" s="19"/>
      <c r="Z203" s="19"/>
      <c r="AA203" s="19">
        <v>772</v>
      </c>
      <c r="AB203" s="19">
        <v>2410</v>
      </c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</row>
    <row r="204" spans="1:72" s="23" customFormat="1" ht="14.4">
      <c r="A204" s="23" t="s">
        <v>760</v>
      </c>
      <c r="B204" s="23" t="s">
        <v>562</v>
      </c>
      <c r="C204" s="26" t="s">
        <v>245</v>
      </c>
      <c r="D204" s="23" t="s">
        <v>278</v>
      </c>
      <c r="E204" s="23" t="s">
        <v>276</v>
      </c>
      <c r="F204" s="23" t="s">
        <v>279</v>
      </c>
      <c r="G204" s="19">
        <v>167.86905999999999</v>
      </c>
      <c r="H204" s="19">
        <v>-15.31833</v>
      </c>
      <c r="I204" s="19"/>
      <c r="J204" s="19">
        <v>49.54</v>
      </c>
      <c r="K204" s="19">
        <v>1.43</v>
      </c>
      <c r="L204" s="19">
        <v>15.92</v>
      </c>
      <c r="M204" s="19">
        <v>11.69</v>
      </c>
      <c r="N204" s="19">
        <v>0.25</v>
      </c>
      <c r="O204" s="19">
        <v>5.38</v>
      </c>
      <c r="P204" s="19">
        <v>9.86</v>
      </c>
      <c r="Q204" s="19">
        <v>3.5</v>
      </c>
      <c r="R204" s="19">
        <v>1.28</v>
      </c>
      <c r="S204" s="19">
        <v>0.19</v>
      </c>
      <c r="T204" s="19">
        <v>99.039999999999992</v>
      </c>
      <c r="U204" s="19"/>
      <c r="V204" s="19">
        <v>1.98</v>
      </c>
      <c r="W204" s="19"/>
      <c r="X204" s="19"/>
      <c r="Y204" s="19"/>
      <c r="Z204" s="19"/>
      <c r="AA204" s="19">
        <v>970</v>
      </c>
      <c r="AB204" s="19">
        <v>3735</v>
      </c>
      <c r="AC204" s="19"/>
      <c r="AD204" s="19"/>
      <c r="AE204" s="19"/>
      <c r="AF204" s="19"/>
      <c r="AG204" s="19"/>
      <c r="AH204" s="19"/>
      <c r="AI204" s="19">
        <v>19</v>
      </c>
      <c r="AJ204" s="19">
        <v>729</v>
      </c>
      <c r="AK204" s="19">
        <v>39.799999999999997</v>
      </c>
      <c r="AL204" s="19">
        <v>102.2</v>
      </c>
      <c r="AM204" s="19"/>
      <c r="AN204" s="19"/>
      <c r="AO204" s="19">
        <v>325</v>
      </c>
      <c r="AP204" s="19">
        <v>14.9</v>
      </c>
      <c r="AQ204" s="19">
        <v>30.8</v>
      </c>
      <c r="AR204" s="19"/>
      <c r="AS204" s="19">
        <v>24.7</v>
      </c>
      <c r="AT204" s="19">
        <v>6.5</v>
      </c>
      <c r="AU204" s="19"/>
      <c r="AV204" s="19">
        <v>7.3</v>
      </c>
      <c r="AW204" s="19">
        <v>1.1000000000000001</v>
      </c>
      <c r="AX204" s="19">
        <v>8</v>
      </c>
      <c r="AY204" s="19">
        <v>1.5</v>
      </c>
      <c r="AZ204" s="19">
        <v>4.4000000000000004</v>
      </c>
      <c r="BA204" s="19"/>
      <c r="BB204" s="19">
        <v>4.5</v>
      </c>
      <c r="BC204" s="19">
        <v>0.6</v>
      </c>
      <c r="BD204" s="19">
        <v>3.1</v>
      </c>
      <c r="BE204" s="19"/>
      <c r="BF204" s="19">
        <v>4.5</v>
      </c>
      <c r="BG204" s="19">
        <v>0.6</v>
      </c>
      <c r="BH204" s="19"/>
      <c r="BI204" s="19"/>
      <c r="BJ204" s="16"/>
      <c r="BK204" s="16"/>
      <c r="BL204" s="16"/>
      <c r="BM204" s="16"/>
      <c r="BN204" s="16">
        <f t="shared" ref="BN204:BN239" si="12">V204*10^4/AQ204</f>
        <v>642.85714285714289</v>
      </c>
      <c r="BO204" s="16">
        <f t="shared" ref="BO204:BO267" si="13">AO204/BG204</f>
        <v>541.66666666666674</v>
      </c>
      <c r="BP204" s="16">
        <f t="shared" ref="BP204:BP267" si="14">AI204/BG204</f>
        <v>31.666666666666668</v>
      </c>
      <c r="BQ204" s="16"/>
      <c r="BR204" s="16"/>
      <c r="BS204" s="16"/>
      <c r="BT204" s="16"/>
    </row>
    <row r="205" spans="1:72" s="23" customFormat="1" ht="14.4">
      <c r="A205" s="23" t="s">
        <v>760</v>
      </c>
      <c r="B205" s="23" t="s">
        <v>563</v>
      </c>
      <c r="C205" s="26" t="s">
        <v>245</v>
      </c>
      <c r="D205" s="23" t="s">
        <v>278</v>
      </c>
      <c r="E205" s="23" t="s">
        <v>276</v>
      </c>
      <c r="F205" s="23" t="s">
        <v>279</v>
      </c>
      <c r="G205" s="19">
        <v>167.9863</v>
      </c>
      <c r="H205" s="19">
        <v>-15.27238</v>
      </c>
      <c r="I205" s="19"/>
      <c r="J205" s="19">
        <v>50.19</v>
      </c>
      <c r="K205" s="19">
        <v>0.85</v>
      </c>
      <c r="L205" s="19">
        <v>15.65</v>
      </c>
      <c r="M205" s="19">
        <v>8.4499999999999993</v>
      </c>
      <c r="N205" s="19">
        <v>0.14000000000000001</v>
      </c>
      <c r="O205" s="19">
        <v>7</v>
      </c>
      <c r="P205" s="19">
        <v>11.63</v>
      </c>
      <c r="Q205" s="19">
        <v>2.66</v>
      </c>
      <c r="R205" s="19">
        <v>1.55</v>
      </c>
      <c r="S205" s="19">
        <v>0.17</v>
      </c>
      <c r="T205" s="19">
        <v>98.289999999999992</v>
      </c>
      <c r="U205" s="19"/>
      <c r="V205" s="19">
        <v>1.79</v>
      </c>
      <c r="W205" s="19"/>
      <c r="X205" s="19"/>
      <c r="Y205" s="19"/>
      <c r="Z205" s="19"/>
      <c r="AA205" s="19"/>
      <c r="AB205" s="19">
        <v>1884</v>
      </c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>
        <v>1248.3966537663944</v>
      </c>
      <c r="BT205" s="16">
        <v>1.0662224867901624</v>
      </c>
    </row>
    <row r="206" spans="1:72" s="23" customFormat="1" ht="14.4">
      <c r="A206" s="23" t="s">
        <v>760</v>
      </c>
      <c r="B206" s="23" t="s">
        <v>564</v>
      </c>
      <c r="C206" s="26" t="s">
        <v>245</v>
      </c>
      <c r="D206" s="23" t="s">
        <v>278</v>
      </c>
      <c r="E206" s="23" t="s">
        <v>276</v>
      </c>
      <c r="F206" s="23" t="s">
        <v>279</v>
      </c>
      <c r="G206" s="19">
        <v>167.9863</v>
      </c>
      <c r="H206" s="19">
        <v>-15.27238</v>
      </c>
      <c r="I206" s="19"/>
      <c r="J206" s="19">
        <v>48.68</v>
      </c>
      <c r="K206" s="19">
        <v>0.3</v>
      </c>
      <c r="L206" s="19">
        <v>15.4</v>
      </c>
      <c r="M206" s="19">
        <v>9.44</v>
      </c>
      <c r="N206" s="19">
        <v>0.18</v>
      </c>
      <c r="O206" s="19">
        <v>8.02</v>
      </c>
      <c r="P206" s="19">
        <v>12.43</v>
      </c>
      <c r="Q206" s="19">
        <v>2.4</v>
      </c>
      <c r="R206" s="19">
        <v>0.64</v>
      </c>
      <c r="S206" s="19">
        <v>0.1</v>
      </c>
      <c r="T206" s="19">
        <v>97.59</v>
      </c>
      <c r="U206" s="19"/>
      <c r="V206" s="19">
        <v>2.3199999999999998</v>
      </c>
      <c r="W206" s="19"/>
      <c r="X206" s="19"/>
      <c r="Y206" s="19"/>
      <c r="Z206" s="19"/>
      <c r="AA206" s="19">
        <v>554</v>
      </c>
      <c r="AB206" s="19">
        <v>853</v>
      </c>
      <c r="AC206" s="19"/>
      <c r="AD206" s="19"/>
      <c r="AE206" s="19"/>
      <c r="AF206" s="19"/>
      <c r="AG206" s="19"/>
      <c r="AH206" s="19"/>
      <c r="AI206" s="19">
        <v>9.9</v>
      </c>
      <c r="AJ206" s="19">
        <v>1599</v>
      </c>
      <c r="AK206" s="19">
        <v>17</v>
      </c>
      <c r="AL206" s="19">
        <v>17.2</v>
      </c>
      <c r="AM206" s="19">
        <v>0.4</v>
      </c>
      <c r="AN206" s="19"/>
      <c r="AO206" s="19">
        <v>205</v>
      </c>
      <c r="AP206" s="19">
        <v>5.6</v>
      </c>
      <c r="AQ206" s="19">
        <v>10.1</v>
      </c>
      <c r="AR206" s="19"/>
      <c r="AS206" s="19">
        <v>5.8</v>
      </c>
      <c r="AT206" s="19">
        <v>1.9</v>
      </c>
      <c r="AU206" s="19"/>
      <c r="AV206" s="19">
        <v>2</v>
      </c>
      <c r="AW206" s="19">
        <v>0.3</v>
      </c>
      <c r="AX206" s="19">
        <v>2.5</v>
      </c>
      <c r="AY206" s="19">
        <v>0.5</v>
      </c>
      <c r="AZ206" s="19">
        <v>1.7</v>
      </c>
      <c r="BA206" s="19"/>
      <c r="BB206" s="19">
        <v>0.4</v>
      </c>
      <c r="BC206" s="19">
        <v>0.2</v>
      </c>
      <c r="BD206" s="19">
        <v>0.7</v>
      </c>
      <c r="BE206" s="19"/>
      <c r="BF206" s="19">
        <v>2.7</v>
      </c>
      <c r="BG206" s="19">
        <v>0.2</v>
      </c>
      <c r="BH206" s="19"/>
      <c r="BI206" s="19"/>
      <c r="BJ206" s="16"/>
      <c r="BK206" s="16"/>
      <c r="BL206" s="16"/>
      <c r="BM206" s="16"/>
      <c r="BN206" s="16">
        <f t="shared" si="12"/>
        <v>2297.029702970297</v>
      </c>
      <c r="BO206" s="16">
        <f t="shared" si="13"/>
        <v>1025</v>
      </c>
      <c r="BP206" s="16">
        <f t="shared" si="14"/>
        <v>49.5</v>
      </c>
      <c r="BQ206" s="16">
        <f t="shared" ref="BQ206:BQ267" si="15">BG206/AM206</f>
        <v>0.5</v>
      </c>
      <c r="BR206" s="16"/>
      <c r="BS206" s="16">
        <v>1276.8640661059674</v>
      </c>
      <c r="BT206" s="16">
        <v>1.2123659587968503</v>
      </c>
    </row>
    <row r="207" spans="1:72" s="23" customFormat="1" ht="14.4">
      <c r="A207" s="23" t="s">
        <v>760</v>
      </c>
      <c r="B207" s="23" t="s">
        <v>565</v>
      </c>
      <c r="C207" s="26" t="s">
        <v>245</v>
      </c>
      <c r="D207" s="23" t="s">
        <v>278</v>
      </c>
      <c r="E207" s="23" t="s">
        <v>276</v>
      </c>
      <c r="F207" s="23" t="s">
        <v>279</v>
      </c>
      <c r="G207" s="19">
        <v>167.9863</v>
      </c>
      <c r="H207" s="19">
        <v>-15.27238</v>
      </c>
      <c r="I207" s="19"/>
      <c r="J207" s="19">
        <v>49.14</v>
      </c>
      <c r="K207" s="19">
        <v>0.84</v>
      </c>
      <c r="L207" s="19">
        <v>14.77</v>
      </c>
      <c r="M207" s="19">
        <v>9.06</v>
      </c>
      <c r="N207" s="19">
        <v>0.16</v>
      </c>
      <c r="O207" s="19">
        <v>7.77</v>
      </c>
      <c r="P207" s="19">
        <v>11.91</v>
      </c>
      <c r="Q207" s="19">
        <v>2.4</v>
      </c>
      <c r="R207" s="19">
        <v>1.55</v>
      </c>
      <c r="S207" s="19">
        <v>0.52</v>
      </c>
      <c r="T207" s="19">
        <v>98.11999999999999</v>
      </c>
      <c r="U207" s="19"/>
      <c r="V207" s="19">
        <v>1.83</v>
      </c>
      <c r="W207" s="19"/>
      <c r="X207" s="19"/>
      <c r="Y207" s="19"/>
      <c r="Z207" s="19"/>
      <c r="AA207" s="19">
        <v>499</v>
      </c>
      <c r="AB207" s="19">
        <v>1231</v>
      </c>
      <c r="AC207" s="19"/>
      <c r="AD207" s="19"/>
      <c r="AE207" s="19"/>
      <c r="AF207" s="19"/>
      <c r="AG207" s="19"/>
      <c r="AH207" s="19"/>
      <c r="AI207" s="19">
        <v>32.299999999999997</v>
      </c>
      <c r="AJ207" s="19">
        <v>549</v>
      </c>
      <c r="AK207" s="19">
        <v>16.100000000000001</v>
      </c>
      <c r="AL207" s="19">
        <v>65.900000000000006</v>
      </c>
      <c r="AM207" s="19">
        <v>1.7</v>
      </c>
      <c r="AN207" s="19"/>
      <c r="AO207" s="19">
        <v>522</v>
      </c>
      <c r="AP207" s="19">
        <v>16.899999999999999</v>
      </c>
      <c r="AQ207" s="19">
        <v>32.799999999999997</v>
      </c>
      <c r="AR207" s="19"/>
      <c r="AS207" s="19">
        <v>17.5</v>
      </c>
      <c r="AT207" s="19">
        <v>4.4000000000000004</v>
      </c>
      <c r="AU207" s="19"/>
      <c r="AV207" s="19">
        <v>3.8</v>
      </c>
      <c r="AW207" s="19">
        <v>0.4</v>
      </c>
      <c r="AX207" s="19">
        <v>3.1</v>
      </c>
      <c r="AY207" s="19">
        <v>0.6</v>
      </c>
      <c r="AZ207" s="19">
        <v>1.5</v>
      </c>
      <c r="BA207" s="19"/>
      <c r="BB207" s="19">
        <v>1.3</v>
      </c>
      <c r="BC207" s="19">
        <v>0.2</v>
      </c>
      <c r="BD207" s="19">
        <v>1.9</v>
      </c>
      <c r="BE207" s="19"/>
      <c r="BF207" s="19">
        <v>6.8</v>
      </c>
      <c r="BG207" s="19">
        <v>0.7</v>
      </c>
      <c r="BH207" s="19"/>
      <c r="BI207" s="19"/>
      <c r="BJ207" s="16"/>
      <c r="BK207" s="16"/>
      <c r="BL207" s="16"/>
      <c r="BM207" s="16"/>
      <c r="BN207" s="16">
        <f t="shared" si="12"/>
        <v>557.92682926829275</v>
      </c>
      <c r="BO207" s="16">
        <f t="shared" si="13"/>
        <v>745.71428571428578</v>
      </c>
      <c r="BP207" s="16">
        <f t="shared" si="14"/>
        <v>46.142857142857139</v>
      </c>
      <c r="BQ207" s="16">
        <f t="shared" si="15"/>
        <v>0.41176470588235292</v>
      </c>
      <c r="BR207" s="16"/>
      <c r="BS207" s="16">
        <v>1272.0178637486538</v>
      </c>
      <c r="BT207" s="16">
        <v>1.2095660930553667</v>
      </c>
    </row>
    <row r="208" spans="1:72" s="23" customFormat="1" ht="14.4">
      <c r="A208" s="23" t="s">
        <v>760</v>
      </c>
      <c r="B208" s="23" t="s">
        <v>566</v>
      </c>
      <c r="C208" s="26" t="s">
        <v>245</v>
      </c>
      <c r="D208" s="23" t="s">
        <v>278</v>
      </c>
      <c r="E208" s="23" t="s">
        <v>276</v>
      </c>
      <c r="F208" s="23" t="s">
        <v>279</v>
      </c>
      <c r="G208" s="19">
        <v>167.9863</v>
      </c>
      <c r="H208" s="19">
        <v>-15.27238</v>
      </c>
      <c r="I208" s="19"/>
      <c r="J208" s="19">
        <v>48.97</v>
      </c>
      <c r="K208" s="19">
        <v>0.82</v>
      </c>
      <c r="L208" s="19">
        <v>14.25</v>
      </c>
      <c r="M208" s="19">
        <v>9.35</v>
      </c>
      <c r="N208" s="19">
        <v>0.15</v>
      </c>
      <c r="O208" s="19">
        <v>7.9</v>
      </c>
      <c r="P208" s="19">
        <v>12.36</v>
      </c>
      <c r="Q208" s="19">
        <v>2.54</v>
      </c>
      <c r="R208" s="19">
        <v>1.47</v>
      </c>
      <c r="S208" s="19">
        <v>0.18</v>
      </c>
      <c r="T208" s="19">
        <v>97.990000000000009</v>
      </c>
      <c r="U208" s="19"/>
      <c r="V208" s="19">
        <v>1.65</v>
      </c>
      <c r="W208" s="19"/>
      <c r="X208" s="19"/>
      <c r="Y208" s="19"/>
      <c r="Z208" s="19"/>
      <c r="AA208" s="19">
        <v>536</v>
      </c>
      <c r="AB208" s="19">
        <v>2064</v>
      </c>
      <c r="AC208" s="19"/>
      <c r="AD208" s="19"/>
      <c r="AE208" s="19"/>
      <c r="AF208" s="19"/>
      <c r="AG208" s="19"/>
      <c r="AH208" s="19"/>
      <c r="AI208" s="19">
        <v>20.9</v>
      </c>
      <c r="AJ208" s="19">
        <v>571</v>
      </c>
      <c r="AK208" s="19">
        <v>15</v>
      </c>
      <c r="AL208" s="19">
        <v>48.3</v>
      </c>
      <c r="AM208" s="19">
        <v>1.2</v>
      </c>
      <c r="AN208" s="19"/>
      <c r="AO208" s="19">
        <v>302</v>
      </c>
      <c r="AP208" s="19">
        <v>10.4</v>
      </c>
      <c r="AQ208" s="19">
        <v>21.1</v>
      </c>
      <c r="AR208" s="19"/>
      <c r="AS208" s="19">
        <v>13</v>
      </c>
      <c r="AT208" s="19">
        <v>3.1</v>
      </c>
      <c r="AU208" s="19"/>
      <c r="AV208" s="19">
        <v>3.2</v>
      </c>
      <c r="AW208" s="19">
        <v>0.4</v>
      </c>
      <c r="AX208" s="19">
        <v>2.5</v>
      </c>
      <c r="AY208" s="19">
        <v>0.6</v>
      </c>
      <c r="AZ208" s="19">
        <v>1.5</v>
      </c>
      <c r="BA208" s="19"/>
      <c r="BB208" s="19">
        <v>1.4</v>
      </c>
      <c r="BC208" s="19">
        <v>0.2</v>
      </c>
      <c r="BD208" s="19">
        <v>1.7</v>
      </c>
      <c r="BE208" s="19"/>
      <c r="BF208" s="19">
        <v>5.5</v>
      </c>
      <c r="BG208" s="19">
        <v>0.5</v>
      </c>
      <c r="BH208" s="19"/>
      <c r="BI208" s="19"/>
      <c r="BJ208" s="16"/>
      <c r="BK208" s="16"/>
      <c r="BL208" s="16"/>
      <c r="BM208" s="16"/>
      <c r="BN208" s="16">
        <f t="shared" si="12"/>
        <v>781.99052132701422</v>
      </c>
      <c r="BO208" s="16">
        <f t="shared" si="13"/>
        <v>604</v>
      </c>
      <c r="BP208" s="16">
        <f t="shared" si="14"/>
        <v>41.8</v>
      </c>
      <c r="BQ208" s="16">
        <f t="shared" si="15"/>
        <v>0.41666666666666669</v>
      </c>
      <c r="BR208" s="16"/>
      <c r="BS208" s="16">
        <v>1287.3850444985289</v>
      </c>
      <c r="BT208" s="16">
        <v>1.2900756428003417</v>
      </c>
    </row>
    <row r="209" spans="1:72" s="23" customFormat="1" ht="14.4">
      <c r="A209" s="23" t="s">
        <v>760</v>
      </c>
      <c r="B209" s="23" t="s">
        <v>567</v>
      </c>
      <c r="C209" s="26" t="s">
        <v>245</v>
      </c>
      <c r="D209" s="23" t="s">
        <v>278</v>
      </c>
      <c r="E209" s="23" t="s">
        <v>276</v>
      </c>
      <c r="F209" s="23" t="s">
        <v>279</v>
      </c>
      <c r="G209" s="19">
        <v>167.9863</v>
      </c>
      <c r="H209" s="19">
        <v>-15.27238</v>
      </c>
      <c r="I209" s="19"/>
      <c r="J209" s="19">
        <v>49.24</v>
      </c>
      <c r="K209" s="19">
        <v>0.62</v>
      </c>
      <c r="L209" s="19">
        <v>14.93</v>
      </c>
      <c r="M209" s="19">
        <v>9.9</v>
      </c>
      <c r="N209" s="19">
        <v>0.17</v>
      </c>
      <c r="O209" s="19">
        <v>8.2899999999999991</v>
      </c>
      <c r="P209" s="19">
        <v>12.23</v>
      </c>
      <c r="Q209" s="19">
        <v>2.2599999999999998</v>
      </c>
      <c r="R209" s="19">
        <v>1.21</v>
      </c>
      <c r="S209" s="19">
        <v>0.33</v>
      </c>
      <c r="T209" s="19">
        <v>99.18</v>
      </c>
      <c r="U209" s="19"/>
      <c r="V209" s="19"/>
      <c r="W209" s="19"/>
      <c r="X209" s="19"/>
      <c r="Y209" s="19"/>
      <c r="Z209" s="19"/>
      <c r="AA209" s="19">
        <v>509</v>
      </c>
      <c r="AB209" s="19">
        <v>3929</v>
      </c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>
        <v>1333.448528513883</v>
      </c>
      <c r="BT209" s="16">
        <v>1.2672294592447308</v>
      </c>
    </row>
    <row r="210" spans="1:72" s="23" customFormat="1" ht="14.4">
      <c r="A210" s="23" t="s">
        <v>760</v>
      </c>
      <c r="B210" s="23" t="s">
        <v>568</v>
      </c>
      <c r="C210" s="26" t="s">
        <v>245</v>
      </c>
      <c r="D210" s="23" t="s">
        <v>278</v>
      </c>
      <c r="E210" s="23" t="s">
        <v>276</v>
      </c>
      <c r="F210" s="23" t="s">
        <v>279</v>
      </c>
      <c r="G210" s="19">
        <v>167.9863</v>
      </c>
      <c r="H210" s="19">
        <v>-15.27238</v>
      </c>
      <c r="I210" s="19"/>
      <c r="J210" s="19">
        <v>49.69</v>
      </c>
      <c r="K210" s="19">
        <v>0.76</v>
      </c>
      <c r="L210" s="19">
        <v>14.56</v>
      </c>
      <c r="M210" s="19">
        <v>8.76</v>
      </c>
      <c r="N210" s="19">
        <v>0.13</v>
      </c>
      <c r="O210" s="19">
        <v>7.48</v>
      </c>
      <c r="P210" s="19">
        <v>12.67</v>
      </c>
      <c r="Q210" s="19">
        <v>2.48</v>
      </c>
      <c r="R210" s="19">
        <v>1.4</v>
      </c>
      <c r="S210" s="19">
        <v>0.2</v>
      </c>
      <c r="T210" s="19">
        <v>98.13000000000001</v>
      </c>
      <c r="U210" s="19"/>
      <c r="V210" s="19">
        <v>1.68</v>
      </c>
      <c r="W210" s="19"/>
      <c r="X210" s="19"/>
      <c r="Y210" s="19"/>
      <c r="Z210" s="19"/>
      <c r="AA210" s="19">
        <v>358</v>
      </c>
      <c r="AB210" s="19">
        <v>2650</v>
      </c>
      <c r="AC210" s="19"/>
      <c r="AD210" s="19"/>
      <c r="AE210" s="19"/>
      <c r="AF210" s="19"/>
      <c r="AG210" s="19"/>
      <c r="AH210" s="19"/>
      <c r="AI210" s="19">
        <v>26.5</v>
      </c>
      <c r="AJ210" s="19">
        <v>722</v>
      </c>
      <c r="AK210" s="19">
        <v>14.6</v>
      </c>
      <c r="AL210" s="19">
        <v>52.7</v>
      </c>
      <c r="AM210" s="19">
        <v>1.2</v>
      </c>
      <c r="AN210" s="19"/>
      <c r="AO210" s="19">
        <v>391</v>
      </c>
      <c r="AP210" s="19">
        <v>13.8</v>
      </c>
      <c r="AQ210" s="19">
        <v>26.2</v>
      </c>
      <c r="AR210" s="19"/>
      <c r="AS210" s="19">
        <v>16.399999999999999</v>
      </c>
      <c r="AT210" s="19">
        <v>3.3</v>
      </c>
      <c r="AU210" s="19"/>
      <c r="AV210" s="19">
        <v>2.9</v>
      </c>
      <c r="AW210" s="19">
        <v>0.5</v>
      </c>
      <c r="AX210" s="19">
        <v>2.4</v>
      </c>
      <c r="AY210" s="19">
        <v>0.6</v>
      </c>
      <c r="AZ210" s="19">
        <v>1.5</v>
      </c>
      <c r="BA210" s="19"/>
      <c r="BB210" s="19">
        <v>1.3</v>
      </c>
      <c r="BC210" s="19">
        <v>0.2</v>
      </c>
      <c r="BD210" s="19">
        <v>1.5</v>
      </c>
      <c r="BE210" s="19"/>
      <c r="BF210" s="19">
        <v>5.7</v>
      </c>
      <c r="BG210" s="19">
        <v>0.5</v>
      </c>
      <c r="BH210" s="19"/>
      <c r="BI210" s="19"/>
      <c r="BJ210" s="16"/>
      <c r="BK210" s="16"/>
      <c r="BL210" s="16"/>
      <c r="BM210" s="16"/>
      <c r="BN210" s="16">
        <f t="shared" si="12"/>
        <v>641.22137404580155</v>
      </c>
      <c r="BO210" s="16">
        <f t="shared" si="13"/>
        <v>782</v>
      </c>
      <c r="BP210" s="16">
        <f t="shared" si="14"/>
        <v>53</v>
      </c>
      <c r="BQ210" s="16">
        <f t="shared" si="15"/>
        <v>0.41666666666666669</v>
      </c>
      <c r="BR210" s="16"/>
      <c r="BS210" s="16">
        <v>1263.00131801404</v>
      </c>
      <c r="BT210" s="16">
        <v>1.0934391535245265</v>
      </c>
    </row>
    <row r="211" spans="1:72" s="23" customFormat="1" ht="14.4">
      <c r="A211" s="23" t="s">
        <v>760</v>
      </c>
      <c r="B211" s="23" t="s">
        <v>569</v>
      </c>
      <c r="C211" s="26" t="s">
        <v>245</v>
      </c>
      <c r="D211" s="23" t="s">
        <v>278</v>
      </c>
      <c r="E211" s="23" t="s">
        <v>276</v>
      </c>
      <c r="F211" s="23" t="s">
        <v>279</v>
      </c>
      <c r="G211" s="19">
        <v>167.9863</v>
      </c>
      <c r="H211" s="19">
        <v>-15.27238</v>
      </c>
      <c r="I211" s="19"/>
      <c r="J211" s="19">
        <v>49.32</v>
      </c>
      <c r="K211" s="19">
        <v>0.62</v>
      </c>
      <c r="L211" s="19">
        <v>14.06</v>
      </c>
      <c r="M211" s="19">
        <v>9.41</v>
      </c>
      <c r="N211" s="19">
        <v>0.11</v>
      </c>
      <c r="O211" s="19">
        <v>8.39</v>
      </c>
      <c r="P211" s="19">
        <v>10.46</v>
      </c>
      <c r="Q211" s="19">
        <v>2.81</v>
      </c>
      <c r="R211" s="19">
        <v>2.02</v>
      </c>
      <c r="S211" s="19">
        <v>0.48</v>
      </c>
      <c r="T211" s="19">
        <v>97.68</v>
      </c>
      <c r="U211" s="19"/>
      <c r="V211" s="19">
        <v>1.86</v>
      </c>
      <c r="W211" s="19"/>
      <c r="X211" s="19"/>
      <c r="Y211" s="19"/>
      <c r="Z211" s="19"/>
      <c r="AA211" s="19">
        <v>519</v>
      </c>
      <c r="AB211" s="19">
        <v>2750</v>
      </c>
      <c r="AC211" s="19"/>
      <c r="AD211" s="19"/>
      <c r="AE211" s="19"/>
      <c r="AF211" s="19"/>
      <c r="AG211" s="19"/>
      <c r="AH211" s="19"/>
      <c r="AI211" s="19">
        <v>31</v>
      </c>
      <c r="AJ211" s="19">
        <v>715</v>
      </c>
      <c r="AK211" s="19">
        <v>14.1</v>
      </c>
      <c r="AL211" s="19">
        <v>72.900000000000006</v>
      </c>
      <c r="AM211" s="19">
        <v>2</v>
      </c>
      <c r="AN211" s="19"/>
      <c r="AO211" s="19">
        <v>425</v>
      </c>
      <c r="AP211" s="19">
        <v>16.3</v>
      </c>
      <c r="AQ211" s="19">
        <v>33.5</v>
      </c>
      <c r="AR211" s="19"/>
      <c r="AS211" s="19">
        <v>18.5</v>
      </c>
      <c r="AT211" s="19">
        <v>4</v>
      </c>
      <c r="AU211" s="19"/>
      <c r="AV211" s="19">
        <v>3.6</v>
      </c>
      <c r="AW211" s="19">
        <v>0.5</v>
      </c>
      <c r="AX211" s="19">
        <v>2.4</v>
      </c>
      <c r="AY211" s="19">
        <v>0.6</v>
      </c>
      <c r="AZ211" s="19">
        <v>1.6</v>
      </c>
      <c r="BA211" s="19"/>
      <c r="BB211" s="19">
        <v>1.2</v>
      </c>
      <c r="BC211" s="19">
        <v>0.2</v>
      </c>
      <c r="BD211" s="19">
        <v>2.2999999999999998</v>
      </c>
      <c r="BE211" s="19"/>
      <c r="BF211" s="19">
        <v>7.5</v>
      </c>
      <c r="BG211" s="19">
        <v>0.9</v>
      </c>
      <c r="BH211" s="19"/>
      <c r="BI211" s="19"/>
      <c r="BJ211" s="16"/>
      <c r="BK211" s="16"/>
      <c r="BL211" s="16"/>
      <c r="BM211" s="16"/>
      <c r="BN211" s="16">
        <f t="shared" si="12"/>
        <v>555.22388059701495</v>
      </c>
      <c r="BO211" s="16">
        <f t="shared" si="13"/>
        <v>472.22222222222223</v>
      </c>
      <c r="BP211" s="16">
        <f t="shared" si="14"/>
        <v>34.444444444444443</v>
      </c>
      <c r="BQ211" s="16">
        <f t="shared" si="15"/>
        <v>0.45</v>
      </c>
      <c r="BR211" s="16"/>
      <c r="BS211" s="16">
        <v>1280.3934871409178</v>
      </c>
      <c r="BT211" s="16">
        <v>1.3408165371701839</v>
      </c>
    </row>
    <row r="212" spans="1:72" s="23" customFormat="1" ht="14.4">
      <c r="A212" s="23" t="s">
        <v>760</v>
      </c>
      <c r="B212" s="23" t="s">
        <v>570</v>
      </c>
      <c r="C212" s="26" t="s">
        <v>245</v>
      </c>
      <c r="D212" s="23" t="s">
        <v>278</v>
      </c>
      <c r="E212" s="23" t="s">
        <v>276</v>
      </c>
      <c r="F212" s="23" t="s">
        <v>279</v>
      </c>
      <c r="G212" s="19">
        <v>167.9863</v>
      </c>
      <c r="H212" s="19">
        <v>-15.27238</v>
      </c>
      <c r="I212" s="19"/>
      <c r="J212" s="19">
        <v>49.13</v>
      </c>
      <c r="K212" s="19">
        <v>0.68</v>
      </c>
      <c r="L212" s="19">
        <v>15.1</v>
      </c>
      <c r="M212" s="19">
        <v>8.4700000000000006</v>
      </c>
      <c r="N212" s="19">
        <v>0.12</v>
      </c>
      <c r="O212" s="19">
        <v>7.72</v>
      </c>
      <c r="P212" s="19">
        <v>12.49</v>
      </c>
      <c r="Q212" s="19">
        <v>2.72</v>
      </c>
      <c r="R212" s="19">
        <v>1.35</v>
      </c>
      <c r="S212" s="19">
        <v>0.32</v>
      </c>
      <c r="T212" s="19">
        <v>98.09999999999998</v>
      </c>
      <c r="U212" s="19"/>
      <c r="V212" s="19">
        <v>2.09</v>
      </c>
      <c r="W212" s="19"/>
      <c r="X212" s="19"/>
      <c r="Y212" s="19"/>
      <c r="Z212" s="19"/>
      <c r="AA212" s="19">
        <v>523</v>
      </c>
      <c r="AB212" s="19">
        <v>2556</v>
      </c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>
        <v>1249.7566213285436</v>
      </c>
      <c r="BT212" s="16">
        <v>1.1494995844478104</v>
      </c>
    </row>
    <row r="213" spans="1:72" s="23" customFormat="1" ht="14.4">
      <c r="A213" s="23" t="s">
        <v>760</v>
      </c>
      <c r="B213" s="23" t="s">
        <v>570</v>
      </c>
      <c r="C213" s="26" t="s">
        <v>245</v>
      </c>
      <c r="D213" s="23" t="s">
        <v>278</v>
      </c>
      <c r="E213" s="23" t="s">
        <v>276</v>
      </c>
      <c r="F213" s="23" t="s">
        <v>279</v>
      </c>
      <c r="G213" s="19">
        <v>167.9863</v>
      </c>
      <c r="H213" s="19">
        <v>-15.27238</v>
      </c>
      <c r="I213" s="19"/>
      <c r="J213" s="19">
        <v>48.87</v>
      </c>
      <c r="K213" s="19">
        <v>0.88</v>
      </c>
      <c r="L213" s="19">
        <v>14.02</v>
      </c>
      <c r="M213" s="19">
        <v>9.2100000000000009</v>
      </c>
      <c r="N213" s="19">
        <v>0.13</v>
      </c>
      <c r="O213" s="19">
        <v>8.4700000000000006</v>
      </c>
      <c r="P213" s="19">
        <v>13.22</v>
      </c>
      <c r="Q213" s="19">
        <v>2.4500000000000002</v>
      </c>
      <c r="R213" s="19">
        <v>1.23</v>
      </c>
      <c r="S213" s="19">
        <v>0.12</v>
      </c>
      <c r="T213" s="19">
        <v>98.6</v>
      </c>
      <c r="U213" s="19"/>
      <c r="V213" s="19">
        <v>1.96</v>
      </c>
      <c r="W213" s="19"/>
      <c r="X213" s="19"/>
      <c r="Y213" s="19"/>
      <c r="Z213" s="19"/>
      <c r="AA213" s="19">
        <v>602</v>
      </c>
      <c r="AB213" s="19">
        <v>2429</v>
      </c>
      <c r="AC213" s="19"/>
      <c r="AD213" s="19"/>
      <c r="AE213" s="19"/>
      <c r="AF213" s="19"/>
      <c r="AG213" s="19"/>
      <c r="AH213" s="19"/>
      <c r="AI213" s="19">
        <v>32.799999999999997</v>
      </c>
      <c r="AJ213" s="19">
        <v>902</v>
      </c>
      <c r="AK213" s="19">
        <v>19.3</v>
      </c>
      <c r="AL213" s="19">
        <v>64.900000000000006</v>
      </c>
      <c r="AM213" s="19">
        <v>1.5</v>
      </c>
      <c r="AN213" s="19"/>
      <c r="AO213" s="19">
        <v>466</v>
      </c>
      <c r="AP213" s="19">
        <v>17.5</v>
      </c>
      <c r="AQ213" s="19">
        <v>33.5</v>
      </c>
      <c r="AR213" s="19"/>
      <c r="AS213" s="19">
        <v>20.399999999999999</v>
      </c>
      <c r="AT213" s="19">
        <v>3.6</v>
      </c>
      <c r="AU213" s="19"/>
      <c r="AV213" s="19">
        <v>3.1</v>
      </c>
      <c r="AW213" s="19">
        <v>0.5</v>
      </c>
      <c r="AX213" s="19">
        <v>2.8</v>
      </c>
      <c r="AY213" s="19">
        <v>0.6</v>
      </c>
      <c r="AZ213" s="19">
        <v>1.8</v>
      </c>
      <c r="BA213" s="19"/>
      <c r="BB213" s="19">
        <v>1.5</v>
      </c>
      <c r="BC213" s="19">
        <v>0.2</v>
      </c>
      <c r="BD213" s="19">
        <v>2</v>
      </c>
      <c r="BE213" s="19"/>
      <c r="BF213" s="19">
        <v>7.2</v>
      </c>
      <c r="BG213" s="19">
        <v>0.6</v>
      </c>
      <c r="BH213" s="19"/>
      <c r="BI213" s="19"/>
      <c r="BJ213" s="16"/>
      <c r="BK213" s="16"/>
      <c r="BL213" s="16"/>
      <c r="BM213" s="16"/>
      <c r="BN213" s="16">
        <f t="shared" si="12"/>
        <v>585.07462686567169</v>
      </c>
      <c r="BO213" s="16">
        <f t="shared" si="13"/>
        <v>776.66666666666674</v>
      </c>
      <c r="BP213" s="16">
        <f t="shared" si="14"/>
        <v>54.666666666666664</v>
      </c>
      <c r="BQ213" s="16">
        <f t="shared" si="15"/>
        <v>0.39999999999999997</v>
      </c>
      <c r="BR213" s="16"/>
      <c r="BS213" s="16">
        <v>1277.3513814527832</v>
      </c>
      <c r="BT213" s="16">
        <v>1.2507406121804807</v>
      </c>
    </row>
    <row r="214" spans="1:72" s="23" customFormat="1" ht="14.4">
      <c r="A214" s="23" t="s">
        <v>760</v>
      </c>
      <c r="B214" s="23" t="s">
        <v>571</v>
      </c>
      <c r="C214" s="26" t="s">
        <v>245</v>
      </c>
      <c r="D214" s="23" t="s">
        <v>278</v>
      </c>
      <c r="E214" s="23" t="s">
        <v>276</v>
      </c>
      <c r="F214" s="23" t="s">
        <v>279</v>
      </c>
      <c r="G214" s="19">
        <v>167.9863</v>
      </c>
      <c r="H214" s="19">
        <v>-15.27238</v>
      </c>
      <c r="I214" s="19"/>
      <c r="J214" s="19">
        <v>50.13</v>
      </c>
      <c r="K214" s="19">
        <v>0.76</v>
      </c>
      <c r="L214" s="19">
        <v>14.86</v>
      </c>
      <c r="M214" s="19">
        <v>8.82</v>
      </c>
      <c r="N214" s="19">
        <v>0.17</v>
      </c>
      <c r="O214" s="19">
        <v>8.11</v>
      </c>
      <c r="P214" s="19">
        <v>11.76</v>
      </c>
      <c r="Q214" s="19">
        <v>2.2999999999999998</v>
      </c>
      <c r="R214" s="19">
        <v>1.64</v>
      </c>
      <c r="S214" s="19">
        <v>0.28000000000000003</v>
      </c>
      <c r="T214" s="19">
        <v>98.83</v>
      </c>
      <c r="U214" s="19"/>
      <c r="V214" s="19"/>
      <c r="W214" s="19"/>
      <c r="X214" s="19"/>
      <c r="Y214" s="19"/>
      <c r="Z214" s="19"/>
      <c r="AA214" s="19">
        <v>584</v>
      </c>
      <c r="AB214" s="19">
        <v>2367</v>
      </c>
      <c r="AC214" s="19"/>
      <c r="AD214" s="19"/>
      <c r="AE214" s="19"/>
      <c r="AF214" s="19"/>
      <c r="AG214" s="19"/>
      <c r="AH214" s="19"/>
      <c r="AI214" s="19">
        <v>23.5</v>
      </c>
      <c r="AJ214" s="19">
        <v>780</v>
      </c>
      <c r="AK214" s="19">
        <v>16.3</v>
      </c>
      <c r="AL214" s="19">
        <v>57.1</v>
      </c>
      <c r="AM214" s="19">
        <v>1.4</v>
      </c>
      <c r="AN214" s="19"/>
      <c r="AO214" s="19">
        <v>434</v>
      </c>
      <c r="AP214" s="19">
        <v>15.2</v>
      </c>
      <c r="AQ214" s="19">
        <v>24.2</v>
      </c>
      <c r="AR214" s="19"/>
      <c r="AS214" s="19">
        <v>17.2</v>
      </c>
      <c r="AT214" s="19">
        <v>4.2</v>
      </c>
      <c r="AU214" s="19"/>
      <c r="AV214" s="19">
        <v>3.3</v>
      </c>
      <c r="AW214" s="19">
        <v>0.4</v>
      </c>
      <c r="AX214" s="19">
        <v>2.5</v>
      </c>
      <c r="AY214" s="19">
        <v>0.6</v>
      </c>
      <c r="AZ214" s="19">
        <v>1.6</v>
      </c>
      <c r="BA214" s="19"/>
      <c r="BB214" s="19">
        <v>1.4</v>
      </c>
      <c r="BC214" s="19">
        <v>0.2</v>
      </c>
      <c r="BD214" s="19">
        <v>1.7</v>
      </c>
      <c r="BE214" s="19"/>
      <c r="BF214" s="19">
        <v>5.5</v>
      </c>
      <c r="BG214" s="19">
        <v>0.6</v>
      </c>
      <c r="BH214" s="19"/>
      <c r="BI214" s="19"/>
      <c r="BJ214" s="16"/>
      <c r="BK214" s="16"/>
      <c r="BL214" s="16"/>
      <c r="BM214" s="16"/>
      <c r="BN214" s="16"/>
      <c r="BO214" s="16">
        <f t="shared" si="13"/>
        <v>723.33333333333337</v>
      </c>
      <c r="BP214" s="16">
        <f t="shared" si="14"/>
        <v>39.166666666666671</v>
      </c>
      <c r="BQ214" s="16">
        <f t="shared" si="15"/>
        <v>0.4285714285714286</v>
      </c>
      <c r="BR214" s="16"/>
      <c r="BS214" s="16">
        <v>1288.0630857686053</v>
      </c>
      <c r="BT214" s="16">
        <v>1.0154962516891304</v>
      </c>
    </row>
    <row r="215" spans="1:72" s="23" customFormat="1" ht="14.4">
      <c r="A215" s="23" t="s">
        <v>760</v>
      </c>
      <c r="B215" s="23" t="s">
        <v>572</v>
      </c>
      <c r="C215" s="26" t="s">
        <v>245</v>
      </c>
      <c r="D215" s="23" t="s">
        <v>278</v>
      </c>
      <c r="E215" s="23" t="s">
        <v>276</v>
      </c>
      <c r="F215" s="23" t="s">
        <v>279</v>
      </c>
      <c r="G215" s="19">
        <v>167.9863</v>
      </c>
      <c r="H215" s="19">
        <v>-15.27238</v>
      </c>
      <c r="I215" s="19"/>
      <c r="J215" s="19">
        <v>47.95</v>
      </c>
      <c r="K215" s="19">
        <v>0.83</v>
      </c>
      <c r="L215" s="19">
        <v>13.88</v>
      </c>
      <c r="M215" s="19">
        <v>8.61</v>
      </c>
      <c r="N215" s="19">
        <v>0.15</v>
      </c>
      <c r="O215" s="19">
        <v>8.25</v>
      </c>
      <c r="P215" s="19">
        <v>13.73</v>
      </c>
      <c r="Q215" s="19">
        <v>2.2400000000000002</v>
      </c>
      <c r="R215" s="19">
        <v>1.64</v>
      </c>
      <c r="S215" s="19">
        <v>0.38</v>
      </c>
      <c r="T215" s="19">
        <v>97.660000000000011</v>
      </c>
      <c r="U215" s="19"/>
      <c r="V215" s="19">
        <v>1.75</v>
      </c>
      <c r="W215" s="19"/>
      <c r="X215" s="19"/>
      <c r="Y215" s="19"/>
      <c r="Z215" s="19"/>
      <c r="AA215" s="19">
        <v>180</v>
      </c>
      <c r="AB215" s="19">
        <v>2491</v>
      </c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>
        <v>1267.5632606722729</v>
      </c>
      <c r="BT215" s="16">
        <v>1.2261481006210126</v>
      </c>
    </row>
    <row r="216" spans="1:72" s="23" customFormat="1" ht="14.4">
      <c r="A216" s="23" t="s">
        <v>760</v>
      </c>
      <c r="B216" s="23" t="s">
        <v>573</v>
      </c>
      <c r="C216" s="26" t="s">
        <v>245</v>
      </c>
      <c r="D216" s="23" t="s">
        <v>278</v>
      </c>
      <c r="E216" s="23" t="s">
        <v>276</v>
      </c>
      <c r="F216" s="23" t="s">
        <v>279</v>
      </c>
      <c r="G216" s="19">
        <v>167.92501999999999</v>
      </c>
      <c r="H216" s="19">
        <v>-15.3734</v>
      </c>
      <c r="I216" s="19"/>
      <c r="J216" s="19">
        <v>48.17</v>
      </c>
      <c r="K216" s="19">
        <v>0.83</v>
      </c>
      <c r="L216" s="19">
        <v>14.99</v>
      </c>
      <c r="M216" s="19">
        <v>10.039999999999999</v>
      </c>
      <c r="N216" s="19">
        <v>0.2</v>
      </c>
      <c r="O216" s="19">
        <v>7.35</v>
      </c>
      <c r="P216" s="19">
        <v>11.36</v>
      </c>
      <c r="Q216" s="19">
        <v>2.5099999999999998</v>
      </c>
      <c r="R216" s="19">
        <v>1.52</v>
      </c>
      <c r="S216" s="19">
        <v>0.61</v>
      </c>
      <c r="T216" s="19">
        <v>97.58</v>
      </c>
      <c r="U216" s="19"/>
      <c r="V216" s="19"/>
      <c r="W216" s="19"/>
      <c r="X216" s="19"/>
      <c r="Y216" s="19"/>
      <c r="Z216" s="19"/>
      <c r="AA216" s="19">
        <v>440</v>
      </c>
      <c r="AB216" s="19">
        <v>2075</v>
      </c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</row>
    <row r="217" spans="1:72" s="23" customFormat="1" ht="14.4">
      <c r="A217" s="23" t="s">
        <v>760</v>
      </c>
      <c r="B217" s="23" t="s">
        <v>574</v>
      </c>
      <c r="C217" s="26" t="s">
        <v>245</v>
      </c>
      <c r="D217" s="23" t="s">
        <v>278</v>
      </c>
      <c r="E217" s="23" t="s">
        <v>276</v>
      </c>
      <c r="F217" s="23" t="s">
        <v>279</v>
      </c>
      <c r="G217" s="19">
        <v>167.92501999999999</v>
      </c>
      <c r="H217" s="19">
        <v>-15.3734</v>
      </c>
      <c r="I217" s="19"/>
      <c r="J217" s="19">
        <v>49.89</v>
      </c>
      <c r="K217" s="19">
        <v>0.76</v>
      </c>
      <c r="L217" s="19">
        <v>12.92</v>
      </c>
      <c r="M217" s="19">
        <v>10.69</v>
      </c>
      <c r="N217" s="19">
        <v>0.17</v>
      </c>
      <c r="O217" s="19">
        <v>8.34</v>
      </c>
      <c r="P217" s="19">
        <v>11.59</v>
      </c>
      <c r="Q217" s="19">
        <v>2.2599999999999998</v>
      </c>
      <c r="R217" s="19">
        <v>0.98</v>
      </c>
      <c r="S217" s="19">
        <v>0.15</v>
      </c>
      <c r="T217" s="19">
        <v>97.750000000000028</v>
      </c>
      <c r="U217" s="19"/>
      <c r="V217" s="19"/>
      <c r="W217" s="19"/>
      <c r="X217" s="19"/>
      <c r="Y217" s="19"/>
      <c r="Z217" s="19"/>
      <c r="AA217" s="19">
        <v>712</v>
      </c>
      <c r="AB217" s="19">
        <v>1512</v>
      </c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>
        <v>1361.063362248824</v>
      </c>
      <c r="BT217" s="16">
        <v>1.252698664591507</v>
      </c>
    </row>
    <row r="218" spans="1:72" s="23" customFormat="1" ht="14.4">
      <c r="A218" s="23" t="s">
        <v>760</v>
      </c>
      <c r="B218" s="23" t="s">
        <v>575</v>
      </c>
      <c r="C218" s="26" t="s">
        <v>245</v>
      </c>
      <c r="D218" s="23" t="s">
        <v>278</v>
      </c>
      <c r="E218" s="23" t="s">
        <v>276</v>
      </c>
      <c r="F218" s="23" t="s">
        <v>279</v>
      </c>
      <c r="G218" s="19">
        <v>167.92501999999999</v>
      </c>
      <c r="H218" s="19">
        <v>-15.3734</v>
      </c>
      <c r="I218" s="19"/>
      <c r="J218" s="19">
        <v>48.8</v>
      </c>
      <c r="K218" s="19">
        <v>0.71</v>
      </c>
      <c r="L218" s="19">
        <v>14.68</v>
      </c>
      <c r="M218" s="19">
        <v>9.2100000000000009</v>
      </c>
      <c r="N218" s="19">
        <v>0.14000000000000001</v>
      </c>
      <c r="O218" s="19">
        <v>7.75</v>
      </c>
      <c r="P218" s="19">
        <v>12.41</v>
      </c>
      <c r="Q218" s="19">
        <v>2.31</v>
      </c>
      <c r="R218" s="19">
        <v>1.36</v>
      </c>
      <c r="S218" s="19">
        <v>0.25</v>
      </c>
      <c r="T218" s="19">
        <v>97.62</v>
      </c>
      <c r="U218" s="19"/>
      <c r="V218" s="19"/>
      <c r="W218" s="19"/>
      <c r="X218" s="19"/>
      <c r="Y218" s="19"/>
      <c r="Z218" s="19"/>
      <c r="AA218" s="19">
        <v>428</v>
      </c>
      <c r="AB218" s="19">
        <v>2866</v>
      </c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>
        <v>1312.6418247406637</v>
      </c>
      <c r="BT218" s="16">
        <v>1.1615039161447001</v>
      </c>
    </row>
    <row r="219" spans="1:72" s="23" customFormat="1" ht="14.4">
      <c r="A219" s="23" t="s">
        <v>760</v>
      </c>
      <c r="B219" s="23" t="s">
        <v>576</v>
      </c>
      <c r="C219" s="26" t="s">
        <v>245</v>
      </c>
      <c r="D219" s="23" t="s">
        <v>278</v>
      </c>
      <c r="E219" s="23" t="s">
        <v>276</v>
      </c>
      <c r="F219" s="23" t="s">
        <v>279</v>
      </c>
      <c r="G219" s="19">
        <v>167.92501999999999</v>
      </c>
      <c r="H219" s="19">
        <v>-15.3734</v>
      </c>
      <c r="I219" s="19"/>
      <c r="J219" s="19">
        <v>51.56</v>
      </c>
      <c r="K219" s="19">
        <v>0.98</v>
      </c>
      <c r="L219" s="19">
        <v>15.74</v>
      </c>
      <c r="M219" s="19">
        <v>8.36</v>
      </c>
      <c r="N219" s="19">
        <v>0.14000000000000001</v>
      </c>
      <c r="O219" s="19">
        <v>6.05</v>
      </c>
      <c r="P219" s="19">
        <v>10.41</v>
      </c>
      <c r="Q219" s="19">
        <v>3.31</v>
      </c>
      <c r="R219" s="19">
        <v>1.66</v>
      </c>
      <c r="S219" s="19">
        <v>0.26</v>
      </c>
      <c r="T219" s="19">
        <v>98.47</v>
      </c>
      <c r="U219" s="19"/>
      <c r="V219" s="19">
        <v>1.98</v>
      </c>
      <c r="W219" s="19"/>
      <c r="X219" s="19"/>
      <c r="Y219" s="19"/>
      <c r="Z219" s="19"/>
      <c r="AA219" s="19">
        <v>396</v>
      </c>
      <c r="AB219" s="19">
        <v>2456</v>
      </c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>
        <v>1239.506288690744</v>
      </c>
      <c r="BT219" s="16">
        <v>1.0397908603431616</v>
      </c>
    </row>
    <row r="220" spans="1:72" s="23" customFormat="1" ht="14.4">
      <c r="A220" s="23" t="s">
        <v>760</v>
      </c>
      <c r="B220" s="23" t="s">
        <v>577</v>
      </c>
      <c r="C220" s="26" t="s">
        <v>245</v>
      </c>
      <c r="D220" s="23" t="s">
        <v>278</v>
      </c>
      <c r="E220" s="23" t="s">
        <v>276</v>
      </c>
      <c r="F220" s="23" t="s">
        <v>279</v>
      </c>
      <c r="G220" s="19">
        <v>167.92501999999999</v>
      </c>
      <c r="H220" s="19">
        <v>-15.3734</v>
      </c>
      <c r="I220" s="19"/>
      <c r="J220" s="19">
        <v>49.63</v>
      </c>
      <c r="K220" s="19">
        <v>0.85</v>
      </c>
      <c r="L220" s="19">
        <v>14.61</v>
      </c>
      <c r="M220" s="19">
        <v>9.91</v>
      </c>
      <c r="N220" s="19">
        <v>0.19</v>
      </c>
      <c r="O220" s="19">
        <v>7.61</v>
      </c>
      <c r="P220" s="19">
        <v>10.66</v>
      </c>
      <c r="Q220" s="19">
        <v>2.59</v>
      </c>
      <c r="R220" s="19">
        <v>1.28</v>
      </c>
      <c r="S220" s="19">
        <v>0.17</v>
      </c>
      <c r="T220" s="19">
        <v>97.5</v>
      </c>
      <c r="U220" s="19"/>
      <c r="V220" s="19">
        <v>2.14</v>
      </c>
      <c r="W220" s="19"/>
      <c r="X220" s="19"/>
      <c r="Y220" s="19"/>
      <c r="Z220" s="19"/>
      <c r="AA220" s="19">
        <v>601</v>
      </c>
      <c r="AB220" s="19">
        <v>2181</v>
      </c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>
        <v>1291.060499437524</v>
      </c>
      <c r="BT220" s="16">
        <v>1.2884479754732969</v>
      </c>
    </row>
    <row r="221" spans="1:72" s="23" customFormat="1" ht="14.4">
      <c r="A221" s="23" t="s">
        <v>760</v>
      </c>
      <c r="B221" s="23" t="s">
        <v>578</v>
      </c>
      <c r="C221" s="26" t="s">
        <v>245</v>
      </c>
      <c r="D221" s="23" t="s">
        <v>278</v>
      </c>
      <c r="E221" s="23" t="s">
        <v>276</v>
      </c>
      <c r="F221" s="23" t="s">
        <v>279</v>
      </c>
      <c r="G221" s="19">
        <v>167.92501999999999</v>
      </c>
      <c r="H221" s="19">
        <v>-15.3734</v>
      </c>
      <c r="I221" s="19"/>
      <c r="J221" s="19">
        <v>48.87</v>
      </c>
      <c r="K221" s="19">
        <v>0.74</v>
      </c>
      <c r="L221" s="19">
        <v>16</v>
      </c>
      <c r="M221" s="19">
        <v>9.08</v>
      </c>
      <c r="N221" s="19">
        <v>0.19</v>
      </c>
      <c r="O221" s="19">
        <v>7.33</v>
      </c>
      <c r="P221" s="19">
        <v>11.95</v>
      </c>
      <c r="Q221" s="19">
        <v>2.5</v>
      </c>
      <c r="R221" s="19">
        <v>1.54</v>
      </c>
      <c r="S221" s="19">
        <v>0.22</v>
      </c>
      <c r="T221" s="19">
        <v>98.42</v>
      </c>
      <c r="U221" s="19"/>
      <c r="V221" s="19"/>
      <c r="W221" s="19"/>
      <c r="X221" s="19"/>
      <c r="Y221" s="19"/>
      <c r="Z221" s="19"/>
      <c r="AA221" s="19">
        <v>671</v>
      </c>
      <c r="AB221" s="19">
        <v>2348</v>
      </c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>
        <v>1306.8043471151213</v>
      </c>
      <c r="BT221" s="16">
        <v>1.2391065901265104</v>
      </c>
    </row>
    <row r="222" spans="1:72" s="23" customFormat="1" ht="14.4">
      <c r="A222" s="23" t="s">
        <v>760</v>
      </c>
      <c r="B222" s="23" t="s">
        <v>579</v>
      </c>
      <c r="C222" s="26" t="s">
        <v>245</v>
      </c>
      <c r="D222" s="23" t="s">
        <v>278</v>
      </c>
      <c r="E222" s="23" t="s">
        <v>276</v>
      </c>
      <c r="F222" s="23" t="s">
        <v>279</v>
      </c>
      <c r="G222" s="19">
        <v>167.92501999999999</v>
      </c>
      <c r="H222" s="19">
        <v>-15.3734</v>
      </c>
      <c r="I222" s="19"/>
      <c r="J222" s="19">
        <v>48.21</v>
      </c>
      <c r="K222" s="19">
        <v>0.79</v>
      </c>
      <c r="L222" s="19">
        <v>15.28</v>
      </c>
      <c r="M222" s="19">
        <v>9.2799999999999994</v>
      </c>
      <c r="N222" s="19">
        <v>0.17</v>
      </c>
      <c r="O222" s="19">
        <v>7.47</v>
      </c>
      <c r="P222" s="19">
        <v>12.43</v>
      </c>
      <c r="Q222" s="19">
        <v>2.59</v>
      </c>
      <c r="R222" s="19">
        <v>1.1100000000000001</v>
      </c>
      <c r="S222" s="19">
        <v>0.2</v>
      </c>
      <c r="T222" s="19">
        <v>97.530000000000015</v>
      </c>
      <c r="U222" s="19"/>
      <c r="V222" s="19"/>
      <c r="W222" s="19"/>
      <c r="X222" s="19"/>
      <c r="Y222" s="19"/>
      <c r="Z222" s="19"/>
      <c r="AA222" s="19">
        <v>514</v>
      </c>
      <c r="AB222" s="19">
        <v>2913</v>
      </c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>
        <v>1319.176324637672</v>
      </c>
      <c r="BT222" s="16">
        <v>1.2677699980986397</v>
      </c>
    </row>
    <row r="223" spans="1:72" s="23" customFormat="1" ht="14.4">
      <c r="A223" s="23" t="s">
        <v>760</v>
      </c>
      <c r="B223" s="23" t="s">
        <v>580</v>
      </c>
      <c r="C223" s="26" t="s">
        <v>245</v>
      </c>
      <c r="D223" s="23" t="s">
        <v>278</v>
      </c>
      <c r="E223" s="23" t="s">
        <v>276</v>
      </c>
      <c r="F223" s="23" t="s">
        <v>279</v>
      </c>
      <c r="G223" s="19">
        <v>167.92501999999999</v>
      </c>
      <c r="H223" s="19">
        <v>-15.3734</v>
      </c>
      <c r="I223" s="19"/>
      <c r="J223" s="19">
        <v>49.52</v>
      </c>
      <c r="K223" s="19">
        <v>0.66</v>
      </c>
      <c r="L223" s="19">
        <v>14.03</v>
      </c>
      <c r="M223" s="19">
        <v>9.92</v>
      </c>
      <c r="N223" s="19">
        <v>0.19</v>
      </c>
      <c r="O223" s="19">
        <v>7.75</v>
      </c>
      <c r="P223" s="19">
        <v>12.33</v>
      </c>
      <c r="Q223" s="19">
        <v>2.35</v>
      </c>
      <c r="R223" s="19">
        <v>0.9</v>
      </c>
      <c r="S223" s="19">
        <v>0.23</v>
      </c>
      <c r="T223" s="19">
        <v>97.88</v>
      </c>
      <c r="U223" s="19"/>
      <c r="V223" s="19">
        <v>2.0499999999999998</v>
      </c>
      <c r="W223" s="19"/>
      <c r="X223" s="19"/>
      <c r="Y223" s="19"/>
      <c r="Z223" s="19"/>
      <c r="AA223" s="19">
        <v>499</v>
      </c>
      <c r="AB223" s="19">
        <v>1672</v>
      </c>
      <c r="AC223" s="19"/>
      <c r="AD223" s="19"/>
      <c r="AE223" s="19"/>
      <c r="AF223" s="19"/>
      <c r="AG223" s="19"/>
      <c r="AH223" s="19"/>
      <c r="AI223" s="19">
        <v>15.2</v>
      </c>
      <c r="AJ223" s="19">
        <v>579</v>
      </c>
      <c r="AK223" s="19">
        <v>17.399999999999999</v>
      </c>
      <c r="AL223" s="19">
        <v>38.799999999999997</v>
      </c>
      <c r="AM223" s="19">
        <v>0.9</v>
      </c>
      <c r="AN223" s="19"/>
      <c r="AO223" s="19">
        <v>274</v>
      </c>
      <c r="AP223" s="19">
        <v>7.6</v>
      </c>
      <c r="AQ223" s="19">
        <v>18.600000000000001</v>
      </c>
      <c r="AR223" s="19"/>
      <c r="AS223" s="19">
        <v>10.4</v>
      </c>
      <c r="AT223" s="19">
        <v>3</v>
      </c>
      <c r="AU223" s="19"/>
      <c r="AV223" s="19">
        <v>3.1</v>
      </c>
      <c r="AW223" s="19">
        <v>0.5</v>
      </c>
      <c r="AX223" s="19">
        <v>2.7</v>
      </c>
      <c r="AY223" s="19">
        <v>0.6</v>
      </c>
      <c r="AZ223" s="19">
        <v>1.7</v>
      </c>
      <c r="BA223" s="19"/>
      <c r="BB223" s="19">
        <v>1.6</v>
      </c>
      <c r="BC223" s="19">
        <v>0.2</v>
      </c>
      <c r="BD223" s="19">
        <v>1.5</v>
      </c>
      <c r="BE223" s="19"/>
      <c r="BF223" s="19">
        <v>4.5</v>
      </c>
      <c r="BG223" s="19">
        <v>0.4</v>
      </c>
      <c r="BH223" s="19"/>
      <c r="BI223" s="19"/>
      <c r="BJ223" s="16"/>
      <c r="BK223" s="16"/>
      <c r="BL223" s="16"/>
      <c r="BM223" s="16"/>
      <c r="BN223" s="16">
        <f t="shared" si="12"/>
        <v>1102.1505376344085</v>
      </c>
      <c r="BO223" s="16">
        <f t="shared" si="13"/>
        <v>685</v>
      </c>
      <c r="BP223" s="16">
        <f t="shared" si="14"/>
        <v>37.999999999999993</v>
      </c>
      <c r="BQ223" s="16">
        <f t="shared" si="15"/>
        <v>0.44444444444444448</v>
      </c>
      <c r="BR223" s="16"/>
      <c r="BS223" s="16">
        <v>1295.2527121898765</v>
      </c>
      <c r="BT223" s="16">
        <v>1.225181036879639</v>
      </c>
    </row>
    <row r="224" spans="1:72" s="23" customFormat="1" ht="14.4">
      <c r="A224" s="23" t="s">
        <v>760</v>
      </c>
      <c r="B224" s="23" t="s">
        <v>581</v>
      </c>
      <c r="C224" s="26" t="s">
        <v>245</v>
      </c>
      <c r="D224" s="23" t="s">
        <v>278</v>
      </c>
      <c r="E224" s="23" t="s">
        <v>276</v>
      </c>
      <c r="F224" s="23" t="s">
        <v>279</v>
      </c>
      <c r="G224" s="19">
        <v>167.92501999999999</v>
      </c>
      <c r="H224" s="19">
        <v>-15.3734</v>
      </c>
      <c r="I224" s="19"/>
      <c r="J224" s="19">
        <v>48.62</v>
      </c>
      <c r="K224" s="19">
        <v>0.88</v>
      </c>
      <c r="L224" s="19">
        <v>14.24</v>
      </c>
      <c r="M224" s="19">
        <v>9.56</v>
      </c>
      <c r="N224" s="19">
        <v>0.17</v>
      </c>
      <c r="O224" s="19">
        <v>8.7100000000000009</v>
      </c>
      <c r="P224" s="19">
        <v>11.42</v>
      </c>
      <c r="Q224" s="19">
        <v>2.61</v>
      </c>
      <c r="R224" s="19">
        <v>1.29</v>
      </c>
      <c r="S224" s="19">
        <v>0.49</v>
      </c>
      <c r="T224" s="19">
        <v>97.990000000000009</v>
      </c>
      <c r="U224" s="19"/>
      <c r="V224" s="19">
        <v>1.94</v>
      </c>
      <c r="W224" s="19"/>
      <c r="X224" s="19"/>
      <c r="Y224" s="19"/>
      <c r="Z224" s="19"/>
      <c r="AA224" s="19">
        <v>474</v>
      </c>
      <c r="AB224" s="19">
        <v>1836</v>
      </c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>
        <v>1287.2929174479943</v>
      </c>
      <c r="BT224" s="16">
        <v>1.3402559358029904</v>
      </c>
    </row>
    <row r="225" spans="1:72" s="23" customFormat="1" ht="14.4">
      <c r="A225" s="23" t="s">
        <v>760</v>
      </c>
      <c r="B225" s="23" t="s">
        <v>582</v>
      </c>
      <c r="C225" s="26" t="s">
        <v>245</v>
      </c>
      <c r="D225" s="23" t="s">
        <v>278</v>
      </c>
      <c r="E225" s="23" t="s">
        <v>276</v>
      </c>
      <c r="F225" s="23" t="s">
        <v>279</v>
      </c>
      <c r="G225" s="19">
        <v>167.92501999999999</v>
      </c>
      <c r="H225" s="19">
        <v>-15.3734</v>
      </c>
      <c r="I225" s="19"/>
      <c r="J225" s="19">
        <v>49.89</v>
      </c>
      <c r="K225" s="19">
        <v>0.65</v>
      </c>
      <c r="L225" s="19">
        <v>14.61</v>
      </c>
      <c r="M225" s="19">
        <v>9.1300000000000008</v>
      </c>
      <c r="N225" s="19">
        <v>0.19</v>
      </c>
      <c r="O225" s="19">
        <v>7.4</v>
      </c>
      <c r="P225" s="19">
        <v>12.31</v>
      </c>
      <c r="Q225" s="19">
        <v>2.15</v>
      </c>
      <c r="R225" s="19">
        <v>1.22</v>
      </c>
      <c r="S225" s="19">
        <v>0.41</v>
      </c>
      <c r="T225" s="19">
        <v>97.960000000000008</v>
      </c>
      <c r="U225" s="19"/>
      <c r="V225" s="19"/>
      <c r="W225" s="19"/>
      <c r="X225" s="19"/>
      <c r="Y225" s="19"/>
      <c r="Z225" s="19"/>
      <c r="AA225" s="19">
        <v>545</v>
      </c>
      <c r="AB225" s="19">
        <v>2217</v>
      </c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>
        <v>1304.6065546711973</v>
      </c>
      <c r="BT225" s="16">
        <v>0.98888658729887968</v>
      </c>
    </row>
    <row r="226" spans="1:72" s="23" customFormat="1" ht="14.4">
      <c r="A226" s="23" t="s">
        <v>760</v>
      </c>
      <c r="B226" s="23" t="s">
        <v>583</v>
      </c>
      <c r="C226" s="26" t="s">
        <v>245</v>
      </c>
      <c r="D226" s="23" t="s">
        <v>278</v>
      </c>
      <c r="E226" s="23" t="s">
        <v>276</v>
      </c>
      <c r="F226" s="23" t="s">
        <v>279</v>
      </c>
      <c r="G226" s="19">
        <v>167.92501999999999</v>
      </c>
      <c r="H226" s="19">
        <v>-15.3734</v>
      </c>
      <c r="I226" s="19"/>
      <c r="J226" s="19">
        <v>49.19</v>
      </c>
      <c r="K226" s="19">
        <v>0.77</v>
      </c>
      <c r="L226" s="19">
        <v>13.88</v>
      </c>
      <c r="M226" s="19">
        <v>10.15</v>
      </c>
      <c r="N226" s="19">
        <v>0.19</v>
      </c>
      <c r="O226" s="19">
        <v>8.08</v>
      </c>
      <c r="P226" s="19">
        <v>12.32</v>
      </c>
      <c r="Q226" s="19">
        <v>2.15</v>
      </c>
      <c r="R226" s="19">
        <v>1.0900000000000001</v>
      </c>
      <c r="S226" s="19">
        <v>0.2</v>
      </c>
      <c r="T226" s="19">
        <v>98.02000000000001</v>
      </c>
      <c r="U226" s="19"/>
      <c r="V226" s="19">
        <v>2.09</v>
      </c>
      <c r="W226" s="19"/>
      <c r="X226" s="19"/>
      <c r="Y226" s="19"/>
      <c r="Z226" s="19"/>
      <c r="AA226" s="19">
        <v>454</v>
      </c>
      <c r="AB226" s="19">
        <v>1871</v>
      </c>
      <c r="AC226" s="19"/>
      <c r="AD226" s="19"/>
      <c r="AE226" s="19"/>
      <c r="AF226" s="19"/>
      <c r="AG226" s="19"/>
      <c r="AH226" s="19"/>
      <c r="AI226" s="19">
        <v>17.2</v>
      </c>
      <c r="AJ226" s="19">
        <v>461</v>
      </c>
      <c r="AK226" s="19">
        <v>15.7</v>
      </c>
      <c r="AL226" s="19">
        <v>41.8</v>
      </c>
      <c r="AM226" s="19">
        <v>1</v>
      </c>
      <c r="AN226" s="19"/>
      <c r="AO226" s="19">
        <v>198</v>
      </c>
      <c r="AP226" s="19">
        <v>8.6999999999999993</v>
      </c>
      <c r="AQ226" s="19">
        <v>18.100000000000001</v>
      </c>
      <c r="AR226" s="19"/>
      <c r="AS226" s="19">
        <v>12.1</v>
      </c>
      <c r="AT226" s="19">
        <v>3</v>
      </c>
      <c r="AU226" s="19"/>
      <c r="AV226" s="19">
        <v>3.1</v>
      </c>
      <c r="AW226" s="19">
        <v>0.5</v>
      </c>
      <c r="AX226" s="19">
        <v>2.7</v>
      </c>
      <c r="AY226" s="19">
        <v>0.6</v>
      </c>
      <c r="AZ226" s="19">
        <v>1.5</v>
      </c>
      <c r="BA226" s="19"/>
      <c r="BB226" s="19">
        <v>1.5</v>
      </c>
      <c r="BC226" s="19">
        <v>0.2</v>
      </c>
      <c r="BD226" s="19">
        <v>1.6</v>
      </c>
      <c r="BE226" s="19"/>
      <c r="BF226" s="19">
        <v>5</v>
      </c>
      <c r="BG226" s="19">
        <v>0.4</v>
      </c>
      <c r="BH226" s="19"/>
      <c r="BI226" s="19"/>
      <c r="BJ226" s="16"/>
      <c r="BK226" s="16"/>
      <c r="BL226" s="16"/>
      <c r="BM226" s="16"/>
      <c r="BN226" s="16">
        <f t="shared" si="12"/>
        <v>1154.6961325966849</v>
      </c>
      <c r="BO226" s="16">
        <f t="shared" si="13"/>
        <v>495</v>
      </c>
      <c r="BP226" s="16">
        <f t="shared" si="14"/>
        <v>42.999999999999993</v>
      </c>
      <c r="BQ226" s="16">
        <f t="shared" si="15"/>
        <v>0.4</v>
      </c>
      <c r="BR226" s="16"/>
      <c r="BS226" s="16">
        <v>1303.468399760394</v>
      </c>
      <c r="BT226" s="16">
        <v>1.3057083528594793</v>
      </c>
    </row>
    <row r="227" spans="1:72" s="23" customFormat="1" ht="14.4">
      <c r="A227" s="23" t="s">
        <v>760</v>
      </c>
      <c r="B227" s="23" t="s">
        <v>584</v>
      </c>
      <c r="C227" s="26" t="s">
        <v>245</v>
      </c>
      <c r="D227" s="23" t="s">
        <v>278</v>
      </c>
      <c r="E227" s="23" t="s">
        <v>276</v>
      </c>
      <c r="F227" s="23" t="s">
        <v>279</v>
      </c>
      <c r="G227" s="19">
        <v>167.92501999999999</v>
      </c>
      <c r="H227" s="19">
        <v>-15.3734</v>
      </c>
      <c r="I227" s="19"/>
      <c r="J227" s="19">
        <v>49.43</v>
      </c>
      <c r="K227" s="19">
        <v>0.54</v>
      </c>
      <c r="L227" s="19">
        <v>13.41</v>
      </c>
      <c r="M227" s="19">
        <v>10.130000000000001</v>
      </c>
      <c r="N227" s="19">
        <v>0.14000000000000001</v>
      </c>
      <c r="O227" s="19">
        <v>8.77</v>
      </c>
      <c r="P227" s="19">
        <v>12.09</v>
      </c>
      <c r="Q227" s="19">
        <v>2.2000000000000002</v>
      </c>
      <c r="R227" s="19">
        <v>0.79</v>
      </c>
      <c r="S227" s="19">
        <v>0.13</v>
      </c>
      <c r="T227" s="19">
        <v>97.63</v>
      </c>
      <c r="U227" s="19"/>
      <c r="V227" s="19"/>
      <c r="W227" s="19"/>
      <c r="X227" s="19"/>
      <c r="Y227" s="19"/>
      <c r="Z227" s="19"/>
      <c r="AA227" s="19">
        <v>536</v>
      </c>
      <c r="AB227" s="19">
        <v>2261</v>
      </c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>
        <v>1342.9607731296865</v>
      </c>
      <c r="BT227" s="16">
        <v>1.1458197026538828</v>
      </c>
    </row>
    <row r="228" spans="1:72" s="23" customFormat="1" ht="14.4">
      <c r="A228" s="23" t="s">
        <v>760</v>
      </c>
      <c r="B228" s="23" t="s">
        <v>585</v>
      </c>
      <c r="C228" s="26" t="s">
        <v>245</v>
      </c>
      <c r="D228" s="23" t="s">
        <v>278</v>
      </c>
      <c r="E228" s="23" t="s">
        <v>276</v>
      </c>
      <c r="F228" s="23" t="s">
        <v>279</v>
      </c>
      <c r="G228" s="19">
        <v>167.92501999999999</v>
      </c>
      <c r="H228" s="19">
        <v>-15.3734</v>
      </c>
      <c r="I228" s="19"/>
      <c r="J228" s="19">
        <v>48.88</v>
      </c>
      <c r="K228" s="19">
        <v>0.95</v>
      </c>
      <c r="L228" s="19">
        <v>14.7</v>
      </c>
      <c r="M228" s="19">
        <v>9.3000000000000007</v>
      </c>
      <c r="N228" s="19">
        <v>0.19</v>
      </c>
      <c r="O228" s="19">
        <v>7.72</v>
      </c>
      <c r="P228" s="19">
        <v>11.92</v>
      </c>
      <c r="Q228" s="19">
        <v>2.73</v>
      </c>
      <c r="R228" s="19">
        <v>1.51</v>
      </c>
      <c r="S228" s="19">
        <v>0.4</v>
      </c>
      <c r="T228" s="19">
        <v>98.300000000000011</v>
      </c>
      <c r="U228" s="19"/>
      <c r="V228" s="19"/>
      <c r="W228" s="19"/>
      <c r="X228" s="19"/>
      <c r="Y228" s="19"/>
      <c r="Z228" s="19"/>
      <c r="AA228" s="19">
        <v>460</v>
      </c>
      <c r="AB228" s="19">
        <v>3016</v>
      </c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>
        <v>1316.0756504590836</v>
      </c>
      <c r="BT228" s="16">
        <v>1.2917375765003192</v>
      </c>
    </row>
    <row r="229" spans="1:72" s="23" customFormat="1" ht="14.4">
      <c r="A229" s="23" t="s">
        <v>760</v>
      </c>
      <c r="B229" s="23" t="s">
        <v>586</v>
      </c>
      <c r="C229" s="26" t="s">
        <v>245</v>
      </c>
      <c r="D229" s="23" t="s">
        <v>278</v>
      </c>
      <c r="E229" s="23" t="s">
        <v>276</v>
      </c>
      <c r="F229" s="23" t="s">
        <v>279</v>
      </c>
      <c r="G229" s="19">
        <v>167.92501999999999</v>
      </c>
      <c r="H229" s="19">
        <v>-15.3734</v>
      </c>
      <c r="I229" s="19"/>
      <c r="J229" s="19">
        <v>49.14</v>
      </c>
      <c r="K229" s="19">
        <v>0.67</v>
      </c>
      <c r="L229" s="19">
        <v>13.37</v>
      </c>
      <c r="M229" s="19">
        <v>10.26</v>
      </c>
      <c r="N229" s="19">
        <v>0.17</v>
      </c>
      <c r="O229" s="19">
        <v>9.2799999999999994</v>
      </c>
      <c r="P229" s="19">
        <v>11.71</v>
      </c>
      <c r="Q229" s="19">
        <v>2.6</v>
      </c>
      <c r="R229" s="19">
        <v>1.07</v>
      </c>
      <c r="S229" s="19">
        <v>0.4</v>
      </c>
      <c r="T229" s="19">
        <v>98.67</v>
      </c>
      <c r="U229" s="19"/>
      <c r="V229" s="19"/>
      <c r="W229" s="19"/>
      <c r="X229" s="19"/>
      <c r="Y229" s="19"/>
      <c r="Z229" s="19"/>
      <c r="AA229" s="19">
        <v>341</v>
      </c>
      <c r="AB229" s="19">
        <v>2224</v>
      </c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>
        <v>1348.2951878856693</v>
      </c>
      <c r="BT229" s="16">
        <v>1.3523562122321395</v>
      </c>
    </row>
    <row r="230" spans="1:72" s="23" customFormat="1" ht="14.4">
      <c r="A230" s="23" t="s">
        <v>760</v>
      </c>
      <c r="B230" s="23" t="s">
        <v>587</v>
      </c>
      <c r="C230" s="26" t="s">
        <v>245</v>
      </c>
      <c r="D230" s="23" t="s">
        <v>278</v>
      </c>
      <c r="E230" s="23" t="s">
        <v>276</v>
      </c>
      <c r="F230" s="23" t="s">
        <v>279</v>
      </c>
      <c r="G230" s="19">
        <v>167.92501999999999</v>
      </c>
      <c r="H230" s="19">
        <v>-15.3734</v>
      </c>
      <c r="I230" s="19"/>
      <c r="J230" s="19">
        <v>49.14</v>
      </c>
      <c r="K230" s="19">
        <v>0.67</v>
      </c>
      <c r="L230" s="19">
        <v>13.37</v>
      </c>
      <c r="M230" s="19">
        <v>10.26</v>
      </c>
      <c r="N230" s="19">
        <v>0.17</v>
      </c>
      <c r="O230" s="19">
        <v>9.2799999999999994</v>
      </c>
      <c r="P230" s="19">
        <v>11.71</v>
      </c>
      <c r="Q230" s="19">
        <v>2.6</v>
      </c>
      <c r="R230" s="19">
        <v>1.07</v>
      </c>
      <c r="S230" s="19">
        <v>0.4</v>
      </c>
      <c r="T230" s="19">
        <v>98.67</v>
      </c>
      <c r="U230" s="19"/>
      <c r="V230" s="19"/>
      <c r="W230" s="19"/>
      <c r="X230" s="19"/>
      <c r="Y230" s="19"/>
      <c r="Z230" s="19"/>
      <c r="AA230" s="19">
        <v>416</v>
      </c>
      <c r="AB230" s="19">
        <v>2382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>
        <v>1348.2951878856693</v>
      </c>
      <c r="BT230" s="16">
        <v>1.3523562122321395</v>
      </c>
    </row>
    <row r="231" spans="1:72" s="23" customFormat="1" ht="14.4">
      <c r="A231" s="23" t="s">
        <v>760</v>
      </c>
      <c r="B231" s="23" t="s">
        <v>588</v>
      </c>
      <c r="C231" s="26" t="s">
        <v>245</v>
      </c>
      <c r="D231" s="23" t="s">
        <v>278</v>
      </c>
      <c r="E231" s="23" t="s">
        <v>276</v>
      </c>
      <c r="F231" s="23" t="s">
        <v>279</v>
      </c>
      <c r="G231" s="19">
        <v>167.92501999999999</v>
      </c>
      <c r="H231" s="19">
        <v>-15.3734</v>
      </c>
      <c r="I231" s="19"/>
      <c r="J231" s="19">
        <v>50.52</v>
      </c>
      <c r="K231" s="19">
        <v>0.8</v>
      </c>
      <c r="L231" s="19">
        <v>14.46</v>
      </c>
      <c r="M231" s="19">
        <v>9.0299999999999994</v>
      </c>
      <c r="N231" s="19">
        <v>0.19</v>
      </c>
      <c r="O231" s="19">
        <v>7.8</v>
      </c>
      <c r="P231" s="19">
        <v>11.05</v>
      </c>
      <c r="Q231" s="19">
        <v>2.88</v>
      </c>
      <c r="R231" s="19">
        <v>1.46</v>
      </c>
      <c r="S231" s="19">
        <v>0.25</v>
      </c>
      <c r="T231" s="19">
        <v>98.439999999999984</v>
      </c>
      <c r="U231" s="19"/>
      <c r="V231" s="19"/>
      <c r="W231" s="19"/>
      <c r="X231" s="19"/>
      <c r="Y231" s="19"/>
      <c r="Z231" s="19"/>
      <c r="AA231" s="19">
        <v>457</v>
      </c>
      <c r="AB231" s="19">
        <v>3140</v>
      </c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>
        <v>1295.0348258712477</v>
      </c>
      <c r="BT231" s="16">
        <v>1.0654400460020477</v>
      </c>
    </row>
    <row r="232" spans="1:72" s="23" customFormat="1" ht="14.4">
      <c r="A232" s="23" t="s">
        <v>760</v>
      </c>
      <c r="B232" s="23" t="s">
        <v>589</v>
      </c>
      <c r="C232" s="26" t="s">
        <v>245</v>
      </c>
      <c r="D232" s="23" t="s">
        <v>278</v>
      </c>
      <c r="E232" s="23" t="s">
        <v>276</v>
      </c>
      <c r="F232" s="23" t="s">
        <v>279</v>
      </c>
      <c r="G232" s="19">
        <v>167.92501999999999</v>
      </c>
      <c r="H232" s="19">
        <v>-15.3734</v>
      </c>
      <c r="I232" s="19"/>
      <c r="J232" s="19">
        <v>49.94</v>
      </c>
      <c r="K232" s="19">
        <v>0.98</v>
      </c>
      <c r="L232" s="19">
        <v>15.47</v>
      </c>
      <c r="M232" s="19">
        <v>8.18</v>
      </c>
      <c r="N232" s="19">
        <v>0.2</v>
      </c>
      <c r="O232" s="19">
        <v>6.93</v>
      </c>
      <c r="P232" s="19">
        <v>11.29</v>
      </c>
      <c r="Q232" s="19">
        <v>3.04</v>
      </c>
      <c r="R232" s="19">
        <v>1.27</v>
      </c>
      <c r="S232" s="19">
        <v>0.24</v>
      </c>
      <c r="T232" s="19">
        <v>97.539999999999992</v>
      </c>
      <c r="U232" s="19"/>
      <c r="V232" s="19"/>
      <c r="W232" s="19"/>
      <c r="X232" s="19"/>
      <c r="Y232" s="19"/>
      <c r="Z232" s="19"/>
      <c r="AA232" s="19">
        <v>445</v>
      </c>
      <c r="AB232" s="19">
        <v>2050</v>
      </c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>
        <v>1268.9649006082113</v>
      </c>
      <c r="BT232" s="16">
        <v>0.9727865346827127</v>
      </c>
    </row>
    <row r="233" spans="1:72" s="23" customFormat="1" ht="14.4">
      <c r="A233" s="23" t="s">
        <v>760</v>
      </c>
      <c r="B233" s="23" t="s">
        <v>590</v>
      </c>
      <c r="C233" s="26" t="s">
        <v>245</v>
      </c>
      <c r="D233" s="23" t="s">
        <v>278</v>
      </c>
      <c r="E233" s="23" t="s">
        <v>276</v>
      </c>
      <c r="F233" s="23" t="s">
        <v>279</v>
      </c>
      <c r="G233" s="19">
        <v>167.92501999999999</v>
      </c>
      <c r="H233" s="19">
        <v>-15.3734</v>
      </c>
      <c r="I233" s="19"/>
      <c r="J233" s="19">
        <v>49.16</v>
      </c>
      <c r="K233" s="19">
        <v>0.71</v>
      </c>
      <c r="L233" s="19">
        <v>14.25</v>
      </c>
      <c r="M233" s="19">
        <v>9.33</v>
      </c>
      <c r="N233" s="19">
        <v>0.18</v>
      </c>
      <c r="O233" s="19">
        <v>8.08</v>
      </c>
      <c r="P233" s="19">
        <v>12.31</v>
      </c>
      <c r="Q233" s="19">
        <v>2.17</v>
      </c>
      <c r="R233" s="19">
        <v>1.47</v>
      </c>
      <c r="S233" s="19">
        <v>0.14000000000000001</v>
      </c>
      <c r="T233" s="19">
        <v>97.800000000000011</v>
      </c>
      <c r="U233" s="19"/>
      <c r="V233" s="19">
        <v>1.7</v>
      </c>
      <c r="W233" s="19"/>
      <c r="X233" s="19"/>
      <c r="Y233" s="19"/>
      <c r="Z233" s="19"/>
      <c r="AA233" s="19">
        <v>427</v>
      </c>
      <c r="AB233" s="19">
        <v>2146</v>
      </c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>
        <v>1282.4342998853317</v>
      </c>
      <c r="BT233" s="16">
        <v>1.1965870290246465</v>
      </c>
    </row>
    <row r="234" spans="1:72" s="23" customFormat="1" ht="14.4">
      <c r="A234" s="23" t="s">
        <v>760</v>
      </c>
      <c r="B234" s="23" t="s">
        <v>591</v>
      </c>
      <c r="C234" s="26" t="s">
        <v>245</v>
      </c>
      <c r="D234" s="23" t="s">
        <v>278</v>
      </c>
      <c r="E234" s="23" t="s">
        <v>276</v>
      </c>
      <c r="F234" s="23" t="s">
        <v>279</v>
      </c>
      <c r="G234" s="19">
        <v>167.92501999999999</v>
      </c>
      <c r="H234" s="19">
        <v>-15.3734</v>
      </c>
      <c r="I234" s="19"/>
      <c r="J234" s="19">
        <v>45.98</v>
      </c>
      <c r="K234" s="19">
        <v>0.67</v>
      </c>
      <c r="L234" s="19">
        <v>12.19</v>
      </c>
      <c r="M234" s="19">
        <v>13.67</v>
      </c>
      <c r="N234" s="19">
        <v>0.25</v>
      </c>
      <c r="O234" s="19">
        <v>13.5</v>
      </c>
      <c r="P234" s="19">
        <v>9.98</v>
      </c>
      <c r="Q234" s="19">
        <v>2.14</v>
      </c>
      <c r="R234" s="19">
        <v>1.04</v>
      </c>
      <c r="S234" s="19">
        <v>0.22</v>
      </c>
      <c r="T234" s="19">
        <v>99.64</v>
      </c>
      <c r="U234" s="19"/>
      <c r="V234" s="19"/>
      <c r="W234" s="19"/>
      <c r="X234" s="19"/>
      <c r="Y234" s="19"/>
      <c r="Z234" s="19"/>
      <c r="AA234" s="19">
        <v>336</v>
      </c>
      <c r="AB234" s="19">
        <v>3605</v>
      </c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>
        <v>1504.4268073174635</v>
      </c>
      <c r="BT234" s="16">
        <v>2.9299953806866665</v>
      </c>
    </row>
    <row r="235" spans="1:72" s="23" customFormat="1" ht="14.4">
      <c r="A235" s="23" t="s">
        <v>760</v>
      </c>
      <c r="B235" s="23" t="s">
        <v>592</v>
      </c>
      <c r="C235" s="26" t="s">
        <v>245</v>
      </c>
      <c r="D235" s="23" t="s">
        <v>278</v>
      </c>
      <c r="E235" s="23" t="s">
        <v>276</v>
      </c>
      <c r="F235" s="23" t="s">
        <v>279</v>
      </c>
      <c r="G235" s="19">
        <v>167.92501999999999</v>
      </c>
      <c r="H235" s="19">
        <v>-15.3734</v>
      </c>
      <c r="I235" s="19"/>
      <c r="J235" s="19">
        <v>49.19</v>
      </c>
      <c r="K235" s="19">
        <v>0.72</v>
      </c>
      <c r="L235" s="19">
        <v>13.1</v>
      </c>
      <c r="M235" s="19">
        <v>9.5299999999999994</v>
      </c>
      <c r="N235" s="19">
        <v>0.19</v>
      </c>
      <c r="O235" s="19">
        <v>8.68</v>
      </c>
      <c r="P235" s="19">
        <v>13.07</v>
      </c>
      <c r="Q235" s="19">
        <v>2.08</v>
      </c>
      <c r="R235" s="19">
        <v>1.39</v>
      </c>
      <c r="S235" s="19">
        <v>0.21</v>
      </c>
      <c r="T235" s="19">
        <v>98.159999999999982</v>
      </c>
      <c r="U235" s="19"/>
      <c r="V235" s="19">
        <v>2.57</v>
      </c>
      <c r="W235" s="19"/>
      <c r="X235" s="19"/>
      <c r="Y235" s="19"/>
      <c r="Z235" s="19"/>
      <c r="AA235" s="19">
        <v>324</v>
      </c>
      <c r="AB235" s="19">
        <v>1927</v>
      </c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>
        <v>1274.7009553090334</v>
      </c>
      <c r="BT235" s="16">
        <v>1.2278861051810201</v>
      </c>
    </row>
    <row r="236" spans="1:72" s="23" customFormat="1" ht="14.4">
      <c r="A236" s="23" t="s">
        <v>760</v>
      </c>
      <c r="B236" s="23" t="s">
        <v>593</v>
      </c>
      <c r="C236" s="26" t="s">
        <v>245</v>
      </c>
      <c r="D236" s="23" t="s">
        <v>278</v>
      </c>
      <c r="E236" s="23" t="s">
        <v>276</v>
      </c>
      <c r="F236" s="23" t="s">
        <v>279</v>
      </c>
      <c r="G236" s="19">
        <v>167.92501999999999</v>
      </c>
      <c r="H236" s="19">
        <v>-15.3734</v>
      </c>
      <c r="I236" s="19"/>
      <c r="J236" s="19">
        <v>49.18</v>
      </c>
      <c r="K236" s="19">
        <v>0.69</v>
      </c>
      <c r="L236" s="19">
        <v>13.45</v>
      </c>
      <c r="M236" s="19">
        <v>9.6300000000000008</v>
      </c>
      <c r="N236" s="19">
        <v>0.21</v>
      </c>
      <c r="O236" s="19">
        <v>8.75</v>
      </c>
      <c r="P236" s="19">
        <v>12.75</v>
      </c>
      <c r="Q236" s="19">
        <v>2.2400000000000002</v>
      </c>
      <c r="R236" s="19">
        <v>1.45</v>
      </c>
      <c r="S236" s="19">
        <v>0.14000000000000001</v>
      </c>
      <c r="T236" s="19">
        <v>98.489999999999981</v>
      </c>
      <c r="U236" s="19"/>
      <c r="V236" s="19"/>
      <c r="W236" s="19"/>
      <c r="X236" s="19"/>
      <c r="Y236" s="19"/>
      <c r="Z236" s="19"/>
      <c r="AA236" s="19">
        <v>531</v>
      </c>
      <c r="AB236" s="19">
        <v>2432</v>
      </c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>
        <v>1326.3277074167443</v>
      </c>
      <c r="BT236" s="16">
        <v>1.218369810545701</v>
      </c>
    </row>
    <row r="237" spans="1:72" s="23" customFormat="1" ht="14.4">
      <c r="A237" s="23" t="s">
        <v>760</v>
      </c>
      <c r="B237" s="23" t="s">
        <v>594</v>
      </c>
      <c r="C237" s="26" t="s">
        <v>245</v>
      </c>
      <c r="D237" s="23" t="s">
        <v>278</v>
      </c>
      <c r="E237" s="23" t="s">
        <v>276</v>
      </c>
      <c r="F237" s="23" t="s">
        <v>279</v>
      </c>
      <c r="G237" s="19">
        <v>167.92501999999999</v>
      </c>
      <c r="H237" s="19">
        <v>-15.3734</v>
      </c>
      <c r="I237" s="19"/>
      <c r="J237" s="19">
        <v>47.12</v>
      </c>
      <c r="K237" s="19">
        <v>0.97</v>
      </c>
      <c r="L237" s="19">
        <v>13.05</v>
      </c>
      <c r="M237" s="19">
        <v>9.93</v>
      </c>
      <c r="N237" s="19">
        <v>0.18</v>
      </c>
      <c r="O237" s="19">
        <v>9.5</v>
      </c>
      <c r="P237" s="19">
        <v>13.11</v>
      </c>
      <c r="Q237" s="19">
        <v>2.12</v>
      </c>
      <c r="R237" s="19">
        <v>1.82</v>
      </c>
      <c r="S237" s="19">
        <v>0.4</v>
      </c>
      <c r="T237" s="19">
        <v>98.2</v>
      </c>
      <c r="U237" s="19"/>
      <c r="V237" s="19"/>
      <c r="W237" s="19"/>
      <c r="X237" s="19"/>
      <c r="Y237" s="19"/>
      <c r="Z237" s="19"/>
      <c r="AA237" s="19">
        <v>470</v>
      </c>
      <c r="AB237" s="19">
        <v>2203</v>
      </c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>
        <v>1351.8087953854251</v>
      </c>
      <c r="BT237" s="16">
        <v>1.5842170000269276</v>
      </c>
    </row>
    <row r="238" spans="1:72" s="23" customFormat="1" ht="14.4">
      <c r="A238" s="23" t="s">
        <v>760</v>
      </c>
      <c r="B238" s="23" t="s">
        <v>595</v>
      </c>
      <c r="C238" s="26" t="s">
        <v>245</v>
      </c>
      <c r="D238" s="23" t="s">
        <v>278</v>
      </c>
      <c r="E238" s="23" t="s">
        <v>276</v>
      </c>
      <c r="F238" s="23" t="s">
        <v>279</v>
      </c>
      <c r="G238" s="19">
        <v>167.92501999999999</v>
      </c>
      <c r="H238" s="19">
        <v>-15.3734</v>
      </c>
      <c r="I238" s="19"/>
      <c r="J238" s="19">
        <v>48.71</v>
      </c>
      <c r="K238" s="19">
        <v>0.64</v>
      </c>
      <c r="L238" s="19">
        <v>12.29</v>
      </c>
      <c r="M238" s="19">
        <v>8.91</v>
      </c>
      <c r="N238" s="19">
        <v>0.14000000000000001</v>
      </c>
      <c r="O238" s="19">
        <v>9.92</v>
      </c>
      <c r="P238" s="19">
        <v>13.5</v>
      </c>
      <c r="Q238" s="19">
        <v>1.92</v>
      </c>
      <c r="R238" s="19">
        <v>1.17</v>
      </c>
      <c r="S238" s="19">
        <v>0.5</v>
      </c>
      <c r="T238" s="19">
        <v>97.7</v>
      </c>
      <c r="U238" s="19"/>
      <c r="V238" s="19"/>
      <c r="W238" s="19"/>
      <c r="X238" s="19"/>
      <c r="Y238" s="19"/>
      <c r="Z238" s="19"/>
      <c r="AA238" s="19">
        <v>491</v>
      </c>
      <c r="AB238" s="19">
        <v>931</v>
      </c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>
        <v>1303.4022062481461</v>
      </c>
      <c r="BT238" s="16">
        <v>0.94787061595309319</v>
      </c>
    </row>
    <row r="239" spans="1:72" s="23" customFormat="1" ht="14.4">
      <c r="A239" s="23" t="s">
        <v>760</v>
      </c>
      <c r="B239" s="23" t="s">
        <v>596</v>
      </c>
      <c r="C239" s="26" t="s">
        <v>245</v>
      </c>
      <c r="D239" s="23" t="s">
        <v>278</v>
      </c>
      <c r="E239" s="23" t="s">
        <v>276</v>
      </c>
      <c r="F239" s="23" t="s">
        <v>279</v>
      </c>
      <c r="G239" s="19">
        <v>167.92501999999999</v>
      </c>
      <c r="H239" s="19">
        <v>-15.3734</v>
      </c>
      <c r="I239" s="19"/>
      <c r="J239" s="19">
        <v>48.48</v>
      </c>
      <c r="K239" s="19">
        <v>0.72</v>
      </c>
      <c r="L239" s="19">
        <v>13.61</v>
      </c>
      <c r="M239" s="19">
        <v>8.33</v>
      </c>
      <c r="N239" s="19">
        <v>0.17</v>
      </c>
      <c r="O239" s="19">
        <v>8.65</v>
      </c>
      <c r="P239" s="19">
        <v>13.29</v>
      </c>
      <c r="Q239" s="19">
        <v>2.62</v>
      </c>
      <c r="R239" s="19">
        <v>1.27</v>
      </c>
      <c r="S239" s="19">
        <v>0.41</v>
      </c>
      <c r="T239" s="19">
        <v>97.550000000000011</v>
      </c>
      <c r="U239" s="19"/>
      <c r="V239" s="19">
        <v>2.08</v>
      </c>
      <c r="W239" s="19"/>
      <c r="X239" s="19"/>
      <c r="Y239" s="19"/>
      <c r="Z239" s="19"/>
      <c r="AA239" s="19">
        <v>550</v>
      </c>
      <c r="AB239" s="19">
        <v>1940</v>
      </c>
      <c r="AC239" s="19"/>
      <c r="AD239" s="19"/>
      <c r="AE239" s="19"/>
      <c r="AF239" s="19"/>
      <c r="AG239" s="19"/>
      <c r="AH239" s="19"/>
      <c r="AI239" s="19">
        <v>23.6</v>
      </c>
      <c r="AJ239" s="19">
        <v>636</v>
      </c>
      <c r="AK239" s="19">
        <v>17.8</v>
      </c>
      <c r="AL239" s="19">
        <v>46</v>
      </c>
      <c r="AM239" s="19">
        <v>0.9</v>
      </c>
      <c r="AN239" s="19"/>
      <c r="AO239" s="19">
        <v>333</v>
      </c>
      <c r="AP239" s="19">
        <v>11.3</v>
      </c>
      <c r="AQ239" s="19">
        <v>21</v>
      </c>
      <c r="AR239" s="19"/>
      <c r="AS239" s="19">
        <v>13.1</v>
      </c>
      <c r="AT239" s="19">
        <v>2.5</v>
      </c>
      <c r="AU239" s="19"/>
      <c r="AV239" s="19">
        <v>2.8</v>
      </c>
      <c r="AW239" s="19">
        <v>0.4</v>
      </c>
      <c r="AX239" s="19">
        <v>2.4</v>
      </c>
      <c r="AY239" s="19">
        <v>0.5</v>
      </c>
      <c r="AZ239" s="19">
        <v>1.3</v>
      </c>
      <c r="BA239" s="19"/>
      <c r="BB239" s="19">
        <v>1.3</v>
      </c>
      <c r="BC239" s="19">
        <v>0.2</v>
      </c>
      <c r="BD239" s="19">
        <v>1.3</v>
      </c>
      <c r="BE239" s="19"/>
      <c r="BF239" s="19">
        <v>5.0999999999999996</v>
      </c>
      <c r="BG239" s="19">
        <v>0.4</v>
      </c>
      <c r="BH239" s="19"/>
      <c r="BI239" s="19"/>
      <c r="BJ239" s="16"/>
      <c r="BK239" s="16"/>
      <c r="BL239" s="16"/>
      <c r="BM239" s="16"/>
      <c r="BN239" s="16">
        <f t="shared" si="12"/>
        <v>990.47619047619048</v>
      </c>
      <c r="BO239" s="16">
        <f t="shared" si="13"/>
        <v>832.5</v>
      </c>
      <c r="BP239" s="16">
        <f t="shared" si="14"/>
        <v>59</v>
      </c>
      <c r="BQ239" s="16">
        <f t="shared" si="15"/>
        <v>0.44444444444444448</v>
      </c>
      <c r="BR239" s="16"/>
      <c r="BS239" s="16">
        <v>1249.0728305848418</v>
      </c>
      <c r="BT239" s="16">
        <v>1.1303464125357341</v>
      </c>
    </row>
    <row r="240" spans="1:72" s="23" customFormat="1" ht="14.4">
      <c r="A240" s="23" t="s">
        <v>760</v>
      </c>
      <c r="B240" s="23" t="s">
        <v>597</v>
      </c>
      <c r="C240" s="26" t="s">
        <v>245</v>
      </c>
      <c r="D240" s="23" t="s">
        <v>278</v>
      </c>
      <c r="E240" s="23" t="s">
        <v>276</v>
      </c>
      <c r="F240" s="23" t="s">
        <v>279</v>
      </c>
      <c r="G240" s="19">
        <v>167.92501999999999</v>
      </c>
      <c r="H240" s="19">
        <v>-15.3734</v>
      </c>
      <c r="I240" s="19"/>
      <c r="J240" s="19">
        <v>49.62</v>
      </c>
      <c r="K240" s="19">
        <v>0.55000000000000004</v>
      </c>
      <c r="L240" s="19">
        <v>13.87</v>
      </c>
      <c r="M240" s="19">
        <v>8.27</v>
      </c>
      <c r="N240" s="19">
        <v>0.13</v>
      </c>
      <c r="O240" s="19">
        <v>8.81</v>
      </c>
      <c r="P240" s="19">
        <v>13.17</v>
      </c>
      <c r="Q240" s="19">
        <v>2.02</v>
      </c>
      <c r="R240" s="19">
        <v>1.27</v>
      </c>
      <c r="S240" s="19">
        <v>0.17</v>
      </c>
      <c r="T240" s="19">
        <v>97.879999999999981</v>
      </c>
      <c r="U240" s="19"/>
      <c r="V240" s="19"/>
      <c r="W240" s="19"/>
      <c r="X240" s="19"/>
      <c r="Y240" s="19"/>
      <c r="Z240" s="19"/>
      <c r="AA240" s="19">
        <v>357</v>
      </c>
      <c r="AB240" s="19">
        <v>1604</v>
      </c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>
        <v>1273.0337519088318</v>
      </c>
      <c r="BT240" s="16">
        <v>0.81665170740483151</v>
      </c>
    </row>
    <row r="241" spans="1:72" s="23" customFormat="1" ht="14.4">
      <c r="A241" s="23" t="s">
        <v>761</v>
      </c>
      <c r="B241" s="23" t="s">
        <v>598</v>
      </c>
      <c r="C241" s="26" t="s">
        <v>237</v>
      </c>
      <c r="D241" s="23" t="s">
        <v>278</v>
      </c>
      <c r="E241" s="23" t="s">
        <v>47</v>
      </c>
      <c r="F241" s="23" t="s">
        <v>52</v>
      </c>
      <c r="G241" s="23">
        <v>169.7</v>
      </c>
      <c r="H241" s="23">
        <v>-20.149999999999999</v>
      </c>
      <c r="I241" s="24"/>
      <c r="J241" s="23">
        <v>49.28</v>
      </c>
      <c r="K241" s="23">
        <v>0.86</v>
      </c>
      <c r="L241" s="23">
        <v>15.68</v>
      </c>
      <c r="M241" s="19">
        <v>10.407214999999999</v>
      </c>
      <c r="N241" s="23">
        <v>0.2</v>
      </c>
      <c r="O241" s="23">
        <v>7.23</v>
      </c>
      <c r="P241" s="23">
        <v>12.01</v>
      </c>
      <c r="Q241" s="23">
        <v>2.3199999999999998</v>
      </c>
      <c r="R241" s="23">
        <v>0.68</v>
      </c>
      <c r="S241" s="23">
        <v>0.17</v>
      </c>
      <c r="T241" s="19">
        <v>100</v>
      </c>
      <c r="U241" s="23">
        <v>1.06</v>
      </c>
      <c r="AF241" s="23">
        <v>34</v>
      </c>
      <c r="AG241" s="23">
        <v>324</v>
      </c>
      <c r="AH241" s="23">
        <v>144</v>
      </c>
      <c r="AI241" s="23">
        <v>5.6</v>
      </c>
      <c r="AJ241" s="23">
        <v>423</v>
      </c>
      <c r="AK241" s="23">
        <v>17.5</v>
      </c>
      <c r="AL241" s="23">
        <v>43.8</v>
      </c>
      <c r="AM241" s="23">
        <v>0.76</v>
      </c>
      <c r="AN241" s="23">
        <v>0.19</v>
      </c>
      <c r="AO241" s="23">
        <v>126</v>
      </c>
      <c r="AP241" s="23">
        <v>4.24</v>
      </c>
      <c r="AQ241" s="23">
        <v>9.73</v>
      </c>
      <c r="AR241" s="23">
        <v>1.48</v>
      </c>
      <c r="AS241" s="23">
        <v>7.65</v>
      </c>
      <c r="AT241" s="23">
        <v>2.11</v>
      </c>
      <c r="AU241" s="23">
        <v>0.82</v>
      </c>
      <c r="AV241" s="23">
        <v>2.54</v>
      </c>
      <c r="AW241" s="23">
        <v>0.4</v>
      </c>
      <c r="AX241" s="23">
        <v>2.84</v>
      </c>
      <c r="AY241" s="23">
        <v>0.56999999999999995</v>
      </c>
      <c r="AZ241" s="23">
        <v>1.66</v>
      </c>
      <c r="BA241" s="23">
        <v>0.28000000000000003</v>
      </c>
      <c r="BB241" s="23">
        <v>1.49</v>
      </c>
      <c r="BC241" s="23">
        <v>0.28999999999999998</v>
      </c>
      <c r="BD241" s="23">
        <v>1.21</v>
      </c>
      <c r="BE241" s="23">
        <v>0.04</v>
      </c>
      <c r="BF241" s="23">
        <v>0.55000000000000004</v>
      </c>
      <c r="BG241" s="23">
        <v>0.28000000000000003</v>
      </c>
      <c r="BI241" s="23">
        <v>0.70330000000000004</v>
      </c>
      <c r="BJ241" s="20"/>
      <c r="BK241" s="20">
        <v>18.792999999999999</v>
      </c>
      <c r="BL241" s="20">
        <v>15.535</v>
      </c>
      <c r="BM241" s="20">
        <v>38.348999999999997</v>
      </c>
      <c r="BN241" s="16"/>
      <c r="BO241" s="16">
        <f t="shared" si="13"/>
        <v>449.99999999999994</v>
      </c>
      <c r="BP241" s="16">
        <f t="shared" si="14"/>
        <v>19.999999999999996</v>
      </c>
      <c r="BQ241" s="16">
        <f t="shared" si="15"/>
        <v>0.36842105263157898</v>
      </c>
      <c r="BR241" s="16">
        <f t="shared" ref="BR241:BR267" si="16">AN241/BG241</f>
        <v>0.67857142857142849</v>
      </c>
      <c r="BS241" s="16">
        <v>1353.4475744366055</v>
      </c>
      <c r="BT241" s="16">
        <v>1.3184670742223985</v>
      </c>
    </row>
    <row r="242" spans="1:72" s="23" customFormat="1" ht="14.4">
      <c r="A242" s="23" t="s">
        <v>761</v>
      </c>
      <c r="B242" s="23" t="s">
        <v>599</v>
      </c>
      <c r="C242" s="26" t="s">
        <v>237</v>
      </c>
      <c r="D242" s="23" t="s">
        <v>278</v>
      </c>
      <c r="E242" s="23" t="s">
        <v>47</v>
      </c>
      <c r="F242" s="23" t="s">
        <v>52</v>
      </c>
      <c r="G242" s="23">
        <v>169.7</v>
      </c>
      <c r="H242" s="23">
        <v>-20.149999999999999</v>
      </c>
      <c r="I242" s="24"/>
      <c r="J242" s="23">
        <v>48.81</v>
      </c>
      <c r="K242" s="23">
        <v>0.84</v>
      </c>
      <c r="L242" s="23">
        <v>20.89</v>
      </c>
      <c r="M242" s="19">
        <v>9.7775649999999992</v>
      </c>
      <c r="N242" s="23">
        <v>0.19</v>
      </c>
      <c r="O242" s="23">
        <v>3.92</v>
      </c>
      <c r="P242" s="23">
        <v>11.3</v>
      </c>
      <c r="Q242" s="23">
        <v>2.4300000000000002</v>
      </c>
      <c r="R242" s="23">
        <v>0.6</v>
      </c>
      <c r="S242" s="23">
        <v>0.17</v>
      </c>
      <c r="T242" s="19">
        <v>100.02</v>
      </c>
      <c r="U242" s="23">
        <v>0.13</v>
      </c>
      <c r="AF242" s="23">
        <v>22</v>
      </c>
      <c r="AG242" s="23">
        <v>353</v>
      </c>
      <c r="AH242" s="23">
        <v>9</v>
      </c>
      <c r="AI242" s="23">
        <v>6.7</v>
      </c>
      <c r="AJ242" s="23">
        <v>509</v>
      </c>
      <c r="AK242" s="23">
        <v>16.7</v>
      </c>
      <c r="AL242" s="23">
        <v>36</v>
      </c>
      <c r="AM242" s="23">
        <v>0.63</v>
      </c>
      <c r="AN242" s="23">
        <v>0.23</v>
      </c>
      <c r="AO242" s="23">
        <v>113</v>
      </c>
      <c r="AP242" s="23">
        <v>4.32</v>
      </c>
      <c r="AQ242" s="23">
        <v>10.199999999999999</v>
      </c>
      <c r="AR242" s="23">
        <v>1.55</v>
      </c>
      <c r="AS242" s="23">
        <v>7.64</v>
      </c>
      <c r="AT242" s="23">
        <v>2.16</v>
      </c>
      <c r="AU242" s="23">
        <v>0.9</v>
      </c>
      <c r="AV242" s="23">
        <v>2.68</v>
      </c>
      <c r="AW242" s="23">
        <v>0.42</v>
      </c>
      <c r="AX242" s="23">
        <v>2.68</v>
      </c>
      <c r="AY242" s="23">
        <v>0.56000000000000005</v>
      </c>
      <c r="AZ242" s="23">
        <v>1.65</v>
      </c>
      <c r="BA242" s="23">
        <v>0.25</v>
      </c>
      <c r="BB242" s="23">
        <v>1.64</v>
      </c>
      <c r="BC242" s="23">
        <v>0.25</v>
      </c>
      <c r="BD242" s="23">
        <v>1.0900000000000001</v>
      </c>
      <c r="BE242" s="23">
        <v>3.7999999999999999E-2</v>
      </c>
      <c r="BF242" s="23">
        <v>0.53</v>
      </c>
      <c r="BG242" s="23">
        <v>0.27</v>
      </c>
      <c r="BI242" s="23">
        <v>0.70316999999999996</v>
      </c>
      <c r="BJ242" s="20">
        <v>0.513046</v>
      </c>
      <c r="BK242" s="20">
        <v>18.75</v>
      </c>
      <c r="BL242" s="20">
        <v>15.539</v>
      </c>
      <c r="BM242" s="20">
        <v>38.320999999999998</v>
      </c>
      <c r="BN242" s="16"/>
      <c r="BO242" s="16">
        <f t="shared" si="13"/>
        <v>418.51851851851848</v>
      </c>
      <c r="BP242" s="16">
        <f t="shared" si="14"/>
        <v>24.814814814814813</v>
      </c>
      <c r="BQ242" s="16">
        <f t="shared" si="15"/>
        <v>0.4285714285714286</v>
      </c>
      <c r="BR242" s="16">
        <f t="shared" si="16"/>
        <v>0.85185185185185186</v>
      </c>
      <c r="BS242" s="16"/>
      <c r="BT242" s="16"/>
    </row>
    <row r="243" spans="1:72" s="23" customFormat="1" ht="14.4">
      <c r="A243" s="23" t="s">
        <v>761</v>
      </c>
      <c r="B243" s="23" t="s">
        <v>600</v>
      </c>
      <c r="C243" s="26" t="s">
        <v>238</v>
      </c>
      <c r="D243" s="23" t="s">
        <v>278</v>
      </c>
      <c r="E243" s="23" t="s">
        <v>47</v>
      </c>
      <c r="F243" s="23" t="s">
        <v>52</v>
      </c>
      <c r="G243" s="23">
        <v>169.25</v>
      </c>
      <c r="H243" s="23">
        <v>-19.329999999999998</v>
      </c>
      <c r="I243" s="24"/>
      <c r="J243" s="23">
        <v>47.51</v>
      </c>
      <c r="K243" s="23">
        <v>0.82</v>
      </c>
      <c r="L243" s="23">
        <v>16.079999999999998</v>
      </c>
      <c r="M243" s="19">
        <v>11.29772</v>
      </c>
      <c r="N243" s="23">
        <v>0.22</v>
      </c>
      <c r="O243" s="23">
        <v>7.77</v>
      </c>
      <c r="P243" s="23">
        <v>12.46</v>
      </c>
      <c r="Q243" s="23">
        <v>1.83</v>
      </c>
      <c r="R243" s="23">
        <v>0.59</v>
      </c>
      <c r="S243" s="23">
        <v>0.16</v>
      </c>
      <c r="T243" s="19">
        <v>100</v>
      </c>
      <c r="U243" s="23">
        <v>0.8</v>
      </c>
      <c r="AF243" s="23">
        <v>26</v>
      </c>
      <c r="AG243" s="23">
        <v>349</v>
      </c>
      <c r="AH243" s="23">
        <v>81</v>
      </c>
      <c r="AI243" s="23">
        <v>7.7</v>
      </c>
      <c r="AJ243" s="23">
        <v>424</v>
      </c>
      <c r="AK243" s="23">
        <v>12.9</v>
      </c>
      <c r="AL243" s="23">
        <v>25.1</v>
      </c>
      <c r="AM243" s="23">
        <v>0.36</v>
      </c>
      <c r="AN243" s="23">
        <v>0.31</v>
      </c>
      <c r="AO243" s="23">
        <v>120</v>
      </c>
      <c r="AP243" s="23">
        <v>3.54</v>
      </c>
      <c r="AQ243" s="23">
        <v>8.1300000000000008</v>
      </c>
      <c r="AR243" s="23">
        <v>1.1599999999999999</v>
      </c>
      <c r="AS243" s="23">
        <v>6.47</v>
      </c>
      <c r="AT243" s="23">
        <v>1.67</v>
      </c>
      <c r="AU243" s="23">
        <v>0.74</v>
      </c>
      <c r="AV243" s="23">
        <v>1.74</v>
      </c>
      <c r="AW243" s="23">
        <v>0.27</v>
      </c>
      <c r="AX243" s="23">
        <v>1.97</v>
      </c>
      <c r="AY243" s="23">
        <v>0.47</v>
      </c>
      <c r="AZ243" s="23">
        <v>1.1399999999999999</v>
      </c>
      <c r="BA243" s="23">
        <v>0.16</v>
      </c>
      <c r="BB243" s="23">
        <v>1.1200000000000001</v>
      </c>
      <c r="BC243" s="23">
        <v>0.2</v>
      </c>
      <c r="BD243" s="23">
        <v>0.76</v>
      </c>
      <c r="BE243" s="23">
        <v>0.03</v>
      </c>
      <c r="BF243" s="23">
        <v>0.41</v>
      </c>
      <c r="BG243" s="23">
        <v>0.22</v>
      </c>
      <c r="BJ243" s="20"/>
      <c r="BK243" s="20">
        <v>18.584</v>
      </c>
      <c r="BL243" s="20">
        <v>15.535</v>
      </c>
      <c r="BM243" s="20">
        <v>38.305</v>
      </c>
      <c r="BN243" s="16"/>
      <c r="BO243" s="16">
        <f t="shared" si="13"/>
        <v>545.4545454545455</v>
      </c>
      <c r="BP243" s="16">
        <f t="shared" si="14"/>
        <v>35</v>
      </c>
      <c r="BQ243" s="16">
        <f t="shared" si="15"/>
        <v>0.61111111111111116</v>
      </c>
      <c r="BR243" s="16">
        <f t="shared" si="16"/>
        <v>1.4090909090909092</v>
      </c>
      <c r="BS243" s="16">
        <v>1395.8655742237286</v>
      </c>
      <c r="BT243" s="16">
        <v>1.665833752756267</v>
      </c>
    </row>
    <row r="244" spans="1:72" s="23" customFormat="1" ht="14.4">
      <c r="A244" s="23" t="s">
        <v>761</v>
      </c>
      <c r="B244" s="23" t="s">
        <v>601</v>
      </c>
      <c r="C244" s="26" t="s">
        <v>239</v>
      </c>
      <c r="D244" s="23" t="s">
        <v>278</v>
      </c>
      <c r="E244" s="23" t="s">
        <v>47</v>
      </c>
      <c r="F244" s="23" t="s">
        <v>52</v>
      </c>
      <c r="G244" s="23">
        <v>169.27</v>
      </c>
      <c r="H244" s="23">
        <v>-19.53</v>
      </c>
      <c r="I244" s="24"/>
      <c r="J244" s="23">
        <v>49.07</v>
      </c>
      <c r="K244" s="23">
        <v>0.82</v>
      </c>
      <c r="L244" s="23">
        <v>19.61</v>
      </c>
      <c r="M244" s="19">
        <v>10.32626</v>
      </c>
      <c r="N244" s="23">
        <v>0.21</v>
      </c>
      <c r="O244" s="23">
        <v>4.57</v>
      </c>
      <c r="P244" s="23">
        <v>10.39</v>
      </c>
      <c r="Q244" s="23">
        <v>2.76</v>
      </c>
      <c r="R244" s="23">
        <v>0.92</v>
      </c>
      <c r="S244" s="23">
        <v>0.19</v>
      </c>
      <c r="T244" s="19">
        <v>100.02</v>
      </c>
      <c r="U244" s="23">
        <v>-0.08</v>
      </c>
      <c r="AF244" s="23">
        <v>27</v>
      </c>
      <c r="AG244" s="23">
        <v>334</v>
      </c>
      <c r="AH244" s="23">
        <v>8</v>
      </c>
      <c r="AI244" s="23">
        <v>9.9</v>
      </c>
      <c r="AJ244" s="23">
        <v>1039</v>
      </c>
      <c r="AK244" s="23">
        <v>17.8</v>
      </c>
      <c r="AL244" s="23">
        <v>48.7</v>
      </c>
      <c r="AM244" s="23">
        <v>0.64</v>
      </c>
      <c r="AN244" s="23">
        <v>0.28999999999999998</v>
      </c>
      <c r="AO244" s="23">
        <v>237</v>
      </c>
      <c r="AP244" s="23">
        <v>7.36</v>
      </c>
      <c r="AQ244" s="23">
        <v>17.7</v>
      </c>
      <c r="AR244" s="23">
        <v>2.5299999999999998</v>
      </c>
      <c r="AS244" s="23">
        <v>13.1</v>
      </c>
      <c r="AT244" s="23">
        <v>3.2</v>
      </c>
      <c r="AU244" s="23">
        <v>1.1000000000000001</v>
      </c>
      <c r="AV244" s="23">
        <v>3.52</v>
      </c>
      <c r="AW244" s="23">
        <v>0.46</v>
      </c>
      <c r="AX244" s="23">
        <v>3.03</v>
      </c>
      <c r="AY244" s="23">
        <v>0.7</v>
      </c>
      <c r="AZ244" s="23">
        <v>1.75</v>
      </c>
      <c r="BA244" s="23">
        <v>0.25</v>
      </c>
      <c r="BB244" s="23">
        <v>1.65</v>
      </c>
      <c r="BC244" s="23">
        <v>0.26</v>
      </c>
      <c r="BD244" s="23">
        <v>1.59</v>
      </c>
      <c r="BE244" s="23">
        <v>4.2999999999999997E-2</v>
      </c>
      <c r="BF244" s="23">
        <v>0.89</v>
      </c>
      <c r="BG244" s="23">
        <v>0.3</v>
      </c>
      <c r="BI244" s="23">
        <v>0.70328999999999997</v>
      </c>
      <c r="BJ244" s="20">
        <v>0.51306399999999996</v>
      </c>
      <c r="BK244" s="20">
        <v>18.507000000000001</v>
      </c>
      <c r="BL244" s="20">
        <v>15.581</v>
      </c>
      <c r="BM244" s="20">
        <v>38.575000000000003</v>
      </c>
      <c r="BN244" s="16"/>
      <c r="BO244" s="16">
        <f t="shared" si="13"/>
        <v>790</v>
      </c>
      <c r="BP244" s="16">
        <f t="shared" si="14"/>
        <v>33</v>
      </c>
      <c r="BQ244" s="16">
        <f t="shared" si="15"/>
        <v>0.46875</v>
      </c>
      <c r="BR244" s="16">
        <f t="shared" si="16"/>
        <v>0.96666666666666667</v>
      </c>
      <c r="BS244" s="16"/>
      <c r="BT244" s="16"/>
    </row>
    <row r="245" spans="1:72" s="23" customFormat="1" ht="14.4">
      <c r="A245" s="23" t="s">
        <v>761</v>
      </c>
      <c r="B245" s="23" t="s">
        <v>602</v>
      </c>
      <c r="C245" s="26" t="s">
        <v>239</v>
      </c>
      <c r="D245" s="23" t="s">
        <v>278</v>
      </c>
      <c r="E245" s="23" t="s">
        <v>47</v>
      </c>
      <c r="F245" s="23" t="s">
        <v>52</v>
      </c>
      <c r="G245" s="23">
        <v>169.27</v>
      </c>
      <c r="H245" s="23">
        <v>-19.53</v>
      </c>
      <c r="I245" s="24"/>
      <c r="J245" s="23">
        <v>52.01</v>
      </c>
      <c r="K245" s="23">
        <v>0.71</v>
      </c>
      <c r="L245" s="23">
        <v>18.78</v>
      </c>
      <c r="M245" s="19">
        <v>8.9949999999999992</v>
      </c>
      <c r="N245" s="23">
        <v>0.17</v>
      </c>
      <c r="O245" s="23">
        <v>3.67</v>
      </c>
      <c r="P245" s="23">
        <v>9.9</v>
      </c>
      <c r="Q245" s="23">
        <v>3.3</v>
      </c>
      <c r="R245" s="23">
        <v>1.26</v>
      </c>
      <c r="S245" s="23">
        <v>0.22</v>
      </c>
      <c r="T245" s="19">
        <v>100.02</v>
      </c>
      <c r="U245" s="23">
        <v>0.04</v>
      </c>
      <c r="AF245" s="23">
        <v>25</v>
      </c>
      <c r="AG245" s="23">
        <v>325</v>
      </c>
      <c r="AH245" s="23">
        <v>5</v>
      </c>
      <c r="AI245" s="23">
        <v>13.9</v>
      </c>
      <c r="AJ245" s="23">
        <v>760</v>
      </c>
      <c r="AK245" s="23">
        <v>18.2</v>
      </c>
      <c r="AL245" s="23">
        <v>51.3</v>
      </c>
      <c r="AM245" s="23">
        <v>0.68</v>
      </c>
      <c r="AN245" s="23">
        <v>0.34</v>
      </c>
      <c r="AO245" s="23">
        <v>320</v>
      </c>
      <c r="AP245" s="23">
        <v>6.56</v>
      </c>
      <c r="AQ245" s="23">
        <v>15.3</v>
      </c>
      <c r="AR245" s="23">
        <v>2.16</v>
      </c>
      <c r="AS245" s="23">
        <v>10.6</v>
      </c>
      <c r="AT245" s="23">
        <v>2.97</v>
      </c>
      <c r="AU245" s="23">
        <v>0.95</v>
      </c>
      <c r="AV245" s="23">
        <v>3.13</v>
      </c>
      <c r="AW245" s="23">
        <v>0.56000000000000005</v>
      </c>
      <c r="AX245" s="23">
        <v>2.86</v>
      </c>
      <c r="AY245" s="23">
        <v>0.57999999999999996</v>
      </c>
      <c r="AZ245" s="23">
        <v>1.87</v>
      </c>
      <c r="BA245" s="23">
        <v>0.28000000000000003</v>
      </c>
      <c r="BB245" s="23">
        <v>1.8</v>
      </c>
      <c r="BC245" s="23">
        <v>0.28000000000000003</v>
      </c>
      <c r="BD245" s="23">
        <v>1.52</v>
      </c>
      <c r="BE245" s="23">
        <v>4.7E-2</v>
      </c>
      <c r="BF245" s="23">
        <v>0.97</v>
      </c>
      <c r="BG245" s="23">
        <v>0.49</v>
      </c>
      <c r="BI245" s="23">
        <v>0.7036</v>
      </c>
      <c r="BJ245" s="20">
        <v>0.51305800000000001</v>
      </c>
      <c r="BK245" s="20">
        <v>18.634</v>
      </c>
      <c r="BL245" s="20">
        <v>15.574</v>
      </c>
      <c r="BM245" s="20">
        <v>38.462000000000003</v>
      </c>
      <c r="BN245" s="16"/>
      <c r="BO245" s="16">
        <f t="shared" si="13"/>
        <v>653.0612244897959</v>
      </c>
      <c r="BP245" s="16">
        <f t="shared" si="14"/>
        <v>28.367346938775512</v>
      </c>
      <c r="BQ245" s="16">
        <f t="shared" si="15"/>
        <v>0.72058823529411753</v>
      </c>
      <c r="BR245" s="16">
        <f t="shared" si="16"/>
        <v>0.69387755102040827</v>
      </c>
      <c r="BS245" s="16"/>
      <c r="BT245" s="16"/>
    </row>
    <row r="246" spans="1:72" s="23" customFormat="1" ht="14.4">
      <c r="A246" s="23" t="s">
        <v>761</v>
      </c>
      <c r="B246" s="23" t="s">
        <v>603</v>
      </c>
      <c r="C246" s="26" t="s">
        <v>236</v>
      </c>
      <c r="D246" s="23" t="s">
        <v>278</v>
      </c>
      <c r="E246" s="23" t="s">
        <v>47</v>
      </c>
      <c r="F246" s="23" t="s">
        <v>52</v>
      </c>
      <c r="G246" s="23">
        <v>168.8</v>
      </c>
      <c r="H246" s="23">
        <v>-19.3</v>
      </c>
      <c r="I246" s="24"/>
      <c r="J246" s="23">
        <v>49.07</v>
      </c>
      <c r="K246" s="23">
        <v>0.61</v>
      </c>
      <c r="L246" s="23">
        <v>17.260000000000002</v>
      </c>
      <c r="M246" s="19">
        <v>10.083395000000001</v>
      </c>
      <c r="N246" s="23">
        <v>0.19</v>
      </c>
      <c r="O246" s="23">
        <v>6.87</v>
      </c>
      <c r="P246" s="23">
        <v>12.03</v>
      </c>
      <c r="Q246" s="23">
        <v>2</v>
      </c>
      <c r="R246" s="23">
        <v>0.62</v>
      </c>
      <c r="S246" s="23">
        <v>0.14000000000000001</v>
      </c>
      <c r="T246" s="19">
        <v>100</v>
      </c>
      <c r="U246" s="23">
        <v>0.42</v>
      </c>
      <c r="AF246" s="23">
        <v>48</v>
      </c>
      <c r="AG246" s="23">
        <v>314</v>
      </c>
      <c r="AH246" s="23">
        <v>67</v>
      </c>
      <c r="AI246" s="23">
        <v>8.3000000000000007</v>
      </c>
      <c r="AJ246" s="23">
        <v>304</v>
      </c>
      <c r="AK246" s="23">
        <v>12.9</v>
      </c>
      <c r="AL246" s="23">
        <v>27.6</v>
      </c>
      <c r="AM246" s="23">
        <v>0.59</v>
      </c>
      <c r="AN246" s="23">
        <v>0.36</v>
      </c>
      <c r="AO246" s="23">
        <v>180</v>
      </c>
      <c r="AP246" s="23">
        <v>2.71</v>
      </c>
      <c r="AQ246" s="23">
        <v>6.89</v>
      </c>
      <c r="AR246" s="23">
        <v>0.84</v>
      </c>
      <c r="AS246" s="23">
        <v>5.47</v>
      </c>
      <c r="AT246" s="23">
        <v>1.51</v>
      </c>
      <c r="AU246" s="23">
        <v>0.59</v>
      </c>
      <c r="AV246" s="23">
        <v>1.96</v>
      </c>
      <c r="AW246" s="23">
        <v>0.34</v>
      </c>
      <c r="AX246" s="23">
        <v>2.11</v>
      </c>
      <c r="AY246" s="23">
        <v>0.53</v>
      </c>
      <c r="AZ246" s="23">
        <v>1.34</v>
      </c>
      <c r="BA246" s="23">
        <v>0.22</v>
      </c>
      <c r="BB246" s="23">
        <v>1.28</v>
      </c>
      <c r="BC246" s="23">
        <v>0.24</v>
      </c>
      <c r="BD246" s="23">
        <v>0.82</v>
      </c>
      <c r="BE246" s="23">
        <v>0.03</v>
      </c>
      <c r="BF246" s="23">
        <v>0.27</v>
      </c>
      <c r="BG246" s="23">
        <v>0.2</v>
      </c>
      <c r="BI246" s="23">
        <v>0.70389000000000002</v>
      </c>
      <c r="BJ246" s="20"/>
      <c r="BK246" s="20">
        <v>18.591999999999999</v>
      </c>
      <c r="BL246" s="20">
        <v>15.545999999999999</v>
      </c>
      <c r="BM246" s="20">
        <v>38.386000000000003</v>
      </c>
      <c r="BN246" s="16"/>
      <c r="BO246" s="16">
        <f t="shared" si="13"/>
        <v>900</v>
      </c>
      <c r="BP246" s="16">
        <f t="shared" si="14"/>
        <v>41.5</v>
      </c>
      <c r="BQ246" s="16">
        <f t="shared" si="15"/>
        <v>0.33898305084745767</v>
      </c>
      <c r="BR246" s="16">
        <f t="shared" si="16"/>
        <v>1.7999999999999998</v>
      </c>
      <c r="BS246" s="16">
        <v>1341.5932907374881</v>
      </c>
      <c r="BT246" s="16">
        <v>1.2343796942778678</v>
      </c>
    </row>
    <row r="247" spans="1:72" s="23" customFormat="1" ht="14.4">
      <c r="A247" s="23" t="s">
        <v>761</v>
      </c>
      <c r="B247" s="23" t="s">
        <v>604</v>
      </c>
      <c r="C247" s="26" t="s">
        <v>236</v>
      </c>
      <c r="D247" s="23" t="s">
        <v>278</v>
      </c>
      <c r="E247" s="23" t="s">
        <v>47</v>
      </c>
      <c r="F247" s="23" t="s">
        <v>52</v>
      </c>
      <c r="G247" s="23">
        <v>168.8</v>
      </c>
      <c r="H247" s="23">
        <v>-19.3</v>
      </c>
      <c r="I247" s="24"/>
      <c r="J247" s="23">
        <v>46.87</v>
      </c>
      <c r="K247" s="23">
        <v>0.73</v>
      </c>
      <c r="L247" s="23">
        <v>17.72</v>
      </c>
      <c r="M247" s="19">
        <v>11.000885</v>
      </c>
      <c r="N247" s="23">
        <v>0.22</v>
      </c>
      <c r="O247" s="23">
        <v>6.83</v>
      </c>
      <c r="P247" s="23">
        <v>11.22</v>
      </c>
      <c r="Q247" s="23">
        <v>1.84</v>
      </c>
      <c r="R247" s="23">
        <v>0.41</v>
      </c>
      <c r="S247" s="23">
        <v>0.15</v>
      </c>
      <c r="T247" s="19">
        <v>98.22</v>
      </c>
      <c r="U247" s="23">
        <v>1.79</v>
      </c>
      <c r="AF247" s="23">
        <v>29</v>
      </c>
      <c r="AG247" s="23">
        <v>379</v>
      </c>
      <c r="AH247" s="23">
        <v>6</v>
      </c>
      <c r="AI247" s="23">
        <v>6.6</v>
      </c>
      <c r="AJ247" s="23">
        <v>384</v>
      </c>
      <c r="AK247" s="23">
        <v>12.9</v>
      </c>
      <c r="AL247" s="23">
        <v>24.7</v>
      </c>
      <c r="AM247" s="23">
        <v>0.54</v>
      </c>
      <c r="AN247" s="23">
        <v>0.56000000000000005</v>
      </c>
      <c r="AO247" s="23">
        <v>101</v>
      </c>
      <c r="AP247" s="23">
        <v>2.86</v>
      </c>
      <c r="AQ247" s="23">
        <v>6.59</v>
      </c>
      <c r="AR247" s="23">
        <v>1.01</v>
      </c>
      <c r="AS247" s="23">
        <v>5.61</v>
      </c>
      <c r="AT247" s="23">
        <v>1.84</v>
      </c>
      <c r="AU247" s="23">
        <v>0.68</v>
      </c>
      <c r="AV247" s="23">
        <v>2.11</v>
      </c>
      <c r="AW247" s="23">
        <v>0.34</v>
      </c>
      <c r="AX247" s="23">
        <v>2.37</v>
      </c>
      <c r="AY247" s="23">
        <v>0.48</v>
      </c>
      <c r="AZ247" s="23">
        <v>1.4</v>
      </c>
      <c r="BA247" s="23">
        <v>0.18</v>
      </c>
      <c r="BB247" s="23">
        <v>1.35</v>
      </c>
      <c r="BC247" s="23">
        <v>0.19</v>
      </c>
      <c r="BD247" s="23">
        <v>0.89</v>
      </c>
      <c r="BE247" s="23">
        <v>0.03</v>
      </c>
      <c r="BF247" s="23">
        <v>0.26</v>
      </c>
      <c r="BG247" s="23">
        <v>0.18</v>
      </c>
      <c r="BI247" s="23">
        <v>0.70331999999999995</v>
      </c>
      <c r="BJ247" s="20"/>
      <c r="BK247" s="20">
        <v>18.748999999999999</v>
      </c>
      <c r="BL247" s="20">
        <v>15.551</v>
      </c>
      <c r="BM247" s="20">
        <v>38.374000000000002</v>
      </c>
      <c r="BN247" s="16"/>
      <c r="BO247" s="16">
        <f t="shared" si="13"/>
        <v>561.11111111111109</v>
      </c>
      <c r="BP247" s="16">
        <f t="shared" si="14"/>
        <v>36.666666666666664</v>
      </c>
      <c r="BQ247" s="16">
        <f t="shared" si="15"/>
        <v>0.33333333333333331</v>
      </c>
      <c r="BR247" s="16">
        <f t="shared" si="16"/>
        <v>3.1111111111111116</v>
      </c>
      <c r="BS247" s="16"/>
      <c r="BT247" s="16"/>
    </row>
    <row r="248" spans="1:72" s="23" customFormat="1" ht="14.4">
      <c r="A248" s="23" t="s">
        <v>761</v>
      </c>
      <c r="B248" s="23" t="s">
        <v>605</v>
      </c>
      <c r="C248" s="26" t="s">
        <v>240</v>
      </c>
      <c r="D248" s="23" t="s">
        <v>278</v>
      </c>
      <c r="E248" s="23" t="s">
        <v>47</v>
      </c>
      <c r="F248" s="23" t="s">
        <v>52</v>
      </c>
      <c r="G248" s="23">
        <v>167.3</v>
      </c>
      <c r="H248" s="23">
        <v>-13.4</v>
      </c>
      <c r="I248" s="24"/>
      <c r="J248" s="23">
        <v>50.97</v>
      </c>
      <c r="K248" s="23">
        <v>0.82</v>
      </c>
      <c r="L248" s="23">
        <v>16.04</v>
      </c>
      <c r="M248" s="19">
        <v>9.6336449999999996</v>
      </c>
      <c r="N248" s="23">
        <v>0.17</v>
      </c>
      <c r="O248" s="23">
        <v>6.26</v>
      </c>
      <c r="P248" s="23">
        <v>10.68</v>
      </c>
      <c r="Q248" s="23">
        <v>2.93</v>
      </c>
      <c r="R248" s="23">
        <v>1.18</v>
      </c>
      <c r="S248" s="23">
        <v>0.26</v>
      </c>
      <c r="T248" s="19">
        <v>100.02</v>
      </c>
      <c r="U248" s="23">
        <v>0.11</v>
      </c>
      <c r="AF248" s="23">
        <v>36</v>
      </c>
      <c r="AG248" s="23">
        <v>337</v>
      </c>
      <c r="AH248" s="23">
        <v>123</v>
      </c>
      <c r="AI248" s="23">
        <v>13.7</v>
      </c>
      <c r="AJ248" s="23">
        <v>510</v>
      </c>
      <c r="AK248" s="23">
        <v>20.100000000000001</v>
      </c>
      <c r="AL248" s="23">
        <v>76.3</v>
      </c>
      <c r="AM248" s="23">
        <v>1.9</v>
      </c>
      <c r="AN248" s="23">
        <v>0.19</v>
      </c>
      <c r="AO248" s="23">
        <v>208</v>
      </c>
      <c r="AP248" s="23">
        <v>9.7899999999999991</v>
      </c>
      <c r="AQ248" s="23">
        <v>21.4</v>
      </c>
      <c r="AR248" s="23">
        <v>3.12</v>
      </c>
      <c r="AS248" s="23">
        <v>14.4</v>
      </c>
      <c r="AT248" s="23">
        <v>3.45</v>
      </c>
      <c r="AU248" s="23">
        <v>1.04</v>
      </c>
      <c r="AV248" s="23">
        <v>3.46</v>
      </c>
      <c r="AW248" s="23">
        <v>0.56000000000000005</v>
      </c>
      <c r="AX248" s="23">
        <v>3.23</v>
      </c>
      <c r="AY248" s="23">
        <v>0.68</v>
      </c>
      <c r="AZ248" s="23">
        <v>1.9</v>
      </c>
      <c r="BA248" s="23">
        <v>0.26</v>
      </c>
      <c r="BB248" s="23">
        <v>1.84</v>
      </c>
      <c r="BC248" s="23">
        <v>0.28999999999999998</v>
      </c>
      <c r="BD248" s="23">
        <v>2.06</v>
      </c>
      <c r="BE248" s="23">
        <v>0.114</v>
      </c>
      <c r="BF248" s="23">
        <v>1.29</v>
      </c>
      <c r="BG248" s="23">
        <v>0.41</v>
      </c>
      <c r="BI248" s="23">
        <v>0.70355999999999996</v>
      </c>
      <c r="BJ248" s="20">
        <v>0.51301799999999997</v>
      </c>
      <c r="BK248" s="20">
        <v>18.59</v>
      </c>
      <c r="BL248" s="20">
        <v>15.542</v>
      </c>
      <c r="BM248" s="20">
        <v>38.293999999999997</v>
      </c>
      <c r="BN248" s="16"/>
      <c r="BO248" s="16">
        <f t="shared" si="13"/>
        <v>507.31707317073176</v>
      </c>
      <c r="BP248" s="16">
        <f t="shared" si="14"/>
        <v>33.414634146341463</v>
      </c>
      <c r="BQ248" s="16">
        <f t="shared" si="15"/>
        <v>0.21578947368421053</v>
      </c>
      <c r="BR248" s="16">
        <f t="shared" si="16"/>
        <v>0.46341463414634149</v>
      </c>
      <c r="BS248" s="16">
        <v>1317.3666453950309</v>
      </c>
      <c r="BT248" s="16">
        <v>1.1477634317733723</v>
      </c>
    </row>
    <row r="249" spans="1:72" s="23" customFormat="1" ht="14.4">
      <c r="A249" s="23" t="s">
        <v>761</v>
      </c>
      <c r="B249" s="23" t="s">
        <v>606</v>
      </c>
      <c r="C249" s="26" t="s">
        <v>240</v>
      </c>
      <c r="D249" s="23" t="s">
        <v>278</v>
      </c>
      <c r="E249" s="23" t="s">
        <v>47</v>
      </c>
      <c r="F249" s="23" t="s">
        <v>52</v>
      </c>
      <c r="G249" s="23">
        <v>167.3</v>
      </c>
      <c r="H249" s="23">
        <v>-13.4</v>
      </c>
      <c r="I249" s="24"/>
      <c r="J249" s="23">
        <v>55.19</v>
      </c>
      <c r="K249" s="23">
        <v>0.85</v>
      </c>
      <c r="L249" s="23">
        <v>17.79</v>
      </c>
      <c r="M249" s="19">
        <v>7.6637399999999989</v>
      </c>
      <c r="N249" s="23">
        <v>0.18</v>
      </c>
      <c r="O249" s="23">
        <v>3.61</v>
      </c>
      <c r="P249" s="23">
        <v>8.44</v>
      </c>
      <c r="Q249" s="23">
        <v>3.86</v>
      </c>
      <c r="R249" s="23">
        <v>1.35</v>
      </c>
      <c r="S249" s="23">
        <v>0.22</v>
      </c>
      <c r="T249" s="19">
        <v>100.01</v>
      </c>
      <c r="U249" s="23">
        <v>0.06</v>
      </c>
      <c r="AF249" s="23">
        <v>25</v>
      </c>
      <c r="AG249" s="23">
        <v>285</v>
      </c>
      <c r="AH249" s="23">
        <v>3</v>
      </c>
      <c r="AI249" s="23">
        <v>21.1</v>
      </c>
      <c r="AJ249" s="23">
        <v>509</v>
      </c>
      <c r="AK249" s="23">
        <v>26.3</v>
      </c>
      <c r="AL249" s="23">
        <v>105</v>
      </c>
      <c r="AM249" s="23">
        <v>4.78</v>
      </c>
      <c r="AN249" s="23">
        <v>0.19</v>
      </c>
      <c r="AO249" s="23">
        <v>258</v>
      </c>
      <c r="AP249" s="23">
        <v>12</v>
      </c>
      <c r="AQ249" s="23">
        <v>23.9</v>
      </c>
      <c r="AR249" s="23">
        <v>3.13</v>
      </c>
      <c r="AS249" s="23">
        <v>15.1</v>
      </c>
      <c r="AT249" s="23">
        <v>3.33</v>
      </c>
      <c r="AU249" s="23">
        <v>1.03</v>
      </c>
      <c r="AV249" s="23">
        <v>3.72</v>
      </c>
      <c r="AW249" s="23">
        <v>0.61</v>
      </c>
      <c r="AX249" s="23">
        <v>3.87</v>
      </c>
      <c r="AY249" s="23">
        <v>0.83</v>
      </c>
      <c r="AZ249" s="23">
        <v>2.31</v>
      </c>
      <c r="BA249" s="23">
        <v>0.39</v>
      </c>
      <c r="BB249" s="23">
        <v>2.33</v>
      </c>
      <c r="BC249" s="23">
        <v>0.32</v>
      </c>
      <c r="BD249" s="23">
        <v>2.7</v>
      </c>
      <c r="BE249" s="23">
        <v>0.28999999999999998</v>
      </c>
      <c r="BF249" s="23">
        <v>1.51</v>
      </c>
      <c r="BG249" s="23">
        <v>0.63</v>
      </c>
      <c r="BJ249" s="20"/>
      <c r="BK249" s="20"/>
      <c r="BL249" s="20"/>
      <c r="BM249" s="20"/>
      <c r="BN249" s="16"/>
      <c r="BO249" s="16">
        <f t="shared" si="13"/>
        <v>409.52380952380952</v>
      </c>
      <c r="BP249" s="16">
        <f t="shared" si="14"/>
        <v>33.492063492063494</v>
      </c>
      <c r="BQ249" s="16">
        <f t="shared" si="15"/>
        <v>0.1317991631799163</v>
      </c>
      <c r="BR249" s="16">
        <f t="shared" si="16"/>
        <v>0.30158730158730157</v>
      </c>
      <c r="BS249" s="16"/>
      <c r="BT249" s="16"/>
    </row>
    <row r="250" spans="1:72" s="23" customFormat="1" ht="14.4">
      <c r="A250" s="23" t="s">
        <v>761</v>
      </c>
      <c r="B250" s="23" t="s">
        <v>607</v>
      </c>
      <c r="C250" s="26" t="s">
        <v>240</v>
      </c>
      <c r="D250" s="23" t="s">
        <v>278</v>
      </c>
      <c r="E250" s="23" t="s">
        <v>47</v>
      </c>
      <c r="F250" s="23" t="s">
        <v>52</v>
      </c>
      <c r="G250" s="23">
        <v>167.3</v>
      </c>
      <c r="H250" s="23">
        <v>-13.4</v>
      </c>
      <c r="I250" s="24"/>
      <c r="J250" s="23">
        <v>51.03</v>
      </c>
      <c r="K250" s="23">
        <v>0.85</v>
      </c>
      <c r="L250" s="23">
        <v>20.190000000000001</v>
      </c>
      <c r="M250" s="19">
        <v>8.61721</v>
      </c>
      <c r="N250" s="23">
        <v>0.16</v>
      </c>
      <c r="O250" s="23">
        <v>3.56</v>
      </c>
      <c r="P250" s="23">
        <v>9.76</v>
      </c>
      <c r="Q250" s="23">
        <v>3.46</v>
      </c>
      <c r="R250" s="23">
        <v>1.1599999999999999</v>
      </c>
      <c r="S250" s="23">
        <v>0.28000000000000003</v>
      </c>
      <c r="T250" s="19">
        <v>100.03</v>
      </c>
      <c r="U250" s="23">
        <v>0.45</v>
      </c>
      <c r="AF250" s="23">
        <v>23</v>
      </c>
      <c r="AG250" s="23">
        <v>307</v>
      </c>
      <c r="AH250" s="23">
        <v>8</v>
      </c>
      <c r="AI250" s="23">
        <v>8.8000000000000007</v>
      </c>
      <c r="AJ250" s="23">
        <v>707</v>
      </c>
      <c r="AK250" s="23">
        <v>20.100000000000001</v>
      </c>
      <c r="AL250" s="23">
        <v>84.7</v>
      </c>
      <c r="AM250" s="23">
        <v>2.19</v>
      </c>
      <c r="AN250" s="23">
        <v>0.2</v>
      </c>
      <c r="AO250" s="23">
        <v>235</v>
      </c>
      <c r="AP250" s="23">
        <v>11.8</v>
      </c>
      <c r="AQ250" s="23">
        <v>25.5</v>
      </c>
      <c r="AR250" s="23">
        <v>3.52</v>
      </c>
      <c r="AS250" s="23">
        <v>16</v>
      </c>
      <c r="AT250" s="23">
        <v>3.93</v>
      </c>
      <c r="AU250" s="23">
        <v>1.26</v>
      </c>
      <c r="AV250" s="23">
        <v>3.93</v>
      </c>
      <c r="AW250" s="23">
        <v>0.54</v>
      </c>
      <c r="AX250" s="23">
        <v>3.81</v>
      </c>
      <c r="AY250" s="23">
        <v>0.61</v>
      </c>
      <c r="AZ250" s="23">
        <v>2.04</v>
      </c>
      <c r="BA250" s="23">
        <v>0.31</v>
      </c>
      <c r="BB250" s="23">
        <v>2.12</v>
      </c>
      <c r="BC250" s="23">
        <v>0.31</v>
      </c>
      <c r="BD250" s="23">
        <v>2.42</v>
      </c>
      <c r="BE250" s="23">
        <v>0.14299999999999999</v>
      </c>
      <c r="BF250" s="23">
        <v>1.44</v>
      </c>
      <c r="BG250" s="23">
        <v>0.47</v>
      </c>
      <c r="BI250" s="23">
        <v>0.70348999999999995</v>
      </c>
      <c r="BJ250" s="20">
        <v>0.51302400000000004</v>
      </c>
      <c r="BK250" s="20">
        <v>18.59</v>
      </c>
      <c r="BL250" s="20">
        <v>15.525</v>
      </c>
      <c r="BM250" s="20">
        <v>38.296999999999997</v>
      </c>
      <c r="BN250" s="16"/>
      <c r="BO250" s="16">
        <f t="shared" si="13"/>
        <v>500</v>
      </c>
      <c r="BP250" s="16">
        <f t="shared" si="14"/>
        <v>18.723404255319153</v>
      </c>
      <c r="BQ250" s="16">
        <f t="shared" si="15"/>
        <v>0.21461187214611871</v>
      </c>
      <c r="BR250" s="16">
        <f t="shared" si="16"/>
        <v>0.42553191489361708</v>
      </c>
      <c r="BS250" s="16"/>
      <c r="BT250" s="16"/>
    </row>
    <row r="251" spans="1:72" s="23" customFormat="1" ht="14.4">
      <c r="A251" s="23" t="s">
        <v>761</v>
      </c>
      <c r="B251" s="23" t="s">
        <v>608</v>
      </c>
      <c r="C251" s="26" t="s">
        <v>241</v>
      </c>
      <c r="D251" s="23" t="s">
        <v>278</v>
      </c>
      <c r="E251" s="23" t="s">
        <v>47</v>
      </c>
      <c r="F251" s="23" t="s">
        <v>52</v>
      </c>
      <c r="G251" s="23">
        <v>167.61600000000001</v>
      </c>
      <c r="H251" s="23">
        <v>-13.583</v>
      </c>
      <c r="I251" s="24"/>
      <c r="J251" s="23">
        <v>49.07</v>
      </c>
      <c r="K251" s="23">
        <v>0.75</v>
      </c>
      <c r="L251" s="23">
        <v>17.78</v>
      </c>
      <c r="M251" s="19">
        <v>11.009879999999999</v>
      </c>
      <c r="N251" s="23">
        <v>0.22</v>
      </c>
      <c r="O251" s="23">
        <v>6.08</v>
      </c>
      <c r="P251" s="23">
        <v>10.72</v>
      </c>
      <c r="Q251" s="23">
        <v>2.48</v>
      </c>
      <c r="R251" s="23">
        <v>0.48</v>
      </c>
      <c r="S251" s="23">
        <v>0.19</v>
      </c>
      <c r="T251" s="19">
        <v>100.01</v>
      </c>
      <c r="U251" s="23">
        <v>-0.19</v>
      </c>
      <c r="AF251" s="23">
        <v>40</v>
      </c>
      <c r="AG251" s="23">
        <v>440</v>
      </c>
      <c r="AH251" s="23">
        <v>43</v>
      </c>
      <c r="AI251" s="23">
        <v>3.8</v>
      </c>
      <c r="AJ251" s="23">
        <v>539</v>
      </c>
      <c r="AK251" s="23">
        <v>20.6</v>
      </c>
      <c r="AL251" s="23">
        <v>29.6</v>
      </c>
      <c r="AM251" s="23">
        <v>0.5</v>
      </c>
      <c r="AN251" s="23">
        <v>0.06</v>
      </c>
      <c r="AO251" s="23">
        <v>197</v>
      </c>
      <c r="AP251" s="23">
        <v>5.25</v>
      </c>
      <c r="AQ251" s="23">
        <v>11</v>
      </c>
      <c r="AR251" s="23">
        <v>1.9</v>
      </c>
      <c r="AS251" s="23">
        <v>10.199999999999999</v>
      </c>
      <c r="AT251" s="23">
        <v>2.85</v>
      </c>
      <c r="AU251" s="23">
        <v>1.1000000000000001</v>
      </c>
      <c r="AV251" s="23">
        <v>3.65</v>
      </c>
      <c r="AW251" s="23">
        <v>0.55000000000000004</v>
      </c>
      <c r="AX251" s="23">
        <v>3.46</v>
      </c>
      <c r="AY251" s="23">
        <v>0.71</v>
      </c>
      <c r="AZ251" s="23">
        <v>2</v>
      </c>
      <c r="BA251" s="23">
        <v>0.28000000000000003</v>
      </c>
      <c r="BB251" s="23">
        <v>1.96</v>
      </c>
      <c r="BC251" s="23">
        <v>0.32</v>
      </c>
      <c r="BD251" s="23">
        <v>1.01</v>
      </c>
      <c r="BE251" s="23">
        <v>3.1E-2</v>
      </c>
      <c r="BF251" s="23">
        <v>0.13</v>
      </c>
      <c r="BG251" s="23">
        <v>0.14000000000000001</v>
      </c>
      <c r="BI251" s="23">
        <v>0.70357000000000003</v>
      </c>
      <c r="BJ251" s="20">
        <v>0.51303500000000002</v>
      </c>
      <c r="BK251" s="20">
        <v>18.193000000000001</v>
      </c>
      <c r="BL251" s="20">
        <v>15.507</v>
      </c>
      <c r="BM251" s="20">
        <v>38.121000000000002</v>
      </c>
      <c r="BN251" s="16"/>
      <c r="BO251" s="16">
        <f t="shared" si="13"/>
        <v>1407.1428571428571</v>
      </c>
      <c r="BP251" s="16">
        <f t="shared" si="14"/>
        <v>27.142857142857139</v>
      </c>
      <c r="BQ251" s="16">
        <f t="shared" si="15"/>
        <v>0.28000000000000003</v>
      </c>
      <c r="BR251" s="16">
        <f t="shared" si="16"/>
        <v>0.42857142857142849</v>
      </c>
      <c r="BS251" s="16">
        <v>1376.6122362543535</v>
      </c>
      <c r="BT251" s="16">
        <v>1.5053341153059634</v>
      </c>
    </row>
    <row r="252" spans="1:72" s="23" customFormat="1" ht="14.4">
      <c r="A252" s="23" t="s">
        <v>761</v>
      </c>
      <c r="B252" s="23" t="s">
        <v>609</v>
      </c>
      <c r="C252" s="26" t="s">
        <v>241</v>
      </c>
      <c r="D252" s="23" t="s">
        <v>278</v>
      </c>
      <c r="E252" s="23" t="s">
        <v>47</v>
      </c>
      <c r="F252" s="23" t="s">
        <v>52</v>
      </c>
      <c r="G252" s="23">
        <v>167.61600000000001</v>
      </c>
      <c r="H252" s="23">
        <v>-13.583</v>
      </c>
      <c r="I252" s="24"/>
      <c r="J252" s="23">
        <v>51.29</v>
      </c>
      <c r="K252" s="23">
        <v>0.76</v>
      </c>
      <c r="L252" s="23">
        <v>16.45</v>
      </c>
      <c r="M252" s="19">
        <v>9.4627399999999984</v>
      </c>
      <c r="N252" s="23">
        <v>0.19</v>
      </c>
      <c r="O252" s="23">
        <v>6.44</v>
      </c>
      <c r="P252" s="23">
        <v>10.75</v>
      </c>
      <c r="Q252" s="23">
        <v>2.61</v>
      </c>
      <c r="R252" s="23">
        <v>0.82</v>
      </c>
      <c r="S252" s="23">
        <v>0.2</v>
      </c>
      <c r="T252" s="19">
        <v>100.03</v>
      </c>
      <c r="U252" s="23">
        <v>0.08</v>
      </c>
      <c r="AF252" s="23">
        <v>33</v>
      </c>
      <c r="AG252" s="23">
        <v>266</v>
      </c>
      <c r="AH252" s="23">
        <v>104</v>
      </c>
      <c r="AI252" s="23">
        <v>6.4</v>
      </c>
      <c r="AJ252" s="23">
        <v>481</v>
      </c>
      <c r="AK252" s="23">
        <v>19.100000000000001</v>
      </c>
      <c r="AL252" s="23">
        <v>46.5</v>
      </c>
      <c r="AM252" s="23">
        <v>1.04</v>
      </c>
      <c r="AN252" s="23">
        <v>0.22</v>
      </c>
      <c r="AO252" s="23">
        <v>229</v>
      </c>
      <c r="AP252" s="23">
        <v>6.83</v>
      </c>
      <c r="AQ252" s="23">
        <v>14.8</v>
      </c>
      <c r="AR252" s="23">
        <v>2.41</v>
      </c>
      <c r="AS252" s="23">
        <v>11.6</v>
      </c>
      <c r="AT252" s="23">
        <v>3.24</v>
      </c>
      <c r="AU252" s="23">
        <v>1.1399999999999999</v>
      </c>
      <c r="AV252" s="23">
        <v>3.56</v>
      </c>
      <c r="AW252" s="23">
        <v>0.55000000000000004</v>
      </c>
      <c r="AX252" s="23">
        <v>3.41</v>
      </c>
      <c r="AY252" s="23">
        <v>0.68</v>
      </c>
      <c r="AZ252" s="23">
        <v>2.0499999999999998</v>
      </c>
      <c r="BA252" s="23">
        <v>0.3</v>
      </c>
      <c r="BB252" s="23">
        <v>1.97</v>
      </c>
      <c r="BC252" s="23">
        <v>0.32</v>
      </c>
      <c r="BD252" s="23">
        <v>1.45</v>
      </c>
      <c r="BE252" s="23">
        <v>7.9000000000000001E-2</v>
      </c>
      <c r="BF252" s="23">
        <v>0.62</v>
      </c>
      <c r="BG252" s="23">
        <v>0.35</v>
      </c>
      <c r="BJ252" s="20"/>
      <c r="BK252" s="20"/>
      <c r="BL252" s="20"/>
      <c r="BM252" s="20"/>
      <c r="BN252" s="16"/>
      <c r="BO252" s="16">
        <f t="shared" si="13"/>
        <v>654.28571428571433</v>
      </c>
      <c r="BP252" s="16">
        <f t="shared" si="14"/>
        <v>18.285714285714288</v>
      </c>
      <c r="BQ252" s="16">
        <f t="shared" si="15"/>
        <v>0.33653846153846151</v>
      </c>
      <c r="BR252" s="16">
        <f t="shared" si="16"/>
        <v>0.62857142857142867</v>
      </c>
      <c r="BS252" s="16">
        <v>1308.5352599005878</v>
      </c>
      <c r="BT252" s="16">
        <v>0.99194846610402798</v>
      </c>
    </row>
    <row r="253" spans="1:72" s="23" customFormat="1" ht="14.4">
      <c r="A253" s="23" t="s">
        <v>761</v>
      </c>
      <c r="B253" s="23" t="s">
        <v>610</v>
      </c>
      <c r="C253" s="26" t="s">
        <v>241</v>
      </c>
      <c r="D253" s="23" t="s">
        <v>278</v>
      </c>
      <c r="E253" s="23" t="s">
        <v>47</v>
      </c>
      <c r="F253" s="23" t="s">
        <v>52</v>
      </c>
      <c r="G253" s="23">
        <v>167.61600000000001</v>
      </c>
      <c r="H253" s="23">
        <v>-13.583</v>
      </c>
      <c r="I253" s="24"/>
      <c r="J253" s="23">
        <v>48.72</v>
      </c>
      <c r="K253" s="23">
        <v>0.83</v>
      </c>
      <c r="L253" s="23">
        <v>17.91</v>
      </c>
      <c r="M253" s="19">
        <v>10.596109999999999</v>
      </c>
      <c r="N253" s="23">
        <v>0.2</v>
      </c>
      <c r="O253" s="23">
        <v>6.07</v>
      </c>
      <c r="P253" s="23">
        <v>11.05</v>
      </c>
      <c r="Q253" s="23">
        <v>2.67</v>
      </c>
      <c r="R253" s="23">
        <v>0.61</v>
      </c>
      <c r="S253" s="23">
        <v>0.19</v>
      </c>
      <c r="T253" s="19">
        <v>100.03</v>
      </c>
      <c r="U253" s="23">
        <v>-0.08</v>
      </c>
      <c r="AF253" s="23">
        <v>40</v>
      </c>
      <c r="AG253" s="23">
        <v>407</v>
      </c>
      <c r="AH253" s="23">
        <v>40</v>
      </c>
      <c r="AI253" s="23">
        <v>8.9</v>
      </c>
      <c r="AJ253" s="23">
        <v>543</v>
      </c>
      <c r="AK253" s="23">
        <v>18.3</v>
      </c>
      <c r="AL253" s="23">
        <v>40.5</v>
      </c>
      <c r="AM253" s="23">
        <v>1.55</v>
      </c>
      <c r="AN253" s="23">
        <v>0.13</v>
      </c>
      <c r="AO253" s="23">
        <v>249</v>
      </c>
      <c r="AP253" s="23">
        <v>5.81</v>
      </c>
      <c r="AQ253" s="23">
        <v>14.4</v>
      </c>
      <c r="AR253" s="23">
        <v>2.23</v>
      </c>
      <c r="AS253" s="23">
        <v>10.6</v>
      </c>
      <c r="AT253" s="23">
        <v>3.04</v>
      </c>
      <c r="AU253" s="23">
        <v>1.05</v>
      </c>
      <c r="AV253" s="23">
        <v>3.5</v>
      </c>
      <c r="AW253" s="23">
        <v>0.45</v>
      </c>
      <c r="AX253" s="23">
        <v>3.14</v>
      </c>
      <c r="AY253" s="23">
        <v>0.67</v>
      </c>
      <c r="AZ253" s="23">
        <v>2.04</v>
      </c>
      <c r="BA253" s="23">
        <v>0.27</v>
      </c>
      <c r="BB253" s="23">
        <v>1.82</v>
      </c>
      <c r="BC253" s="23">
        <v>0.26</v>
      </c>
      <c r="BD253" s="23">
        <v>1.23</v>
      </c>
      <c r="BE253" s="23">
        <v>0.10299999999999999</v>
      </c>
      <c r="BF253" s="23">
        <v>0.26</v>
      </c>
      <c r="BG253" s="23">
        <v>0.15</v>
      </c>
      <c r="BI253" s="23">
        <v>0.70348999999999995</v>
      </c>
      <c r="BJ253" s="20">
        <v>0.51304400000000006</v>
      </c>
      <c r="BK253" s="20">
        <v>18.422999999999998</v>
      </c>
      <c r="BL253" s="20">
        <v>15.525</v>
      </c>
      <c r="BM253" s="20">
        <v>38.304000000000002</v>
      </c>
      <c r="BN253" s="16"/>
      <c r="BO253" s="16">
        <f t="shared" si="13"/>
        <v>1660</v>
      </c>
      <c r="BP253" s="16">
        <f t="shared" si="14"/>
        <v>59.333333333333336</v>
      </c>
      <c r="BQ253" s="16">
        <f t="shared" si="15"/>
        <v>9.6774193548387094E-2</v>
      </c>
      <c r="BR253" s="16">
        <f t="shared" si="16"/>
        <v>0.8666666666666667</v>
      </c>
      <c r="BS253" s="16">
        <v>1363.9316541137559</v>
      </c>
      <c r="BT253" s="16">
        <v>1.514558326288389</v>
      </c>
    </row>
    <row r="254" spans="1:72" s="23" customFormat="1" ht="14.4">
      <c r="A254" s="23" t="s">
        <v>761</v>
      </c>
      <c r="B254" s="23" t="s">
        <v>611</v>
      </c>
      <c r="C254" s="26" t="s">
        <v>242</v>
      </c>
      <c r="D254" s="23" t="s">
        <v>278</v>
      </c>
      <c r="E254" s="23" t="s">
        <v>47</v>
      </c>
      <c r="F254" s="23" t="s">
        <v>52</v>
      </c>
      <c r="G254" s="23">
        <v>169.27</v>
      </c>
      <c r="H254" s="23">
        <v>-13.8</v>
      </c>
      <c r="I254" s="24"/>
      <c r="J254" s="23">
        <v>48.53</v>
      </c>
      <c r="K254" s="23">
        <v>0.77</v>
      </c>
      <c r="L254" s="23">
        <v>17.16</v>
      </c>
      <c r="M254" s="19">
        <v>11.225759999999999</v>
      </c>
      <c r="N254" s="23">
        <v>0.2</v>
      </c>
      <c r="O254" s="23">
        <v>7.06</v>
      </c>
      <c r="P254" s="23">
        <v>10.75</v>
      </c>
      <c r="Q254" s="23">
        <v>2.33</v>
      </c>
      <c r="R254" s="23">
        <v>0.57999999999999996</v>
      </c>
      <c r="S254" s="23">
        <v>0.17</v>
      </c>
      <c r="T254" s="19">
        <v>100.03</v>
      </c>
      <c r="U254" s="23">
        <v>0.55000000000000004</v>
      </c>
      <c r="AF254" s="23">
        <v>41</v>
      </c>
      <c r="AG254" s="23">
        <v>393</v>
      </c>
      <c r="AH254" s="23">
        <v>80</v>
      </c>
      <c r="AI254" s="23">
        <v>5.4</v>
      </c>
      <c r="AJ254" s="23">
        <v>562</v>
      </c>
      <c r="AK254" s="23">
        <v>15.9</v>
      </c>
      <c r="AL254" s="23">
        <v>32.700000000000003</v>
      </c>
      <c r="AM254" s="23">
        <v>0.8</v>
      </c>
      <c r="AN254" s="23">
        <v>0.1</v>
      </c>
      <c r="AO254" s="23">
        <v>143</v>
      </c>
      <c r="AP254" s="23">
        <v>5.61</v>
      </c>
      <c r="AQ254" s="23">
        <v>13.1</v>
      </c>
      <c r="AR254" s="23">
        <v>2.0499999999999998</v>
      </c>
      <c r="AS254" s="23">
        <v>10.3</v>
      </c>
      <c r="AT254" s="23">
        <v>2.68</v>
      </c>
      <c r="AU254" s="23">
        <v>0.95</v>
      </c>
      <c r="AV254" s="23">
        <v>3.03</v>
      </c>
      <c r="AW254" s="23">
        <v>0.48</v>
      </c>
      <c r="AX254" s="23">
        <v>2.62</v>
      </c>
      <c r="AY254" s="23">
        <v>0.56000000000000005</v>
      </c>
      <c r="AZ254" s="23">
        <v>1.56</v>
      </c>
      <c r="BA254" s="23">
        <v>0.25</v>
      </c>
      <c r="BB254" s="23">
        <v>1.56</v>
      </c>
      <c r="BC254" s="23">
        <v>0.21</v>
      </c>
      <c r="BD254" s="23">
        <v>1.0900000000000001</v>
      </c>
      <c r="BE254" s="23">
        <v>4.2999999999999997E-2</v>
      </c>
      <c r="BF254" s="23">
        <v>0.47</v>
      </c>
      <c r="BG254" s="23">
        <v>0.17</v>
      </c>
      <c r="BI254" s="23">
        <v>0.70355000000000001</v>
      </c>
      <c r="BJ254" s="20">
        <v>0.51302000000000003</v>
      </c>
      <c r="BK254" s="20">
        <v>18.474</v>
      </c>
      <c r="BL254" s="20">
        <v>15.536</v>
      </c>
      <c r="BM254" s="20">
        <v>38.334000000000003</v>
      </c>
      <c r="BN254" s="16"/>
      <c r="BO254" s="16">
        <f t="shared" si="13"/>
        <v>841.17647058823525</v>
      </c>
      <c r="BP254" s="16">
        <f t="shared" si="14"/>
        <v>31.764705882352942</v>
      </c>
      <c r="BQ254" s="16">
        <f t="shared" si="15"/>
        <v>0.21249999999999999</v>
      </c>
      <c r="BR254" s="16">
        <f t="shared" si="16"/>
        <v>0.58823529411764708</v>
      </c>
      <c r="BS254" s="16">
        <v>1383.8603754371052</v>
      </c>
      <c r="BT254" s="16">
        <v>1.5851037426663193</v>
      </c>
    </row>
    <row r="255" spans="1:72" s="23" customFormat="1" ht="14.4">
      <c r="A255" s="23" t="s">
        <v>761</v>
      </c>
      <c r="B255" s="23" t="s">
        <v>612</v>
      </c>
      <c r="C255" s="26" t="s">
        <v>242</v>
      </c>
      <c r="D255" s="23" t="s">
        <v>278</v>
      </c>
      <c r="E255" s="23" t="s">
        <v>47</v>
      </c>
      <c r="F255" s="23" t="s">
        <v>52</v>
      </c>
      <c r="G255" s="23">
        <v>169.27</v>
      </c>
      <c r="H255" s="23">
        <v>-13.8</v>
      </c>
      <c r="I255" s="24"/>
      <c r="J255" s="23">
        <v>48.56</v>
      </c>
      <c r="K255" s="23">
        <v>0.73</v>
      </c>
      <c r="L255" s="23">
        <v>16.37</v>
      </c>
      <c r="M255" s="19">
        <v>10.36224</v>
      </c>
      <c r="N255" s="23">
        <v>0.2</v>
      </c>
      <c r="O255" s="23">
        <v>7.79</v>
      </c>
      <c r="P255" s="23">
        <v>11.58</v>
      </c>
      <c r="Q255" s="23">
        <v>2.4300000000000002</v>
      </c>
      <c r="R255" s="23">
        <v>0.69</v>
      </c>
      <c r="S255" s="23">
        <v>0.16</v>
      </c>
      <c r="T255" s="19">
        <v>100.03</v>
      </c>
      <c r="U255" s="23">
        <v>0.18</v>
      </c>
      <c r="AF255" s="23">
        <v>44</v>
      </c>
      <c r="AG255" s="23">
        <v>388</v>
      </c>
      <c r="AH255" s="23">
        <v>120</v>
      </c>
      <c r="AI255" s="23">
        <v>6.8</v>
      </c>
      <c r="AJ255" s="23">
        <v>532</v>
      </c>
      <c r="AK255" s="23">
        <v>14.3</v>
      </c>
      <c r="AL255" s="23">
        <v>27.8</v>
      </c>
      <c r="AM255" s="23">
        <v>0.63</v>
      </c>
      <c r="AN255" s="23">
        <v>0.13</v>
      </c>
      <c r="AO255" s="23">
        <v>128</v>
      </c>
      <c r="AP255" s="23">
        <v>4.76</v>
      </c>
      <c r="AQ255" s="23">
        <v>11.3</v>
      </c>
      <c r="AR255" s="23">
        <v>1.73</v>
      </c>
      <c r="AS255" s="23">
        <v>9.0500000000000007</v>
      </c>
      <c r="AT255" s="23">
        <v>2.39</v>
      </c>
      <c r="AU255" s="23">
        <v>0.88</v>
      </c>
      <c r="AV255" s="23">
        <v>2.74</v>
      </c>
      <c r="AW255" s="23">
        <v>0.38</v>
      </c>
      <c r="AX255" s="23">
        <v>2.3199999999999998</v>
      </c>
      <c r="AY255" s="23">
        <v>0.51</v>
      </c>
      <c r="AZ255" s="23">
        <v>1.4</v>
      </c>
      <c r="BA255" s="23">
        <v>0.23</v>
      </c>
      <c r="BB255" s="23">
        <v>1.4</v>
      </c>
      <c r="BC255" s="23">
        <v>0.19</v>
      </c>
      <c r="BD255" s="23">
        <v>0.91</v>
      </c>
      <c r="BE255" s="23">
        <v>4.4999999999999998E-2</v>
      </c>
      <c r="BF255" s="23">
        <v>0.37</v>
      </c>
      <c r="BG255" s="23">
        <v>0.2</v>
      </c>
      <c r="BI255" s="23">
        <v>0.70347999999999999</v>
      </c>
      <c r="BJ255" s="20">
        <v>0.51302899999999996</v>
      </c>
      <c r="BK255" s="20">
        <v>18.45</v>
      </c>
      <c r="BL255" s="20">
        <v>15.512</v>
      </c>
      <c r="BM255" s="20">
        <v>38.238</v>
      </c>
      <c r="BN255" s="16"/>
      <c r="BO255" s="16">
        <f t="shared" si="13"/>
        <v>640</v>
      </c>
      <c r="BP255" s="16">
        <f t="shared" si="14"/>
        <v>34</v>
      </c>
      <c r="BQ255" s="16">
        <f t="shared" si="15"/>
        <v>0.3174603174603175</v>
      </c>
      <c r="BR255" s="16">
        <f t="shared" si="16"/>
        <v>0.65</v>
      </c>
      <c r="BS255" s="16">
        <v>1353.5602734227905</v>
      </c>
      <c r="BT255" s="16">
        <v>1.4197463649262601</v>
      </c>
    </row>
    <row r="256" spans="1:72" s="23" customFormat="1" ht="14.4">
      <c r="A256" s="23" t="s">
        <v>761</v>
      </c>
      <c r="B256" s="23" t="s">
        <v>613</v>
      </c>
      <c r="C256" s="26" t="s">
        <v>243</v>
      </c>
      <c r="D256" s="23" t="s">
        <v>278</v>
      </c>
      <c r="E256" s="23" t="s">
        <v>47</v>
      </c>
      <c r="F256" s="23" t="s">
        <v>52</v>
      </c>
      <c r="G256" s="23">
        <v>169.27</v>
      </c>
      <c r="H256" s="23">
        <v>-13.7</v>
      </c>
      <c r="I256" s="24"/>
      <c r="J256" s="23">
        <v>48.2</v>
      </c>
      <c r="K256" s="23">
        <v>0.82</v>
      </c>
      <c r="L256" s="23">
        <v>18.54</v>
      </c>
      <c r="M256" s="19">
        <v>11.828424999999999</v>
      </c>
      <c r="N256" s="23">
        <v>0.23</v>
      </c>
      <c r="O256" s="23">
        <v>5.98</v>
      </c>
      <c r="P256" s="23">
        <v>9.89</v>
      </c>
      <c r="Q256" s="23">
        <v>2.2599999999999998</v>
      </c>
      <c r="R256" s="23">
        <v>0.78</v>
      </c>
      <c r="S256" s="23">
        <v>0.16</v>
      </c>
      <c r="T256" s="19">
        <v>100.01</v>
      </c>
      <c r="U256" s="23">
        <v>1.62</v>
      </c>
      <c r="AF256" s="23">
        <v>39</v>
      </c>
      <c r="AG256" s="23">
        <v>491</v>
      </c>
      <c r="AH256" s="23">
        <v>31</v>
      </c>
      <c r="AI256" s="23">
        <v>9.5</v>
      </c>
      <c r="AJ256" s="23">
        <v>543</v>
      </c>
      <c r="AK256" s="23">
        <v>19.8</v>
      </c>
      <c r="AL256" s="23">
        <v>43.3</v>
      </c>
      <c r="AM256" s="23">
        <v>1.08</v>
      </c>
      <c r="AN256" s="23">
        <v>0.44</v>
      </c>
      <c r="AO256" s="23">
        <v>201</v>
      </c>
      <c r="AP256" s="23">
        <v>8.77</v>
      </c>
      <c r="AQ256" s="23">
        <v>16</v>
      </c>
      <c r="AR256" s="23">
        <v>2.52</v>
      </c>
      <c r="AS256" s="23">
        <v>12.7</v>
      </c>
      <c r="AT256" s="23">
        <v>3.29</v>
      </c>
      <c r="AU256" s="23">
        <v>1.17</v>
      </c>
      <c r="AV256" s="23">
        <v>3.8</v>
      </c>
      <c r="AW256" s="23">
        <v>0.59</v>
      </c>
      <c r="AX256" s="23">
        <v>3.3</v>
      </c>
      <c r="AY256" s="23">
        <v>0.66</v>
      </c>
      <c r="AZ256" s="23">
        <v>1.86</v>
      </c>
      <c r="BA256" s="23">
        <v>0.28000000000000003</v>
      </c>
      <c r="BB256" s="23">
        <v>1.67</v>
      </c>
      <c r="BC256" s="23">
        <v>0.34</v>
      </c>
      <c r="BD256" s="23">
        <v>1.26</v>
      </c>
      <c r="BE256" s="23">
        <v>5.3999999999999999E-2</v>
      </c>
      <c r="BF256" s="23">
        <v>0.78</v>
      </c>
      <c r="BG256" s="23">
        <v>0.42</v>
      </c>
      <c r="BJ256" s="20"/>
      <c r="BK256" s="20"/>
      <c r="BL256" s="20"/>
      <c r="BM256" s="20"/>
      <c r="BN256" s="16"/>
      <c r="BO256" s="16">
        <f t="shared" si="13"/>
        <v>478.57142857142861</v>
      </c>
      <c r="BP256" s="16">
        <f t="shared" si="14"/>
        <v>22.61904761904762</v>
      </c>
      <c r="BQ256" s="16">
        <f t="shared" si="15"/>
        <v>0.38888888888888884</v>
      </c>
      <c r="BR256" s="16">
        <f t="shared" si="16"/>
        <v>1.0476190476190477</v>
      </c>
      <c r="BS256" s="16">
        <v>1409.203170812445</v>
      </c>
      <c r="BT256" s="16">
        <v>1.8195444501124194</v>
      </c>
    </row>
    <row r="257" spans="1:72" s="23" customFormat="1" ht="14.4">
      <c r="A257" s="23" t="s">
        <v>761</v>
      </c>
      <c r="B257" s="23" t="s">
        <v>614</v>
      </c>
      <c r="C257" s="26" t="s">
        <v>243</v>
      </c>
      <c r="D257" s="23" t="s">
        <v>278</v>
      </c>
      <c r="E257" s="23" t="s">
        <v>47</v>
      </c>
      <c r="F257" s="23" t="s">
        <v>52</v>
      </c>
      <c r="G257" s="23">
        <v>169.27</v>
      </c>
      <c r="H257" s="23">
        <v>-13.7</v>
      </c>
      <c r="I257" s="24"/>
      <c r="J257" s="23">
        <v>49.21</v>
      </c>
      <c r="K257" s="23">
        <v>0.85</v>
      </c>
      <c r="L257" s="23">
        <v>16.059999999999999</v>
      </c>
      <c r="M257" s="19">
        <v>11.108825</v>
      </c>
      <c r="N257" s="23">
        <v>0.2</v>
      </c>
      <c r="O257" s="23">
        <v>6.37</v>
      </c>
      <c r="P257" s="23">
        <v>11.04</v>
      </c>
      <c r="Q257" s="23">
        <v>2.79</v>
      </c>
      <c r="R257" s="23">
        <v>0.95</v>
      </c>
      <c r="S257" s="23">
        <v>0.21</v>
      </c>
      <c r="T257" s="19">
        <v>100.03</v>
      </c>
      <c r="U257" s="23">
        <v>-0.02</v>
      </c>
      <c r="AF257" s="23">
        <v>39</v>
      </c>
      <c r="AG257" s="23">
        <v>372</v>
      </c>
      <c r="AH257" s="23">
        <v>94</v>
      </c>
      <c r="AI257" s="23">
        <v>14</v>
      </c>
      <c r="AJ257" s="23">
        <v>542</v>
      </c>
      <c r="AK257" s="23">
        <v>18.600000000000001</v>
      </c>
      <c r="AL257" s="23">
        <v>57.4</v>
      </c>
      <c r="AM257" s="23">
        <v>1.25</v>
      </c>
      <c r="AN257" s="23">
        <v>0.09</v>
      </c>
      <c r="AO257" s="23">
        <v>228</v>
      </c>
      <c r="AP257" s="23">
        <v>8.26</v>
      </c>
      <c r="AQ257" s="23">
        <v>17.899999999999999</v>
      </c>
      <c r="AR257" s="23">
        <v>2.4700000000000002</v>
      </c>
      <c r="AS257" s="23">
        <v>12</v>
      </c>
      <c r="AT257" s="23">
        <v>2.83</v>
      </c>
      <c r="AU257" s="23">
        <v>1.1399999999999999</v>
      </c>
      <c r="AV257" s="23">
        <v>3.53</v>
      </c>
      <c r="AW257" s="23">
        <v>0.55000000000000004</v>
      </c>
      <c r="AX257" s="23">
        <v>3.32</v>
      </c>
      <c r="AY257" s="23">
        <v>0.66</v>
      </c>
      <c r="AZ257" s="23">
        <v>1.88</v>
      </c>
      <c r="BA257" s="23">
        <v>0.27</v>
      </c>
      <c r="BB257" s="23">
        <v>2.0299999999999998</v>
      </c>
      <c r="BC257" s="23">
        <v>0.32</v>
      </c>
      <c r="BD257" s="23">
        <v>1.58</v>
      </c>
      <c r="BE257" s="23">
        <v>7.2999999999999995E-2</v>
      </c>
      <c r="BF257" s="23">
        <v>1.05</v>
      </c>
      <c r="BG257" s="23">
        <v>0.39</v>
      </c>
      <c r="BI257" s="23">
        <v>0.70394000000000001</v>
      </c>
      <c r="BJ257" s="20">
        <v>0.51298600000000005</v>
      </c>
      <c r="BK257" s="20">
        <v>18.25</v>
      </c>
      <c r="BL257" s="20">
        <v>15.522</v>
      </c>
      <c r="BM257" s="20">
        <v>38.311999999999998</v>
      </c>
      <c r="BN257" s="16"/>
      <c r="BO257" s="16">
        <f t="shared" si="13"/>
        <v>584.61538461538464</v>
      </c>
      <c r="BP257" s="16">
        <f t="shared" si="14"/>
        <v>35.897435897435898</v>
      </c>
      <c r="BQ257" s="16">
        <f t="shared" si="15"/>
        <v>0.312</v>
      </c>
      <c r="BR257" s="16">
        <f t="shared" si="16"/>
        <v>0.23076923076923075</v>
      </c>
      <c r="BS257" s="16">
        <v>1381.201635778767</v>
      </c>
      <c r="BT257" s="16">
        <v>1.6191109113973756</v>
      </c>
    </row>
    <row r="258" spans="1:72" s="23" customFormat="1" ht="14.4">
      <c r="A258" s="23" t="s">
        <v>761</v>
      </c>
      <c r="B258" s="23" t="s">
        <v>615</v>
      </c>
      <c r="C258" s="26" t="s">
        <v>243</v>
      </c>
      <c r="D258" s="23" t="s">
        <v>278</v>
      </c>
      <c r="E258" s="23" t="s">
        <v>47</v>
      </c>
      <c r="F258" s="23" t="s">
        <v>52</v>
      </c>
      <c r="G258" s="23">
        <v>169.27</v>
      </c>
      <c r="H258" s="23">
        <v>-13.7</v>
      </c>
      <c r="I258" s="24"/>
      <c r="J258" s="23">
        <v>49.07</v>
      </c>
      <c r="K258" s="23">
        <v>0.85</v>
      </c>
      <c r="L258" s="23">
        <v>15.82</v>
      </c>
      <c r="M258" s="19">
        <v>11.144805</v>
      </c>
      <c r="N258" s="23">
        <v>0.2</v>
      </c>
      <c r="O258" s="23">
        <v>6.59</v>
      </c>
      <c r="P258" s="23">
        <v>11.08</v>
      </c>
      <c r="Q258" s="23">
        <v>2.79</v>
      </c>
      <c r="R258" s="23">
        <v>1.01</v>
      </c>
      <c r="S258" s="23">
        <v>0.21</v>
      </c>
      <c r="T258" s="19">
        <v>100.01</v>
      </c>
      <c r="U258" s="23">
        <v>0.02</v>
      </c>
      <c r="AF258" s="23">
        <v>41</v>
      </c>
      <c r="AG258" s="23">
        <v>402</v>
      </c>
      <c r="AH258" s="23">
        <v>104</v>
      </c>
      <c r="AI258" s="23">
        <v>16</v>
      </c>
      <c r="AJ258" s="23">
        <v>570</v>
      </c>
      <c r="AK258" s="23">
        <v>21.1</v>
      </c>
      <c r="AL258" s="23">
        <v>65.7</v>
      </c>
      <c r="AM258" s="23">
        <v>1.45</v>
      </c>
      <c r="AN258" s="23">
        <v>0.13</v>
      </c>
      <c r="AO258" s="23">
        <v>245</v>
      </c>
      <c r="AP258" s="23">
        <v>9.41</v>
      </c>
      <c r="AQ258" s="23">
        <v>19.399999999999999</v>
      </c>
      <c r="AR258" s="23">
        <v>2.67</v>
      </c>
      <c r="AS258" s="23">
        <v>13.1</v>
      </c>
      <c r="AT258" s="23">
        <v>3.3</v>
      </c>
      <c r="AU258" s="23">
        <v>1.23</v>
      </c>
      <c r="AV258" s="23">
        <v>3.42</v>
      </c>
      <c r="AW258" s="23">
        <v>0.57999999999999996</v>
      </c>
      <c r="AX258" s="23">
        <v>3.38</v>
      </c>
      <c r="AY258" s="23">
        <v>0.72</v>
      </c>
      <c r="AZ258" s="23">
        <v>2.1</v>
      </c>
      <c r="BA258" s="23">
        <v>0.28999999999999998</v>
      </c>
      <c r="BB258" s="23">
        <v>2.0699999999999998</v>
      </c>
      <c r="BC258" s="23">
        <v>0.33</v>
      </c>
      <c r="BD258" s="23">
        <v>1.67</v>
      </c>
      <c r="BE258" s="23">
        <v>8.3000000000000004E-2</v>
      </c>
      <c r="BF258" s="23">
        <v>1.1299999999999999</v>
      </c>
      <c r="BG258" s="23">
        <v>0.45</v>
      </c>
      <c r="BI258" s="23">
        <v>0.70394999999999996</v>
      </c>
      <c r="BJ258" s="20">
        <v>0.51297199999999998</v>
      </c>
      <c r="BK258" s="20">
        <v>18.219000000000001</v>
      </c>
      <c r="BL258" s="20">
        <v>15.494</v>
      </c>
      <c r="BM258" s="20">
        <v>38.213999999999999</v>
      </c>
      <c r="BN258" s="16"/>
      <c r="BO258" s="16">
        <f t="shared" si="13"/>
        <v>544.44444444444446</v>
      </c>
      <c r="BP258" s="16">
        <f t="shared" si="14"/>
        <v>35.555555555555557</v>
      </c>
      <c r="BQ258" s="16">
        <f t="shared" si="15"/>
        <v>0.31034482758620691</v>
      </c>
      <c r="BR258" s="16">
        <f t="shared" si="16"/>
        <v>0.28888888888888892</v>
      </c>
      <c r="BS258" s="16">
        <v>1382.9467180820468</v>
      </c>
      <c r="BT258" s="16">
        <v>1.6495717476752907</v>
      </c>
    </row>
    <row r="259" spans="1:72" s="23" customFormat="1" ht="14.4">
      <c r="A259" s="23" t="s">
        <v>761</v>
      </c>
      <c r="B259" s="23" t="s">
        <v>616</v>
      </c>
      <c r="C259" s="26" t="s">
        <v>244</v>
      </c>
      <c r="D259" s="23" t="s">
        <v>278</v>
      </c>
      <c r="E259" s="23" t="s">
        <v>47</v>
      </c>
      <c r="F259" s="23" t="s">
        <v>52</v>
      </c>
      <c r="G259" s="23">
        <v>167.4</v>
      </c>
      <c r="H259" s="23">
        <v>-14.2</v>
      </c>
      <c r="I259" s="24"/>
      <c r="J259" s="23">
        <v>51.17</v>
      </c>
      <c r="K259" s="23">
        <v>0.78</v>
      </c>
      <c r="L259" s="23">
        <v>15.64</v>
      </c>
      <c r="M259" s="19">
        <v>9.6966099999999997</v>
      </c>
      <c r="N259" s="23">
        <v>0.2</v>
      </c>
      <c r="O259" s="23">
        <v>5.44</v>
      </c>
      <c r="P259" s="23">
        <v>10.039999999999999</v>
      </c>
      <c r="Q259" s="23">
        <v>3.31</v>
      </c>
      <c r="R259" s="23">
        <v>2.31</v>
      </c>
      <c r="S259" s="23">
        <v>0.34</v>
      </c>
      <c r="T259" s="19">
        <v>100.01</v>
      </c>
      <c r="U259" s="23">
        <v>-0.11</v>
      </c>
      <c r="AF259" s="23">
        <v>29</v>
      </c>
      <c r="AG259" s="23">
        <v>310</v>
      </c>
      <c r="AH259" s="23">
        <v>70</v>
      </c>
      <c r="AI259" s="23">
        <v>40.4</v>
      </c>
      <c r="AJ259" s="23">
        <v>846</v>
      </c>
      <c r="AK259" s="23">
        <v>19.7</v>
      </c>
      <c r="AL259" s="23">
        <v>87.9</v>
      </c>
      <c r="AM259" s="23">
        <v>2.15</v>
      </c>
      <c r="AN259" s="23">
        <v>0.26</v>
      </c>
      <c r="AO259" s="23">
        <v>513</v>
      </c>
      <c r="AP259" s="23">
        <v>18.7</v>
      </c>
      <c r="AQ259" s="23">
        <v>37.700000000000003</v>
      </c>
      <c r="AR259" s="23">
        <v>4.8899999999999997</v>
      </c>
      <c r="AS259" s="23">
        <v>21</v>
      </c>
      <c r="AT259" s="23">
        <v>4.49</v>
      </c>
      <c r="AU259" s="23">
        <v>1.35</v>
      </c>
      <c r="AV259" s="23">
        <v>4.2699999999999996</v>
      </c>
      <c r="AW259" s="23">
        <v>0.55000000000000004</v>
      </c>
      <c r="AX259" s="23">
        <v>3.26</v>
      </c>
      <c r="AY259" s="23">
        <v>0.64</v>
      </c>
      <c r="AZ259" s="23">
        <v>1.79</v>
      </c>
      <c r="BA259" s="23">
        <v>0.28000000000000003</v>
      </c>
      <c r="BB259" s="23">
        <v>1.81</v>
      </c>
      <c r="BC259" s="23">
        <v>0.28999999999999998</v>
      </c>
      <c r="BD259" s="23">
        <v>2.62</v>
      </c>
      <c r="BE259" s="23">
        <v>0.13500000000000001</v>
      </c>
      <c r="BF259" s="23">
        <v>3.39</v>
      </c>
      <c r="BG259" s="23">
        <v>1.2</v>
      </c>
      <c r="BI259" s="23">
        <v>0.70401000000000002</v>
      </c>
      <c r="BJ259" s="20">
        <v>0.51297300000000001</v>
      </c>
      <c r="BK259" s="20">
        <v>18.196000000000002</v>
      </c>
      <c r="BL259" s="20">
        <v>15.505000000000001</v>
      </c>
      <c r="BM259" s="20">
        <v>38.262999999999998</v>
      </c>
      <c r="BN259" s="16"/>
      <c r="BO259" s="16">
        <f t="shared" si="13"/>
        <v>427.5</v>
      </c>
      <c r="BP259" s="16">
        <f t="shared" si="14"/>
        <v>33.666666666666664</v>
      </c>
      <c r="BQ259" s="16">
        <f t="shared" si="15"/>
        <v>0.55813953488372092</v>
      </c>
      <c r="BR259" s="16">
        <f t="shared" si="16"/>
        <v>0.21666666666666667</v>
      </c>
      <c r="BS259" s="16"/>
      <c r="BT259" s="16"/>
    </row>
    <row r="260" spans="1:72" s="23" customFormat="1" ht="14.4">
      <c r="A260" s="23" t="s">
        <v>761</v>
      </c>
      <c r="B260" s="23" t="s">
        <v>617</v>
      </c>
      <c r="C260" s="26" t="s">
        <v>244</v>
      </c>
      <c r="D260" s="23" t="s">
        <v>278</v>
      </c>
      <c r="E260" s="23" t="s">
        <v>47</v>
      </c>
      <c r="F260" s="23" t="s">
        <v>52</v>
      </c>
      <c r="G260" s="23">
        <v>167.4</v>
      </c>
      <c r="H260" s="23">
        <v>-14.2</v>
      </c>
      <c r="I260" s="24"/>
      <c r="J260" s="23">
        <v>50.8</v>
      </c>
      <c r="K260" s="23">
        <v>0.84</v>
      </c>
      <c r="L260" s="23">
        <v>16.36</v>
      </c>
      <c r="M260" s="19">
        <v>10.380229999999999</v>
      </c>
      <c r="N260" s="23">
        <v>0.21</v>
      </c>
      <c r="O260" s="23">
        <v>4.87</v>
      </c>
      <c r="P260" s="23">
        <v>9.39</v>
      </c>
      <c r="Q260" s="23">
        <v>3.39</v>
      </c>
      <c r="R260" s="23">
        <v>2.21</v>
      </c>
      <c r="S260" s="23">
        <v>0.41</v>
      </c>
      <c r="T260" s="19">
        <v>100.02</v>
      </c>
      <c r="U260" s="23">
        <v>-7.0000000000000007E-2</v>
      </c>
      <c r="AF260" s="23">
        <v>25</v>
      </c>
      <c r="AG260" s="23">
        <v>337</v>
      </c>
      <c r="AH260" s="23">
        <v>27</v>
      </c>
      <c r="AI260" s="23">
        <v>28.3</v>
      </c>
      <c r="AJ260" s="23">
        <v>947</v>
      </c>
      <c r="AK260" s="23">
        <v>20</v>
      </c>
      <c r="AL260" s="23">
        <v>87.1</v>
      </c>
      <c r="AM260" s="23">
        <v>2.2599999999999998</v>
      </c>
      <c r="AN260" s="23">
        <v>0.06</v>
      </c>
      <c r="AO260" s="23">
        <v>529</v>
      </c>
      <c r="AP260" s="23">
        <v>20.100000000000001</v>
      </c>
      <c r="AQ260" s="23">
        <v>40.799999999999997</v>
      </c>
      <c r="AR260" s="23">
        <v>5.25</v>
      </c>
      <c r="AS260" s="23">
        <v>23</v>
      </c>
      <c r="AT260" s="23">
        <v>5.08</v>
      </c>
      <c r="AU260" s="23">
        <v>1.37</v>
      </c>
      <c r="AV260" s="23">
        <v>4.4000000000000004</v>
      </c>
      <c r="AW260" s="23">
        <v>0.53</v>
      </c>
      <c r="AX260" s="23">
        <v>3.33</v>
      </c>
      <c r="AY260" s="23">
        <v>0.67</v>
      </c>
      <c r="AZ260" s="23">
        <v>1.87</v>
      </c>
      <c r="BA260" s="23">
        <v>0.28999999999999998</v>
      </c>
      <c r="BB260" s="23">
        <v>1.76</v>
      </c>
      <c r="BC260" s="23">
        <v>0.28000000000000003</v>
      </c>
      <c r="BD260" s="23">
        <v>2.74</v>
      </c>
      <c r="BE260" s="23">
        <v>0.14000000000000001</v>
      </c>
      <c r="BF260" s="23">
        <v>3.34</v>
      </c>
      <c r="BG260" s="23">
        <v>1.01</v>
      </c>
      <c r="BJ260" s="20"/>
      <c r="BK260" s="20">
        <v>18.172000000000001</v>
      </c>
      <c r="BL260" s="20">
        <v>15.486000000000001</v>
      </c>
      <c r="BM260" s="20">
        <v>38.186</v>
      </c>
      <c r="BN260" s="16"/>
      <c r="BO260" s="16">
        <f t="shared" si="13"/>
        <v>523.76237623762381</v>
      </c>
      <c r="BP260" s="16">
        <f t="shared" si="14"/>
        <v>28.019801980198022</v>
      </c>
      <c r="BQ260" s="16">
        <f t="shared" si="15"/>
        <v>0.44690265486725667</v>
      </c>
      <c r="BR260" s="16">
        <f t="shared" si="16"/>
        <v>5.9405940594059403E-2</v>
      </c>
      <c r="BS260" s="16"/>
      <c r="BT260" s="16"/>
    </row>
    <row r="261" spans="1:72" s="23" customFormat="1" ht="14.4">
      <c r="A261" s="23" t="s">
        <v>761</v>
      </c>
      <c r="B261" s="23" t="s">
        <v>618</v>
      </c>
      <c r="C261" s="26" t="s">
        <v>245</v>
      </c>
      <c r="D261" s="23" t="s">
        <v>278</v>
      </c>
      <c r="E261" s="23" t="s">
        <v>47</v>
      </c>
      <c r="F261" s="23" t="s">
        <v>52</v>
      </c>
      <c r="G261" s="23">
        <v>167.83</v>
      </c>
      <c r="H261" s="23">
        <v>-15.38</v>
      </c>
      <c r="I261" s="24"/>
      <c r="J261" s="23">
        <v>48.55</v>
      </c>
      <c r="K261" s="23">
        <v>1.08</v>
      </c>
      <c r="L261" s="23">
        <v>13.57</v>
      </c>
      <c r="M261" s="19">
        <v>9.9214849999999988</v>
      </c>
      <c r="N261" s="23">
        <v>0.19</v>
      </c>
      <c r="O261" s="23">
        <v>9.8800000000000008</v>
      </c>
      <c r="P261" s="23">
        <v>12.07</v>
      </c>
      <c r="Q261" s="23">
        <v>2.2599999999999998</v>
      </c>
      <c r="R261" s="23">
        <v>1.1299999999999999</v>
      </c>
      <c r="S261" s="23">
        <v>0.28000000000000003</v>
      </c>
      <c r="T261" s="19">
        <v>100.04</v>
      </c>
      <c r="U261" s="23">
        <v>0.37</v>
      </c>
      <c r="AF261" s="23">
        <v>43</v>
      </c>
      <c r="AG261" s="23">
        <v>297</v>
      </c>
      <c r="AH261" s="23">
        <v>282</v>
      </c>
      <c r="AI261" s="23">
        <v>19.899999999999999</v>
      </c>
      <c r="AJ261" s="23">
        <v>499</v>
      </c>
      <c r="AK261" s="23">
        <v>23.4</v>
      </c>
      <c r="AL261" s="23">
        <v>86.3</v>
      </c>
      <c r="AM261" s="23">
        <v>5.45</v>
      </c>
      <c r="AN261" s="23">
        <v>0.02</v>
      </c>
      <c r="AO261" s="23">
        <v>279</v>
      </c>
      <c r="AP261" s="23">
        <v>11.4</v>
      </c>
      <c r="AQ261" s="23">
        <v>24.4</v>
      </c>
      <c r="AR261" s="23">
        <v>3.33</v>
      </c>
      <c r="AS261" s="23">
        <v>15.2</v>
      </c>
      <c r="AT261" s="23">
        <v>3.71</v>
      </c>
      <c r="AU261" s="23">
        <v>1.27</v>
      </c>
      <c r="AV261" s="23">
        <v>4.33</v>
      </c>
      <c r="AW261" s="23">
        <v>0.65</v>
      </c>
      <c r="AX261" s="23">
        <v>3.7</v>
      </c>
      <c r="AY261" s="23">
        <v>0.76</v>
      </c>
      <c r="AZ261" s="23">
        <v>2.2599999999999998</v>
      </c>
      <c r="BA261" s="23">
        <v>0.32</v>
      </c>
      <c r="BB261" s="23">
        <v>1.92</v>
      </c>
      <c r="BC261" s="23">
        <v>0.28999999999999998</v>
      </c>
      <c r="BD261" s="23">
        <v>2.2200000000000002</v>
      </c>
      <c r="BE261" s="23">
        <v>0.312</v>
      </c>
      <c r="BF261" s="23">
        <v>1.63</v>
      </c>
      <c r="BG261" s="23">
        <v>0.53</v>
      </c>
      <c r="BI261" s="23">
        <v>0.70408999999999999</v>
      </c>
      <c r="BJ261" s="20">
        <v>0.512961</v>
      </c>
      <c r="BK261" s="20">
        <v>18.192</v>
      </c>
      <c r="BL261" s="20">
        <v>15.497</v>
      </c>
      <c r="BM261" s="20">
        <v>38.274999999999999</v>
      </c>
      <c r="BN261" s="16"/>
      <c r="BO261" s="16">
        <f t="shared" si="13"/>
        <v>526.41509433962267</v>
      </c>
      <c r="BP261" s="16">
        <f t="shared" si="14"/>
        <v>37.547169811320749</v>
      </c>
      <c r="BQ261" s="16">
        <f t="shared" si="15"/>
        <v>9.7247706422018354E-2</v>
      </c>
      <c r="BR261" s="16">
        <f t="shared" si="16"/>
        <v>3.7735849056603772E-2</v>
      </c>
      <c r="BS261" s="16">
        <v>1338.1069955067089</v>
      </c>
      <c r="BT261" s="16">
        <v>1.3210458836033316</v>
      </c>
    </row>
    <row r="262" spans="1:72" s="23" customFormat="1" ht="14.4">
      <c r="A262" s="23" t="s">
        <v>761</v>
      </c>
      <c r="B262" s="23" t="s">
        <v>619</v>
      </c>
      <c r="C262" s="26" t="s">
        <v>245</v>
      </c>
      <c r="D262" s="23" t="s">
        <v>278</v>
      </c>
      <c r="E262" s="23" t="s">
        <v>47</v>
      </c>
      <c r="F262" s="23" t="s">
        <v>52</v>
      </c>
      <c r="G262" s="23">
        <v>167.83</v>
      </c>
      <c r="H262" s="23">
        <v>-15.38</v>
      </c>
      <c r="I262" s="24"/>
      <c r="J262" s="23">
        <v>49.37</v>
      </c>
      <c r="K262" s="23">
        <v>0.77</v>
      </c>
      <c r="L262" s="23">
        <v>14.37</v>
      </c>
      <c r="M262" s="19">
        <v>9.8045500000000008</v>
      </c>
      <c r="N262" s="23">
        <v>0.19</v>
      </c>
      <c r="O262" s="23">
        <v>8.66</v>
      </c>
      <c r="P262" s="23">
        <v>11.53</v>
      </c>
      <c r="Q262" s="23">
        <v>2.56</v>
      </c>
      <c r="R262" s="23">
        <v>1.4</v>
      </c>
      <c r="S262" s="23">
        <v>0.27</v>
      </c>
      <c r="T262" s="19">
        <v>100.02</v>
      </c>
      <c r="U262" s="23">
        <v>-0.17</v>
      </c>
      <c r="AF262" s="23">
        <v>37</v>
      </c>
      <c r="AG262" s="23">
        <v>344</v>
      </c>
      <c r="AH262" s="23">
        <v>267</v>
      </c>
      <c r="AI262" s="23">
        <v>21.7</v>
      </c>
      <c r="AJ262" s="23">
        <v>724</v>
      </c>
      <c r="AK262" s="23">
        <v>17.5</v>
      </c>
      <c r="AL262" s="23">
        <v>63.8</v>
      </c>
      <c r="AM262" s="23">
        <v>1.65</v>
      </c>
      <c r="AN262" s="23">
        <v>0.1</v>
      </c>
      <c r="AO262" s="23">
        <v>419</v>
      </c>
      <c r="AP262" s="23">
        <v>13.7</v>
      </c>
      <c r="AQ262" s="23">
        <v>28</v>
      </c>
      <c r="AR262" s="23">
        <v>3.52</v>
      </c>
      <c r="AS262" s="23">
        <v>16.600000000000001</v>
      </c>
      <c r="AT262" s="23">
        <v>3.67</v>
      </c>
      <c r="AU262" s="23">
        <v>1.07</v>
      </c>
      <c r="AV262" s="23">
        <v>3.48</v>
      </c>
      <c r="AW262" s="23">
        <v>0.53</v>
      </c>
      <c r="AX262" s="23">
        <v>2.83</v>
      </c>
      <c r="AY262" s="23">
        <v>0.57999999999999996</v>
      </c>
      <c r="AZ262" s="23">
        <v>1.61</v>
      </c>
      <c r="BA262" s="23">
        <v>0.23</v>
      </c>
      <c r="BB262" s="23">
        <v>1.6</v>
      </c>
      <c r="BC262" s="23">
        <v>0.21</v>
      </c>
      <c r="BD262" s="23">
        <v>1.57</v>
      </c>
      <c r="BE262" s="23">
        <v>8.1000000000000003E-2</v>
      </c>
      <c r="BF262" s="23">
        <v>2.27</v>
      </c>
      <c r="BG262" s="23">
        <v>0.77</v>
      </c>
      <c r="BJ262" s="20"/>
      <c r="BK262" s="20"/>
      <c r="BL262" s="20"/>
      <c r="BM262" s="20"/>
      <c r="BN262" s="16"/>
      <c r="BO262" s="16">
        <f t="shared" si="13"/>
        <v>544.15584415584419</v>
      </c>
      <c r="BP262" s="16">
        <f t="shared" si="14"/>
        <v>28.18181818181818</v>
      </c>
      <c r="BQ262" s="16">
        <f t="shared" si="15"/>
        <v>0.46666666666666673</v>
      </c>
      <c r="BR262" s="16">
        <f t="shared" si="16"/>
        <v>0.12987012987012989</v>
      </c>
      <c r="BS262" s="16">
        <v>1328.6862553475321</v>
      </c>
      <c r="BT262" s="16">
        <v>1.2972914111128364</v>
      </c>
    </row>
    <row r="263" spans="1:72" s="23" customFormat="1" ht="14.4">
      <c r="A263" s="23" t="s">
        <v>761</v>
      </c>
      <c r="B263" s="23" t="s">
        <v>620</v>
      </c>
      <c r="C263" s="26" t="s">
        <v>245</v>
      </c>
      <c r="D263" s="23" t="s">
        <v>278</v>
      </c>
      <c r="E263" s="23" t="s">
        <v>47</v>
      </c>
      <c r="F263" s="23" t="s">
        <v>52</v>
      </c>
      <c r="G263" s="23">
        <v>167.83</v>
      </c>
      <c r="H263" s="23">
        <v>-15.38</v>
      </c>
      <c r="I263" s="24"/>
      <c r="J263" s="23">
        <v>49.43</v>
      </c>
      <c r="K263" s="23">
        <v>0.83</v>
      </c>
      <c r="L263" s="23">
        <v>14.99</v>
      </c>
      <c r="M263" s="19">
        <v>10.27229</v>
      </c>
      <c r="N263" s="23">
        <v>0.21</v>
      </c>
      <c r="O263" s="23">
        <v>7.87</v>
      </c>
      <c r="P263" s="23">
        <v>11.27</v>
      </c>
      <c r="Q263" s="23">
        <v>2.48</v>
      </c>
      <c r="R263" s="23">
        <v>1.27</v>
      </c>
      <c r="S263" s="23">
        <v>0.25</v>
      </c>
      <c r="T263" s="19">
        <v>100.02</v>
      </c>
      <c r="U263" s="23">
        <v>0.88</v>
      </c>
      <c r="AF263" s="23">
        <v>33</v>
      </c>
      <c r="AG263" s="23">
        <v>337</v>
      </c>
      <c r="AH263" s="23">
        <v>195</v>
      </c>
      <c r="AI263" s="23">
        <v>17.899999999999999</v>
      </c>
      <c r="AJ263" s="23">
        <v>658</v>
      </c>
      <c r="AK263" s="23">
        <v>17.600000000000001</v>
      </c>
      <c r="AL263" s="23">
        <v>59.3</v>
      </c>
      <c r="AM263" s="23">
        <v>1.99</v>
      </c>
      <c r="AN263" s="23">
        <v>0.28000000000000003</v>
      </c>
      <c r="AO263" s="23">
        <v>369</v>
      </c>
      <c r="AP263" s="23">
        <v>11.7</v>
      </c>
      <c r="AQ263" s="23">
        <v>24.6</v>
      </c>
      <c r="AR263" s="23">
        <v>3.39</v>
      </c>
      <c r="AS263" s="23">
        <v>14.8</v>
      </c>
      <c r="AT263" s="23">
        <v>3.55</v>
      </c>
      <c r="AU263" s="23">
        <v>1.04</v>
      </c>
      <c r="AV263" s="23">
        <v>3.18</v>
      </c>
      <c r="AW263" s="23">
        <v>0.44</v>
      </c>
      <c r="AX263" s="23">
        <v>2.92</v>
      </c>
      <c r="AY263" s="23">
        <v>0.62</v>
      </c>
      <c r="AZ263" s="23">
        <v>1.63</v>
      </c>
      <c r="BA263" s="23">
        <v>0.28999999999999998</v>
      </c>
      <c r="BB263" s="23">
        <v>1.6</v>
      </c>
      <c r="BC263" s="23">
        <v>0.24</v>
      </c>
      <c r="BD263" s="23">
        <v>1.66</v>
      </c>
      <c r="BE263" s="23">
        <v>0.10299999999999999</v>
      </c>
      <c r="BF263" s="23">
        <v>1.73</v>
      </c>
      <c r="BG263" s="23">
        <v>0.76</v>
      </c>
      <c r="BI263" s="23">
        <v>0.70404999999999995</v>
      </c>
      <c r="BJ263" s="20">
        <v>0.51296900000000001</v>
      </c>
      <c r="BK263" s="20">
        <v>18.122</v>
      </c>
      <c r="BL263" s="20">
        <v>15.507999999999999</v>
      </c>
      <c r="BM263" s="20">
        <v>38.249000000000002</v>
      </c>
      <c r="BN263" s="16"/>
      <c r="BO263" s="16">
        <f t="shared" si="13"/>
        <v>485.5263157894737</v>
      </c>
      <c r="BP263" s="16">
        <f t="shared" si="14"/>
        <v>23.552631578947366</v>
      </c>
      <c r="BQ263" s="16">
        <f t="shared" si="15"/>
        <v>0.38190954773869346</v>
      </c>
      <c r="BR263" s="16">
        <f t="shared" si="16"/>
        <v>0.36842105263157898</v>
      </c>
      <c r="BS263" s="16">
        <v>1345.4332273080365</v>
      </c>
      <c r="BT263" s="16">
        <v>1.363833276184063</v>
      </c>
    </row>
    <row r="264" spans="1:72" s="23" customFormat="1" ht="14.4">
      <c r="A264" s="23" t="s">
        <v>761</v>
      </c>
      <c r="B264" s="23" t="s">
        <v>621</v>
      </c>
      <c r="C264" s="26" t="s">
        <v>245</v>
      </c>
      <c r="D264" s="23" t="s">
        <v>278</v>
      </c>
      <c r="E264" s="23" t="s">
        <v>47</v>
      </c>
      <c r="F264" s="23" t="s">
        <v>52</v>
      </c>
      <c r="G264" s="23">
        <v>167.83</v>
      </c>
      <c r="H264" s="23">
        <v>-15.38</v>
      </c>
      <c r="I264" s="24"/>
      <c r="J264" s="23">
        <v>48.95</v>
      </c>
      <c r="K264" s="23">
        <v>0.71</v>
      </c>
      <c r="L264" s="23">
        <v>13.35</v>
      </c>
      <c r="M264" s="19">
        <v>9.9664599999999997</v>
      </c>
      <c r="N264" s="23">
        <v>0.18</v>
      </c>
      <c r="O264" s="23">
        <v>10.59</v>
      </c>
      <c r="P264" s="23">
        <v>11.31</v>
      </c>
      <c r="Q264" s="23">
        <v>2.39</v>
      </c>
      <c r="R264" s="23">
        <v>1.25</v>
      </c>
      <c r="S264" s="23">
        <v>0.21</v>
      </c>
      <c r="T264" s="19">
        <v>100.02</v>
      </c>
      <c r="U264" s="23">
        <v>0.03</v>
      </c>
      <c r="AF264" s="23">
        <v>34</v>
      </c>
      <c r="AG264" s="23">
        <v>296</v>
      </c>
      <c r="AH264" s="23">
        <v>368</v>
      </c>
      <c r="AI264" s="23">
        <v>16.5</v>
      </c>
      <c r="AJ264" s="23">
        <v>700</v>
      </c>
      <c r="AK264" s="23">
        <v>14.8</v>
      </c>
      <c r="AL264" s="23">
        <v>50.1</v>
      </c>
      <c r="AM264" s="23">
        <v>1.27</v>
      </c>
      <c r="AN264" s="23">
        <v>0.09</v>
      </c>
      <c r="AO264" s="23">
        <v>378</v>
      </c>
      <c r="AP264" s="23">
        <v>11.1</v>
      </c>
      <c r="AQ264" s="23">
        <v>23.6</v>
      </c>
      <c r="AR264" s="23">
        <v>3.08</v>
      </c>
      <c r="AS264" s="23">
        <v>14.8</v>
      </c>
      <c r="AT264" s="23">
        <v>2.92</v>
      </c>
      <c r="AU264" s="23">
        <v>0.89</v>
      </c>
      <c r="AV264" s="23">
        <v>2.81</v>
      </c>
      <c r="AW264" s="23">
        <v>0.44</v>
      </c>
      <c r="AX264" s="23">
        <v>2.44</v>
      </c>
      <c r="AY264" s="23">
        <v>0.52</v>
      </c>
      <c r="AZ264" s="23">
        <v>1.43</v>
      </c>
      <c r="BA264" s="23">
        <v>0.22</v>
      </c>
      <c r="BB264" s="23">
        <v>1.32</v>
      </c>
      <c r="BC264" s="23">
        <v>0.18</v>
      </c>
      <c r="BD264" s="23">
        <v>1.52</v>
      </c>
      <c r="BE264" s="23">
        <v>7.6999999999999999E-2</v>
      </c>
      <c r="BF264" s="23">
        <v>1.87</v>
      </c>
      <c r="BG264" s="23">
        <v>0.61</v>
      </c>
      <c r="BJ264" s="20"/>
      <c r="BK264" s="20"/>
      <c r="BL264" s="20"/>
      <c r="BM264" s="20"/>
      <c r="BN264" s="16"/>
      <c r="BO264" s="16">
        <f t="shared" si="13"/>
        <v>619.67213114754099</v>
      </c>
      <c r="BP264" s="16">
        <f t="shared" si="14"/>
        <v>27.049180327868854</v>
      </c>
      <c r="BQ264" s="16">
        <f t="shared" si="15"/>
        <v>0.48031496062992124</v>
      </c>
      <c r="BR264" s="16">
        <f t="shared" si="16"/>
        <v>0.14754098360655737</v>
      </c>
      <c r="BS264" s="16">
        <v>1337.1224368180351</v>
      </c>
      <c r="BT264" s="16">
        <v>1.3200298854488448</v>
      </c>
    </row>
    <row r="265" spans="1:72" s="23" customFormat="1" ht="14.4">
      <c r="A265" s="23" t="s">
        <v>761</v>
      </c>
      <c r="B265" s="23" t="s">
        <v>622</v>
      </c>
      <c r="C265" s="26" t="s">
        <v>245</v>
      </c>
      <c r="D265" s="23" t="s">
        <v>278</v>
      </c>
      <c r="E265" s="23" t="s">
        <v>47</v>
      </c>
      <c r="F265" s="23" t="s">
        <v>52</v>
      </c>
      <c r="G265" s="23">
        <v>167.83</v>
      </c>
      <c r="H265" s="23">
        <v>-15.38</v>
      </c>
      <c r="I265" s="24"/>
      <c r="J265" s="23">
        <v>50.78</v>
      </c>
      <c r="K265" s="23">
        <v>1.19</v>
      </c>
      <c r="L265" s="23">
        <v>15.57</v>
      </c>
      <c r="M265" s="19">
        <v>9.7325900000000001</v>
      </c>
      <c r="N265" s="23">
        <v>0.2</v>
      </c>
      <c r="O265" s="23">
        <v>6.35</v>
      </c>
      <c r="P265" s="23">
        <v>10.56</v>
      </c>
      <c r="Q265" s="23">
        <v>3.03</v>
      </c>
      <c r="R265" s="23">
        <v>1.23</v>
      </c>
      <c r="S265" s="23">
        <v>0.3</v>
      </c>
      <c r="T265" s="19">
        <v>100.03</v>
      </c>
      <c r="U265" s="23">
        <v>0.21</v>
      </c>
      <c r="AF265" s="23">
        <v>35</v>
      </c>
      <c r="AG265" s="23">
        <v>338</v>
      </c>
      <c r="AH265" s="23">
        <v>129</v>
      </c>
      <c r="AI265" s="23">
        <v>24.3</v>
      </c>
      <c r="AJ265" s="23">
        <v>569</v>
      </c>
      <c r="AK265" s="23">
        <v>30.4</v>
      </c>
      <c r="AL265" s="23">
        <v>122</v>
      </c>
      <c r="AM265" s="23">
        <v>7.79</v>
      </c>
      <c r="AN265" s="23">
        <v>0.35</v>
      </c>
      <c r="AO265" s="23">
        <v>353</v>
      </c>
      <c r="AP265" s="23">
        <v>15.2</v>
      </c>
      <c r="AQ265" s="23">
        <v>33.1</v>
      </c>
      <c r="AR265" s="23">
        <v>4.32</v>
      </c>
      <c r="AS265" s="23">
        <v>21</v>
      </c>
      <c r="AT265" s="23">
        <v>4.8499999999999996</v>
      </c>
      <c r="AU265" s="23">
        <v>1.49</v>
      </c>
      <c r="AV265" s="23">
        <v>4.95</v>
      </c>
      <c r="AW265" s="23">
        <v>0.79</v>
      </c>
      <c r="AX265" s="23">
        <v>4.95</v>
      </c>
      <c r="AY265" s="23">
        <v>1.05</v>
      </c>
      <c r="AZ265" s="23">
        <v>2.87</v>
      </c>
      <c r="BA265" s="23">
        <v>0.43</v>
      </c>
      <c r="BB265" s="23">
        <v>2.84</v>
      </c>
      <c r="BC265" s="23">
        <v>0.35</v>
      </c>
      <c r="BD265" s="23">
        <v>3.1</v>
      </c>
      <c r="BE265" s="23">
        <v>0.42899999999999999</v>
      </c>
      <c r="BF265" s="23">
        <v>2.09</v>
      </c>
      <c r="BG265" s="23">
        <v>0.74</v>
      </c>
      <c r="BI265" s="23">
        <v>0.70411000000000001</v>
      </c>
      <c r="BJ265" s="20"/>
      <c r="BK265" s="20">
        <v>18.125</v>
      </c>
      <c r="BL265" s="20">
        <v>15.486000000000001</v>
      </c>
      <c r="BM265" s="20">
        <v>38.173999999999999</v>
      </c>
      <c r="BN265" s="16"/>
      <c r="BO265" s="16">
        <f t="shared" si="13"/>
        <v>477.02702702702703</v>
      </c>
      <c r="BP265" s="16">
        <f t="shared" si="14"/>
        <v>32.837837837837839</v>
      </c>
      <c r="BQ265" s="16">
        <f t="shared" si="15"/>
        <v>9.4993581514762518E-2</v>
      </c>
      <c r="BR265" s="16">
        <f t="shared" si="16"/>
        <v>0.47297297297297297</v>
      </c>
      <c r="BS265" s="16">
        <v>1321.6656442467283</v>
      </c>
      <c r="BT265" s="16">
        <v>1.2027013789731087</v>
      </c>
    </row>
    <row r="266" spans="1:72" s="23" customFormat="1" ht="14.4">
      <c r="A266" s="23" t="s">
        <v>761</v>
      </c>
      <c r="B266" s="23" t="s">
        <v>623</v>
      </c>
      <c r="C266" s="26" t="s">
        <v>246</v>
      </c>
      <c r="D266" s="23" t="s">
        <v>278</v>
      </c>
      <c r="E266" s="23" t="s">
        <v>47</v>
      </c>
      <c r="F266" s="23" t="s">
        <v>52</v>
      </c>
      <c r="G266" s="23">
        <v>168.13</v>
      </c>
      <c r="H266" s="23">
        <v>-16.25</v>
      </c>
      <c r="I266" s="24"/>
      <c r="J266" s="23">
        <v>50.23</v>
      </c>
      <c r="K266" s="23">
        <v>0.63</v>
      </c>
      <c r="L266" s="23">
        <v>17.920000000000002</v>
      </c>
      <c r="M266" s="19">
        <v>9.82254</v>
      </c>
      <c r="N266" s="23">
        <v>0.19</v>
      </c>
      <c r="O266" s="23">
        <v>5.01</v>
      </c>
      <c r="P266" s="23">
        <v>11.33</v>
      </c>
      <c r="Q266" s="23">
        <v>2.64</v>
      </c>
      <c r="R266" s="23">
        <v>1</v>
      </c>
      <c r="S266" s="23">
        <v>0.14000000000000001</v>
      </c>
      <c r="T266" s="19">
        <v>100.01</v>
      </c>
      <c r="U266" s="23">
        <v>0.12</v>
      </c>
      <c r="AF266" s="23">
        <v>37</v>
      </c>
      <c r="AG266" s="23">
        <v>357</v>
      </c>
      <c r="AH266" s="23">
        <v>31</v>
      </c>
      <c r="AI266" s="23">
        <v>15.6</v>
      </c>
      <c r="AJ266" s="23">
        <v>543</v>
      </c>
      <c r="AK266" s="23">
        <v>16.100000000000001</v>
      </c>
      <c r="AL266" s="23">
        <v>38.700000000000003</v>
      </c>
      <c r="AM266" s="23">
        <v>0.96</v>
      </c>
      <c r="AN266" s="23">
        <v>0.19</v>
      </c>
      <c r="AO266" s="23">
        <v>251</v>
      </c>
      <c r="AP266" s="23">
        <v>6.76</v>
      </c>
      <c r="AQ266" s="23">
        <v>14.1</v>
      </c>
      <c r="AR266" s="23">
        <v>1.99</v>
      </c>
      <c r="AS266" s="23">
        <v>8.81</v>
      </c>
      <c r="AT266" s="23">
        <v>2.59</v>
      </c>
      <c r="AU266" s="23">
        <v>0.75</v>
      </c>
      <c r="AV266" s="23">
        <v>2.38</v>
      </c>
      <c r="AW266" s="23">
        <v>0.38</v>
      </c>
      <c r="AX266" s="23">
        <v>2.54</v>
      </c>
      <c r="AY266" s="23">
        <v>0.56000000000000005</v>
      </c>
      <c r="AZ266" s="23">
        <v>1.62</v>
      </c>
      <c r="BA266" s="23">
        <v>0.26</v>
      </c>
      <c r="BB266" s="23">
        <v>1.52</v>
      </c>
      <c r="BC266" s="23">
        <v>0.26</v>
      </c>
      <c r="BD266" s="23">
        <v>1.07</v>
      </c>
      <c r="BE266" s="23">
        <v>4.1000000000000002E-2</v>
      </c>
      <c r="BF266" s="23">
        <v>1.03</v>
      </c>
      <c r="BG266" s="23">
        <v>0.32</v>
      </c>
      <c r="BI266" s="23">
        <v>0.70430000000000004</v>
      </c>
      <c r="BJ266" s="20">
        <v>0.512957</v>
      </c>
      <c r="BK266" s="20">
        <v>18.238</v>
      </c>
      <c r="BL266" s="20">
        <v>15.505000000000001</v>
      </c>
      <c r="BM266" s="20">
        <v>38.281999999999996</v>
      </c>
      <c r="BN266" s="16"/>
      <c r="BO266" s="16">
        <f t="shared" si="13"/>
        <v>784.375</v>
      </c>
      <c r="BP266" s="16">
        <f t="shared" si="14"/>
        <v>48.75</v>
      </c>
      <c r="BQ266" s="16">
        <f t="shared" si="15"/>
        <v>0.33333333333333337</v>
      </c>
      <c r="BR266" s="16">
        <f t="shared" si="16"/>
        <v>0.59375</v>
      </c>
      <c r="BS266" s="16"/>
      <c r="BT266" s="16"/>
    </row>
    <row r="267" spans="1:72" s="23" customFormat="1" ht="14.4">
      <c r="A267" s="23" t="s">
        <v>761</v>
      </c>
      <c r="B267" s="23" t="s">
        <v>624</v>
      </c>
      <c r="C267" s="26" t="s">
        <v>246</v>
      </c>
      <c r="D267" s="23" t="s">
        <v>278</v>
      </c>
      <c r="E267" s="23" t="s">
        <v>47</v>
      </c>
      <c r="F267" s="23" t="s">
        <v>52</v>
      </c>
      <c r="G267" s="23">
        <v>168.13</v>
      </c>
      <c r="H267" s="23">
        <v>-16.25</v>
      </c>
      <c r="I267" s="24"/>
      <c r="J267" s="23">
        <v>51.06</v>
      </c>
      <c r="K267" s="23">
        <v>1.04</v>
      </c>
      <c r="L267" s="23">
        <v>15.49</v>
      </c>
      <c r="M267" s="19">
        <v>11.1538</v>
      </c>
      <c r="N267" s="23">
        <v>0.21</v>
      </c>
      <c r="O267" s="23">
        <v>5.09</v>
      </c>
      <c r="P267" s="23">
        <v>9.31</v>
      </c>
      <c r="Q267" s="23">
        <v>3.01</v>
      </c>
      <c r="R267" s="23">
        <v>2.0499999999999998</v>
      </c>
      <c r="S267" s="23">
        <v>0.36</v>
      </c>
      <c r="T267" s="19">
        <v>100.02</v>
      </c>
      <c r="U267" s="23">
        <v>-0.2</v>
      </c>
      <c r="AF267" s="23">
        <v>34</v>
      </c>
      <c r="AG267" s="23">
        <v>383</v>
      </c>
      <c r="AH267" s="23">
        <v>11</v>
      </c>
      <c r="AI267" s="23">
        <v>33.4</v>
      </c>
      <c r="AJ267" s="23">
        <v>610</v>
      </c>
      <c r="AK267" s="23">
        <v>20.9</v>
      </c>
      <c r="AL267" s="23">
        <v>92.2</v>
      </c>
      <c r="AM267" s="23">
        <v>3.28</v>
      </c>
      <c r="AN267" s="23">
        <v>0.78</v>
      </c>
      <c r="AO267" s="23">
        <v>424</v>
      </c>
      <c r="AP267" s="23">
        <v>11.4</v>
      </c>
      <c r="AQ267" s="23">
        <v>25.7</v>
      </c>
      <c r="AR267" s="23">
        <v>3.54</v>
      </c>
      <c r="AS267" s="23">
        <v>16.100000000000001</v>
      </c>
      <c r="AT267" s="23">
        <v>3.85</v>
      </c>
      <c r="AU267" s="23">
        <v>1.3</v>
      </c>
      <c r="AV267" s="23">
        <v>3.8</v>
      </c>
      <c r="AW267" s="23">
        <v>0.6</v>
      </c>
      <c r="AX267" s="23">
        <v>3.5</v>
      </c>
      <c r="AY267" s="23">
        <v>0.67</v>
      </c>
      <c r="AZ267" s="23">
        <v>1.9</v>
      </c>
      <c r="BA267" s="23">
        <v>0.3</v>
      </c>
      <c r="BB267" s="23">
        <v>1.76</v>
      </c>
      <c r="BC267" s="23">
        <v>0.38</v>
      </c>
      <c r="BD267" s="23">
        <v>2.48</v>
      </c>
      <c r="BE267" s="23">
        <v>0.21</v>
      </c>
      <c r="BF267" s="23">
        <v>1.54</v>
      </c>
      <c r="BG267" s="23">
        <v>0.59</v>
      </c>
      <c r="BI267" s="23">
        <v>0.70437000000000005</v>
      </c>
      <c r="BJ267" s="20">
        <v>0.51289700000000005</v>
      </c>
      <c r="BK267" s="20">
        <v>18.344000000000001</v>
      </c>
      <c r="BL267" s="20">
        <v>15.526999999999999</v>
      </c>
      <c r="BM267" s="20">
        <v>38.387999999999998</v>
      </c>
      <c r="BN267" s="16"/>
      <c r="BO267" s="16">
        <f t="shared" si="13"/>
        <v>718.64406779661022</v>
      </c>
      <c r="BP267" s="16">
        <f t="shared" si="14"/>
        <v>56.610169491525426</v>
      </c>
      <c r="BQ267" s="16">
        <f t="shared" si="15"/>
        <v>0.1798780487804878</v>
      </c>
      <c r="BR267" s="16">
        <f t="shared" si="16"/>
        <v>1.3220338983050848</v>
      </c>
      <c r="BS267" s="16"/>
      <c r="BT267" s="16"/>
    </row>
    <row r="268" spans="1:72" s="23" customFormat="1" ht="14.4">
      <c r="A268" s="23" t="s">
        <v>761</v>
      </c>
      <c r="B268" s="23" t="s">
        <v>625</v>
      </c>
      <c r="C268" s="26" t="s">
        <v>246</v>
      </c>
      <c r="D268" s="23" t="s">
        <v>278</v>
      </c>
      <c r="E268" s="23" t="s">
        <v>47</v>
      </c>
      <c r="F268" s="23" t="s">
        <v>52</v>
      </c>
      <c r="G268" s="23">
        <v>168.13</v>
      </c>
      <c r="H268" s="23">
        <v>-16.25</v>
      </c>
      <c r="I268" s="24"/>
      <c r="J268" s="23">
        <v>51.74</v>
      </c>
      <c r="K268" s="23">
        <v>0.96</v>
      </c>
      <c r="L268" s="23">
        <v>16.7</v>
      </c>
      <c r="M268" s="19">
        <v>10.27229</v>
      </c>
      <c r="N268" s="23">
        <v>0.19</v>
      </c>
      <c r="O268" s="23">
        <v>4.5599999999999996</v>
      </c>
      <c r="P268" s="23">
        <v>8.84</v>
      </c>
      <c r="Q268" s="23">
        <v>3.04</v>
      </c>
      <c r="R268" s="23">
        <v>2.1800000000000002</v>
      </c>
      <c r="S268" s="23">
        <v>0.39</v>
      </c>
      <c r="T268" s="19">
        <v>100.02</v>
      </c>
      <c r="U268" s="23">
        <v>-0.26</v>
      </c>
      <c r="AF268" s="23">
        <v>26</v>
      </c>
      <c r="AG268" s="23">
        <v>355</v>
      </c>
      <c r="AH268" s="23">
        <v>8</v>
      </c>
      <c r="AI268" s="23">
        <v>43.7</v>
      </c>
      <c r="AJ268" s="23">
        <v>671</v>
      </c>
      <c r="AK268" s="23">
        <v>19.399999999999999</v>
      </c>
      <c r="AL268" s="23">
        <v>90.9</v>
      </c>
      <c r="AM268" s="23">
        <v>3.6</v>
      </c>
      <c r="AN268" s="23">
        <v>1.1200000000000001</v>
      </c>
      <c r="AO268" s="23">
        <v>441</v>
      </c>
      <c r="AP268" s="23">
        <v>12.8</v>
      </c>
      <c r="AQ268" s="23">
        <v>27.6</v>
      </c>
      <c r="AR268" s="23">
        <v>3.55</v>
      </c>
      <c r="AS268" s="23">
        <v>15.9</v>
      </c>
      <c r="AT268" s="23">
        <v>3.89</v>
      </c>
      <c r="AU268" s="23">
        <v>1.1499999999999999</v>
      </c>
      <c r="AV268" s="23">
        <v>4.6900000000000004</v>
      </c>
      <c r="AW268" s="23">
        <v>0.56000000000000005</v>
      </c>
      <c r="AX268" s="23">
        <v>3.29</v>
      </c>
      <c r="AY268" s="23">
        <v>0.63</v>
      </c>
      <c r="AZ268" s="23">
        <v>1.91</v>
      </c>
      <c r="BA268" s="23">
        <v>0.28000000000000003</v>
      </c>
      <c r="BB268" s="23">
        <v>1.76</v>
      </c>
      <c r="BC268" s="23">
        <v>0.31</v>
      </c>
      <c r="BD268" s="23">
        <v>2.4700000000000002</v>
      </c>
      <c r="BE268" s="23">
        <v>0.23599999999999999</v>
      </c>
      <c r="BF268" s="23">
        <v>1.95</v>
      </c>
      <c r="BG268" s="23">
        <v>0.66</v>
      </c>
      <c r="BI268" s="23">
        <v>0.70437000000000005</v>
      </c>
      <c r="BJ268" s="20">
        <v>0.51289600000000002</v>
      </c>
      <c r="BK268" s="20">
        <v>18.346</v>
      </c>
      <c r="BL268" s="20">
        <v>15.526999999999999</v>
      </c>
      <c r="BM268" s="20">
        <v>38.390999999999998</v>
      </c>
      <c r="BN268" s="16"/>
      <c r="BO268" s="16">
        <f t="shared" ref="BO268:BO331" si="17">AO268/BG268</f>
        <v>668.18181818181813</v>
      </c>
      <c r="BP268" s="16">
        <f t="shared" ref="BP268:BP331" si="18">AI268/BG268</f>
        <v>66.212121212121218</v>
      </c>
      <c r="BQ268" s="16">
        <f t="shared" ref="BQ268:BQ331" si="19">BG268/AM268</f>
        <v>0.18333333333333335</v>
      </c>
      <c r="BR268" s="16">
        <f t="shared" ref="BR268:BR331" si="20">AN268/BG268</f>
        <v>1.696969696969697</v>
      </c>
      <c r="BS268" s="16"/>
      <c r="BT268" s="16"/>
    </row>
    <row r="269" spans="1:72" s="23" customFormat="1" ht="14.4">
      <c r="A269" s="23" t="s">
        <v>761</v>
      </c>
      <c r="B269" s="23" t="s">
        <v>626</v>
      </c>
      <c r="C269" s="26" t="s">
        <v>247</v>
      </c>
      <c r="D269" s="23" t="s">
        <v>278</v>
      </c>
      <c r="E269" s="23" t="s">
        <v>47</v>
      </c>
      <c r="F269" s="23" t="s">
        <v>52</v>
      </c>
      <c r="G269" s="23">
        <v>168.3</v>
      </c>
      <c r="H269" s="23">
        <v>-16.600000000000001</v>
      </c>
      <c r="I269" s="24"/>
      <c r="J269" s="23">
        <v>48.81</v>
      </c>
      <c r="K269" s="23">
        <v>1.08</v>
      </c>
      <c r="L269" s="23">
        <v>17.899999999999999</v>
      </c>
      <c r="M269" s="19">
        <v>11.198774999999999</v>
      </c>
      <c r="N269" s="23">
        <v>0.2</v>
      </c>
      <c r="O269" s="23">
        <v>5.38</v>
      </c>
      <c r="P269" s="23">
        <v>10.77</v>
      </c>
      <c r="Q269" s="23">
        <v>2.79</v>
      </c>
      <c r="R269" s="23">
        <v>0.48</v>
      </c>
      <c r="S269" s="23">
        <v>0.16</v>
      </c>
      <c r="T269" s="19">
        <v>100.02</v>
      </c>
      <c r="U269" s="23">
        <v>-0.46</v>
      </c>
      <c r="AF269" s="23">
        <v>36</v>
      </c>
      <c r="AG269" s="23">
        <v>385</v>
      </c>
      <c r="AH269" s="23">
        <v>27</v>
      </c>
      <c r="AI269" s="23">
        <v>2.8</v>
      </c>
      <c r="AJ269" s="23">
        <v>364</v>
      </c>
      <c r="AK269" s="23">
        <v>25.3</v>
      </c>
      <c r="AL269" s="23">
        <v>55.3</v>
      </c>
      <c r="AM269" s="23">
        <v>1.32</v>
      </c>
      <c r="AN269" s="23">
        <v>0.09</v>
      </c>
      <c r="AO269" s="23">
        <v>161</v>
      </c>
      <c r="AP269" s="23">
        <v>3.99</v>
      </c>
      <c r="AQ269" s="23">
        <v>10.7</v>
      </c>
      <c r="AR269" s="23">
        <v>1.73</v>
      </c>
      <c r="AS269" s="23">
        <v>8.92</v>
      </c>
      <c r="AT269" s="23">
        <v>2.77</v>
      </c>
      <c r="AU269" s="23">
        <v>1</v>
      </c>
      <c r="AV269" s="23">
        <v>3.53</v>
      </c>
      <c r="AW269" s="23">
        <v>0.61</v>
      </c>
      <c r="AX269" s="23">
        <v>3.9</v>
      </c>
      <c r="AY269" s="23">
        <v>0.87</v>
      </c>
      <c r="AZ269" s="23">
        <v>2.46</v>
      </c>
      <c r="BA269" s="23">
        <v>0.39</v>
      </c>
      <c r="BB269" s="23">
        <v>2.4700000000000002</v>
      </c>
      <c r="BC269" s="23">
        <v>0.37</v>
      </c>
      <c r="BD269" s="23">
        <v>1.64</v>
      </c>
      <c r="BE269" s="23">
        <v>9.2999999999999999E-2</v>
      </c>
      <c r="BF269" s="23">
        <v>0.43</v>
      </c>
      <c r="BG269" s="23">
        <v>0.15</v>
      </c>
      <c r="BI269" s="23">
        <v>0.70401999999999998</v>
      </c>
      <c r="BJ269" s="20"/>
      <c r="BK269" s="20">
        <v>18.431000000000001</v>
      </c>
      <c r="BL269" s="20">
        <v>15.551</v>
      </c>
      <c r="BM269" s="20">
        <v>38.42</v>
      </c>
      <c r="BN269" s="16"/>
      <c r="BO269" s="16">
        <f t="shared" si="17"/>
        <v>1073.3333333333335</v>
      </c>
      <c r="BP269" s="16">
        <f t="shared" si="18"/>
        <v>18.666666666666668</v>
      </c>
      <c r="BQ269" s="16">
        <f t="shared" si="19"/>
        <v>0.11363636363636363</v>
      </c>
      <c r="BR269" s="16">
        <f t="shared" si="20"/>
        <v>0.6</v>
      </c>
      <c r="BS269" s="16"/>
      <c r="BT269" s="16"/>
    </row>
    <row r="270" spans="1:72" s="23" customFormat="1" ht="14.4">
      <c r="A270" s="23" t="s">
        <v>761</v>
      </c>
      <c r="B270" s="23" t="s">
        <v>627</v>
      </c>
      <c r="C270" s="26" t="s">
        <v>247</v>
      </c>
      <c r="D270" s="23" t="s">
        <v>278</v>
      </c>
      <c r="E270" s="23" t="s">
        <v>47</v>
      </c>
      <c r="F270" s="23" t="s">
        <v>52</v>
      </c>
      <c r="G270" s="23">
        <v>168.3</v>
      </c>
      <c r="H270" s="23">
        <v>-16.600000000000001</v>
      </c>
      <c r="I270" s="24"/>
      <c r="J270" s="23">
        <v>49.06</v>
      </c>
      <c r="K270" s="23">
        <v>0.92</v>
      </c>
      <c r="L270" s="23">
        <v>17.399999999999999</v>
      </c>
      <c r="M270" s="19">
        <v>10.479175</v>
      </c>
      <c r="N270" s="23">
        <v>0.19</v>
      </c>
      <c r="O270" s="23">
        <v>6.47</v>
      </c>
      <c r="P270" s="23">
        <v>10.8</v>
      </c>
      <c r="Q270" s="23">
        <v>2.76</v>
      </c>
      <c r="R270" s="23">
        <v>0.6</v>
      </c>
      <c r="S270" s="23">
        <v>0.16</v>
      </c>
      <c r="T270" s="19">
        <v>100.01</v>
      </c>
      <c r="U270" s="23">
        <v>-0.49</v>
      </c>
      <c r="AF270" s="23">
        <v>35</v>
      </c>
      <c r="AG270" s="23">
        <v>342</v>
      </c>
      <c r="AH270" s="23">
        <v>58</v>
      </c>
      <c r="AI270" s="23">
        <v>8.1999999999999993</v>
      </c>
      <c r="AJ270" s="23">
        <v>373</v>
      </c>
      <c r="AK270" s="23">
        <v>21.5</v>
      </c>
      <c r="AL270" s="23">
        <v>48.5</v>
      </c>
      <c r="AM270" s="23">
        <v>1.24</v>
      </c>
      <c r="AN270" s="23">
        <v>0.24</v>
      </c>
      <c r="AO270" s="23">
        <v>162</v>
      </c>
      <c r="AP270" s="23">
        <v>4.16</v>
      </c>
      <c r="AQ270" s="23">
        <v>10.6</v>
      </c>
      <c r="AR270" s="23">
        <v>1.59</v>
      </c>
      <c r="AS270" s="23">
        <v>8.32</v>
      </c>
      <c r="AT270" s="23">
        <v>2.5099999999999998</v>
      </c>
      <c r="AU270" s="23">
        <v>0.98</v>
      </c>
      <c r="AV270" s="23">
        <v>3.41</v>
      </c>
      <c r="AW270" s="23">
        <v>0.59</v>
      </c>
      <c r="AX270" s="23">
        <v>3.57</v>
      </c>
      <c r="AY270" s="23">
        <v>0.76</v>
      </c>
      <c r="AZ270" s="23">
        <v>2.12</v>
      </c>
      <c r="BA270" s="23">
        <v>0.37</v>
      </c>
      <c r="BB270" s="23">
        <v>2.2400000000000002</v>
      </c>
      <c r="BC270" s="23">
        <v>0.34</v>
      </c>
      <c r="BD270" s="23">
        <v>1.48</v>
      </c>
      <c r="BE270" s="23">
        <v>6.4000000000000001E-2</v>
      </c>
      <c r="BF270" s="23">
        <v>0.42</v>
      </c>
      <c r="BG270" s="23">
        <v>0.17</v>
      </c>
      <c r="BI270" s="23">
        <v>0.70399</v>
      </c>
      <c r="BJ270" s="20">
        <v>0.512957</v>
      </c>
      <c r="BK270" s="20">
        <v>18.434999999999999</v>
      </c>
      <c r="BL270" s="20">
        <v>15.545999999999999</v>
      </c>
      <c r="BM270" s="20">
        <v>38.414999999999999</v>
      </c>
      <c r="BN270" s="16"/>
      <c r="BO270" s="16">
        <f t="shared" si="17"/>
        <v>952.94117647058818</v>
      </c>
      <c r="BP270" s="16">
        <f t="shared" si="18"/>
        <v>48.235294117647051</v>
      </c>
      <c r="BQ270" s="16">
        <f t="shared" si="19"/>
        <v>0.1370967741935484</v>
      </c>
      <c r="BR270" s="16">
        <f t="shared" si="20"/>
        <v>1.4117647058823528</v>
      </c>
      <c r="BS270" s="16">
        <v>1356.4615332353453</v>
      </c>
      <c r="BT270" s="16">
        <v>1.4441142043950184</v>
      </c>
    </row>
    <row r="271" spans="1:72" s="23" customFormat="1" ht="14.4">
      <c r="A271" s="23" t="s">
        <v>761</v>
      </c>
      <c r="B271" s="23" t="s">
        <v>628</v>
      </c>
      <c r="C271" s="26" t="s">
        <v>248</v>
      </c>
      <c r="D271" s="23" t="s">
        <v>278</v>
      </c>
      <c r="E271" s="23" t="s">
        <v>47</v>
      </c>
      <c r="F271" s="23" t="s">
        <v>52</v>
      </c>
      <c r="G271" s="23">
        <v>168.3</v>
      </c>
      <c r="H271" s="23">
        <v>-16.89</v>
      </c>
      <c r="I271" s="24"/>
      <c r="J271" s="23">
        <v>50.14</v>
      </c>
      <c r="K271" s="23">
        <v>0.7</v>
      </c>
      <c r="L271" s="23">
        <v>14.86</v>
      </c>
      <c r="M271" s="19">
        <v>9.7415849999999988</v>
      </c>
      <c r="N271" s="23">
        <v>0.18</v>
      </c>
      <c r="O271" s="23">
        <v>7.98</v>
      </c>
      <c r="P271" s="23">
        <v>11.84</v>
      </c>
      <c r="Q271" s="23">
        <v>2.2799999999999998</v>
      </c>
      <c r="R271" s="23">
        <v>1.02</v>
      </c>
      <c r="S271" s="23">
        <v>0.2</v>
      </c>
      <c r="T271" s="19">
        <v>100.03</v>
      </c>
      <c r="U271" s="23">
        <v>-0.27</v>
      </c>
      <c r="AF271" s="23">
        <v>39</v>
      </c>
      <c r="AG271" s="23">
        <v>291</v>
      </c>
      <c r="AH271" s="23">
        <v>306</v>
      </c>
      <c r="AI271" s="23">
        <v>17.899999999999999</v>
      </c>
      <c r="AJ271" s="23">
        <v>459</v>
      </c>
      <c r="AK271" s="23">
        <v>14.7</v>
      </c>
      <c r="AL271" s="23">
        <v>47.3</v>
      </c>
      <c r="AM271" s="23">
        <v>1.45</v>
      </c>
      <c r="AN271" s="23">
        <v>0.34</v>
      </c>
      <c r="AO271" s="23">
        <v>196</v>
      </c>
      <c r="AP271" s="23">
        <v>6.67</v>
      </c>
      <c r="AQ271" s="23">
        <v>14.8</v>
      </c>
      <c r="AR271" s="23">
        <v>2.1800000000000002</v>
      </c>
      <c r="AS271" s="23">
        <v>10.3</v>
      </c>
      <c r="AT271" s="23">
        <v>2.65</v>
      </c>
      <c r="AU271" s="23">
        <v>0.81</v>
      </c>
      <c r="AV271" s="23">
        <v>2.62</v>
      </c>
      <c r="AW271" s="23">
        <v>0.42</v>
      </c>
      <c r="AX271" s="23">
        <v>2.48</v>
      </c>
      <c r="AY271" s="23">
        <v>0.48</v>
      </c>
      <c r="AZ271" s="23">
        <v>1.43</v>
      </c>
      <c r="BA271" s="23">
        <v>0.2</v>
      </c>
      <c r="BB271" s="23">
        <v>1.43</v>
      </c>
      <c r="BC271" s="23">
        <v>0.21</v>
      </c>
      <c r="BD271" s="23">
        <v>1.34</v>
      </c>
      <c r="BE271" s="23">
        <v>7.3999999999999996E-2</v>
      </c>
      <c r="BF271" s="23">
        <v>1.04</v>
      </c>
      <c r="BG271" s="23">
        <v>0.38</v>
      </c>
      <c r="BI271" s="23">
        <v>0.70415000000000005</v>
      </c>
      <c r="BJ271" s="20"/>
      <c r="BK271" s="20">
        <v>18.45</v>
      </c>
      <c r="BL271" s="20">
        <v>15.525</v>
      </c>
      <c r="BM271" s="20">
        <v>38.411000000000001</v>
      </c>
      <c r="BN271" s="16"/>
      <c r="BO271" s="16">
        <f t="shared" si="17"/>
        <v>515.78947368421052</v>
      </c>
      <c r="BP271" s="16">
        <f t="shared" si="18"/>
        <v>47.105263157894733</v>
      </c>
      <c r="BQ271" s="16">
        <f t="shared" si="19"/>
        <v>0.2620689655172414</v>
      </c>
      <c r="BR271" s="16">
        <f t="shared" si="20"/>
        <v>0.89473684210526316</v>
      </c>
      <c r="BS271" s="16">
        <v>1322.853934637106</v>
      </c>
      <c r="BT271" s="16">
        <v>1.1029746812336978</v>
      </c>
    </row>
    <row r="272" spans="1:72" s="23" customFormat="1" ht="14.4">
      <c r="A272" s="23" t="s">
        <v>761</v>
      </c>
      <c r="B272" s="23" t="s">
        <v>629</v>
      </c>
      <c r="C272" s="26" t="s">
        <v>248</v>
      </c>
      <c r="D272" s="23" t="s">
        <v>278</v>
      </c>
      <c r="E272" s="23" t="s">
        <v>47</v>
      </c>
      <c r="F272" s="23" t="s">
        <v>52</v>
      </c>
      <c r="G272" s="23">
        <v>168.3</v>
      </c>
      <c r="H272" s="23">
        <v>-16.89</v>
      </c>
      <c r="I272" s="24"/>
      <c r="J272" s="23">
        <v>48.58</v>
      </c>
      <c r="K272" s="23">
        <v>0.67</v>
      </c>
      <c r="L272" s="23">
        <v>19.350000000000001</v>
      </c>
      <c r="M272" s="19">
        <v>10.119375</v>
      </c>
      <c r="N272" s="23">
        <v>0.18</v>
      </c>
      <c r="O272" s="23">
        <v>5.37</v>
      </c>
      <c r="P272" s="23">
        <v>11.82</v>
      </c>
      <c r="Q272" s="23">
        <v>2.2200000000000002</v>
      </c>
      <c r="R272" s="23">
        <v>0.44</v>
      </c>
      <c r="S272" s="23">
        <v>0.14000000000000001</v>
      </c>
      <c r="T272" s="19">
        <v>100.02</v>
      </c>
      <c r="U272" s="23">
        <v>0.2</v>
      </c>
      <c r="AF272" s="23">
        <v>34</v>
      </c>
      <c r="AG272" s="23">
        <v>350</v>
      </c>
      <c r="AH272" s="23">
        <v>16</v>
      </c>
      <c r="AI272" s="23">
        <v>4.3</v>
      </c>
      <c r="AJ272" s="23">
        <v>561</v>
      </c>
      <c r="AK272" s="23">
        <v>13.4</v>
      </c>
      <c r="AL272" s="23">
        <v>25</v>
      </c>
      <c r="AM272" s="23">
        <v>0.51</v>
      </c>
      <c r="AN272" s="23">
        <v>0.14000000000000001</v>
      </c>
      <c r="AO272" s="23">
        <v>152</v>
      </c>
      <c r="AP272" s="23">
        <v>4.38</v>
      </c>
      <c r="AQ272" s="23">
        <v>9.8800000000000008</v>
      </c>
      <c r="AR272" s="23">
        <v>1.53</v>
      </c>
      <c r="AS272" s="23">
        <v>7.05</v>
      </c>
      <c r="AT272" s="23">
        <v>1.83</v>
      </c>
      <c r="AU272" s="23">
        <v>0.7</v>
      </c>
      <c r="AV272" s="23">
        <v>2.39</v>
      </c>
      <c r="AW272" s="23">
        <v>0.41</v>
      </c>
      <c r="AX272" s="23">
        <v>2.19</v>
      </c>
      <c r="AY272" s="23">
        <v>0.45</v>
      </c>
      <c r="AZ272" s="23">
        <v>1.32</v>
      </c>
      <c r="BA272" s="23">
        <v>0.18</v>
      </c>
      <c r="BB272" s="23">
        <v>1.37</v>
      </c>
      <c r="BC272" s="23">
        <v>0.17</v>
      </c>
      <c r="BD272" s="23">
        <v>0.77</v>
      </c>
      <c r="BE272" s="23">
        <v>3.2000000000000001E-2</v>
      </c>
      <c r="BF272" s="23">
        <v>0.47</v>
      </c>
      <c r="BG272" s="23">
        <v>0.21</v>
      </c>
      <c r="BI272" s="23">
        <v>0.70411999999999997</v>
      </c>
      <c r="BJ272" s="20"/>
      <c r="BK272" s="20">
        <v>18.472999999999999</v>
      </c>
      <c r="BL272" s="20">
        <v>15.545</v>
      </c>
      <c r="BM272" s="20">
        <v>38.442</v>
      </c>
      <c r="BN272" s="16"/>
      <c r="BO272" s="16">
        <f t="shared" si="17"/>
        <v>723.80952380952385</v>
      </c>
      <c r="BP272" s="16">
        <f t="shared" si="18"/>
        <v>20.476190476190474</v>
      </c>
      <c r="BQ272" s="16">
        <f t="shared" si="19"/>
        <v>0.41176470588235292</v>
      </c>
      <c r="BR272" s="16">
        <f t="shared" si="20"/>
        <v>0.66666666666666674</v>
      </c>
      <c r="BS272" s="16"/>
      <c r="BT272" s="16"/>
    </row>
    <row r="273" spans="1:72" s="23" customFormat="1" ht="14.4">
      <c r="A273" s="23" t="s">
        <v>761</v>
      </c>
      <c r="B273" s="23" t="s">
        <v>630</v>
      </c>
      <c r="C273" s="26" t="s">
        <v>249</v>
      </c>
      <c r="D273" s="23" t="s">
        <v>278</v>
      </c>
      <c r="E273" s="23" t="s">
        <v>47</v>
      </c>
      <c r="F273" s="23" t="s">
        <v>52</v>
      </c>
      <c r="G273" s="23">
        <v>168.6</v>
      </c>
      <c r="H273" s="23">
        <v>-16.899999999999999</v>
      </c>
      <c r="I273" s="24"/>
      <c r="J273" s="23">
        <v>48.49</v>
      </c>
      <c r="K273" s="23">
        <v>0.63</v>
      </c>
      <c r="L273" s="23">
        <v>13.66</v>
      </c>
      <c r="M273" s="19">
        <v>10.75802</v>
      </c>
      <c r="N273" s="23">
        <v>0.18</v>
      </c>
      <c r="O273" s="23">
        <v>9.31</v>
      </c>
      <c r="P273" s="23">
        <v>13.36</v>
      </c>
      <c r="Q273" s="23">
        <v>1.84</v>
      </c>
      <c r="R273" s="23">
        <v>0.46</v>
      </c>
      <c r="S273" s="23">
        <v>0.13</v>
      </c>
      <c r="T273" s="19">
        <v>100.02</v>
      </c>
      <c r="U273" s="23">
        <v>1.19</v>
      </c>
      <c r="AF273" s="23">
        <v>51</v>
      </c>
      <c r="AG273" s="23">
        <v>316</v>
      </c>
      <c r="AH273" s="23">
        <v>298</v>
      </c>
      <c r="AI273" s="23">
        <v>4.7</v>
      </c>
      <c r="AJ273" s="23">
        <v>360</v>
      </c>
      <c r="AK273" s="23">
        <v>13.8</v>
      </c>
      <c r="AL273" s="23">
        <v>27.1</v>
      </c>
      <c r="AM273" s="23">
        <v>0.56000000000000005</v>
      </c>
      <c r="AN273" s="23">
        <v>0.17</v>
      </c>
      <c r="AO273" s="23">
        <v>111</v>
      </c>
      <c r="AP273" s="23">
        <v>3.83</v>
      </c>
      <c r="AQ273" s="23">
        <v>8.77</v>
      </c>
      <c r="AR273" s="23">
        <v>1.39</v>
      </c>
      <c r="AS273" s="23">
        <v>7.02</v>
      </c>
      <c r="AT273" s="23">
        <v>2.15</v>
      </c>
      <c r="AU273" s="23">
        <v>0.75</v>
      </c>
      <c r="AV273" s="23">
        <v>2.2599999999999998</v>
      </c>
      <c r="AW273" s="23">
        <v>0.36</v>
      </c>
      <c r="AX273" s="23">
        <v>2.4900000000000002</v>
      </c>
      <c r="AY273" s="23">
        <v>0.51</v>
      </c>
      <c r="AZ273" s="23">
        <v>1.48</v>
      </c>
      <c r="BA273" s="23">
        <v>0.16</v>
      </c>
      <c r="BB273" s="23">
        <v>1.32</v>
      </c>
      <c r="BC273" s="23">
        <v>0.19</v>
      </c>
      <c r="BD273" s="23">
        <v>1.05</v>
      </c>
      <c r="BE273" s="23">
        <v>5.7000000000000002E-2</v>
      </c>
      <c r="BF273" s="23">
        <v>0.54</v>
      </c>
      <c r="BG273" s="23">
        <v>0.15</v>
      </c>
      <c r="BI273" s="23">
        <v>0.70416000000000001</v>
      </c>
      <c r="BJ273" s="20">
        <v>0.512957</v>
      </c>
      <c r="BK273" s="20">
        <v>18.54</v>
      </c>
      <c r="BL273" s="20">
        <v>15.561999999999999</v>
      </c>
      <c r="BM273" s="20">
        <v>38.466000000000001</v>
      </c>
      <c r="BN273" s="16"/>
      <c r="BO273" s="16">
        <f t="shared" si="17"/>
        <v>740</v>
      </c>
      <c r="BP273" s="16">
        <f t="shared" si="18"/>
        <v>31.333333333333336</v>
      </c>
      <c r="BQ273" s="16">
        <f t="shared" si="19"/>
        <v>0.26785714285714285</v>
      </c>
      <c r="BR273" s="16">
        <f t="shared" si="20"/>
        <v>1.1333333333333335</v>
      </c>
      <c r="BS273" s="16">
        <v>1372.7413849290569</v>
      </c>
      <c r="BT273" s="16">
        <v>1.3328304871276662</v>
      </c>
    </row>
    <row r="274" spans="1:72" s="23" customFormat="1" ht="14.4">
      <c r="A274" s="23" t="s">
        <v>761</v>
      </c>
      <c r="B274" s="23" t="s">
        <v>631</v>
      </c>
      <c r="C274" s="26" t="s">
        <v>250</v>
      </c>
      <c r="D274" s="23" t="s">
        <v>278</v>
      </c>
      <c r="E274" s="23" t="s">
        <v>47</v>
      </c>
      <c r="F274" s="23" t="s">
        <v>52</v>
      </c>
      <c r="G274" s="23">
        <v>168.3</v>
      </c>
      <c r="H274" s="23">
        <v>-17.46</v>
      </c>
      <c r="I274" s="24"/>
      <c r="J274" s="23">
        <v>48.74</v>
      </c>
      <c r="K274" s="23">
        <v>1</v>
      </c>
      <c r="L274" s="23">
        <v>17.43</v>
      </c>
      <c r="M274" s="19">
        <v>11.891389999999999</v>
      </c>
      <c r="N274" s="23">
        <v>0.23</v>
      </c>
      <c r="O274" s="23">
        <v>5.34</v>
      </c>
      <c r="P274" s="23">
        <v>10.24</v>
      </c>
      <c r="Q274" s="23">
        <v>3.09</v>
      </c>
      <c r="R274" s="23">
        <v>0.34</v>
      </c>
      <c r="S274" s="23">
        <v>0.4</v>
      </c>
      <c r="T274" s="19">
        <v>100.03</v>
      </c>
      <c r="U274" s="23">
        <v>-0.22</v>
      </c>
      <c r="AF274" s="23">
        <v>36</v>
      </c>
      <c r="AG274" s="23">
        <v>450</v>
      </c>
      <c r="AH274" s="23">
        <v>3</v>
      </c>
      <c r="AI274" s="23">
        <v>2.7</v>
      </c>
      <c r="AJ274" s="23">
        <v>833</v>
      </c>
      <c r="AK274" s="23">
        <v>19.600000000000001</v>
      </c>
      <c r="AL274" s="23">
        <v>32.700000000000003</v>
      </c>
      <c r="AM274" s="23">
        <v>0.55000000000000004</v>
      </c>
      <c r="AN274" s="23">
        <v>0.12</v>
      </c>
      <c r="AO274" s="23">
        <v>220</v>
      </c>
      <c r="AP274" s="23">
        <v>7.5</v>
      </c>
      <c r="AQ274" s="23">
        <v>15.9</v>
      </c>
      <c r="AR274" s="23">
        <v>2.46</v>
      </c>
      <c r="AS274" s="23">
        <v>12.3</v>
      </c>
      <c r="AT274" s="23">
        <v>2.96</v>
      </c>
      <c r="AU274" s="23">
        <v>1.25</v>
      </c>
      <c r="AV274" s="23">
        <v>3.31</v>
      </c>
      <c r="AW274" s="23">
        <v>0.52</v>
      </c>
      <c r="AX274" s="23">
        <v>3.2</v>
      </c>
      <c r="AY274" s="23">
        <v>0.65</v>
      </c>
      <c r="AZ274" s="23">
        <v>1.69</v>
      </c>
      <c r="BA274" s="23">
        <v>0.28999999999999998</v>
      </c>
      <c r="BB274" s="23">
        <v>1.73</v>
      </c>
      <c r="BC274" s="23">
        <v>0.22</v>
      </c>
      <c r="BD274" s="23">
        <v>1.03</v>
      </c>
      <c r="BE274" s="23">
        <v>0.05</v>
      </c>
      <c r="BF274" s="23">
        <v>0.55000000000000004</v>
      </c>
      <c r="BG274" s="23">
        <v>0.21</v>
      </c>
      <c r="BI274" s="23">
        <v>0.70413999999999999</v>
      </c>
      <c r="BJ274" s="20"/>
      <c r="BK274" s="20">
        <v>18.437999999999999</v>
      </c>
      <c r="BL274" s="20">
        <v>15.54</v>
      </c>
      <c r="BM274" s="20">
        <v>38.436</v>
      </c>
      <c r="BN274" s="16"/>
      <c r="BO274" s="16">
        <f t="shared" si="17"/>
        <v>1047.6190476190477</v>
      </c>
      <c r="BP274" s="16">
        <f t="shared" si="18"/>
        <v>12.857142857142858</v>
      </c>
      <c r="BQ274" s="16">
        <f t="shared" si="19"/>
        <v>0.38181818181818178</v>
      </c>
      <c r="BR274" s="16">
        <f t="shared" si="20"/>
        <v>0.5714285714285714</v>
      </c>
      <c r="BS274" s="16"/>
      <c r="BT274" s="16"/>
    </row>
    <row r="275" spans="1:72" s="23" customFormat="1" ht="14.4">
      <c r="A275" s="23" t="s">
        <v>761</v>
      </c>
      <c r="B275" s="23" t="s">
        <v>632</v>
      </c>
      <c r="C275" s="26" t="s">
        <v>251</v>
      </c>
      <c r="D275" s="23" t="s">
        <v>278</v>
      </c>
      <c r="E275" s="23" t="s">
        <v>47</v>
      </c>
      <c r="F275" s="23" t="s">
        <v>52</v>
      </c>
      <c r="G275" s="23">
        <v>168.1</v>
      </c>
      <c r="H275" s="23">
        <v>-17.5</v>
      </c>
      <c r="I275" s="24"/>
      <c r="J275" s="23">
        <v>47.78</v>
      </c>
      <c r="K275" s="23">
        <v>0.9</v>
      </c>
      <c r="L275" s="23">
        <v>17.559999999999999</v>
      </c>
      <c r="M275" s="19">
        <v>10.794</v>
      </c>
      <c r="N275" s="23">
        <v>0.19</v>
      </c>
      <c r="O275" s="23">
        <v>6.03</v>
      </c>
      <c r="P275" s="23">
        <v>11.75</v>
      </c>
      <c r="Q275" s="23">
        <v>2.65</v>
      </c>
      <c r="R275" s="23">
        <v>0.68</v>
      </c>
      <c r="S275" s="23">
        <v>0.46</v>
      </c>
      <c r="T275" s="19">
        <v>100</v>
      </c>
      <c r="U275" s="23">
        <v>0.55000000000000004</v>
      </c>
      <c r="AF275" s="23">
        <v>30</v>
      </c>
      <c r="AG275" s="23">
        <v>433</v>
      </c>
      <c r="AH275" s="23">
        <v>45</v>
      </c>
      <c r="AI275" s="23">
        <v>8.5</v>
      </c>
      <c r="AJ275" s="23">
        <v>1094</v>
      </c>
      <c r="AK275" s="23">
        <v>15.3</v>
      </c>
      <c r="AL275" s="23">
        <v>25.4</v>
      </c>
      <c r="AM275" s="23">
        <v>0.63</v>
      </c>
      <c r="AN275" s="23">
        <v>0.12</v>
      </c>
      <c r="AO275" s="23">
        <v>357</v>
      </c>
      <c r="AP275" s="23">
        <v>9.74</v>
      </c>
      <c r="AQ275" s="23">
        <v>21.3</v>
      </c>
      <c r="AR275" s="23">
        <v>3.01</v>
      </c>
      <c r="AS275" s="23">
        <v>14.4</v>
      </c>
      <c r="AT275" s="23">
        <v>3.33</v>
      </c>
      <c r="AU275" s="23">
        <v>1.1399999999999999</v>
      </c>
      <c r="AV275" s="23">
        <v>3.55</v>
      </c>
      <c r="AW275" s="23">
        <v>0.48</v>
      </c>
      <c r="AX275" s="23">
        <v>2.78</v>
      </c>
      <c r="AY275" s="23">
        <v>0.5</v>
      </c>
      <c r="AZ275" s="23">
        <v>1.55</v>
      </c>
      <c r="BA275" s="23">
        <v>0.21</v>
      </c>
      <c r="BB275" s="23">
        <v>1.29</v>
      </c>
      <c r="BC275" s="23">
        <v>0.2</v>
      </c>
      <c r="BD275" s="23">
        <v>0.86</v>
      </c>
      <c r="BE275" s="23">
        <v>3.5999999999999997E-2</v>
      </c>
      <c r="BF275" s="23">
        <v>1.01</v>
      </c>
      <c r="BG275" s="23">
        <v>0.27</v>
      </c>
      <c r="BI275" s="23">
        <v>0.70413000000000003</v>
      </c>
      <c r="BJ275" s="20">
        <v>0.51294600000000001</v>
      </c>
      <c r="BK275" s="20">
        <v>18.463999999999999</v>
      </c>
      <c r="BL275" s="20">
        <v>15.52</v>
      </c>
      <c r="BM275" s="20">
        <v>38.475999999999999</v>
      </c>
      <c r="BN275" s="16"/>
      <c r="BO275" s="16">
        <f t="shared" si="17"/>
        <v>1322.2222222222222</v>
      </c>
      <c r="BP275" s="16">
        <f t="shared" si="18"/>
        <v>31.481481481481481</v>
      </c>
      <c r="BQ275" s="16">
        <f t="shared" si="19"/>
        <v>0.4285714285714286</v>
      </c>
      <c r="BR275" s="16">
        <f t="shared" si="20"/>
        <v>0.44444444444444442</v>
      </c>
      <c r="BS275" s="16">
        <v>1379.5764648069078</v>
      </c>
      <c r="BT275" s="16">
        <v>1.6977883537138578</v>
      </c>
    </row>
    <row r="276" spans="1:72" s="23" customFormat="1" ht="14.4">
      <c r="A276" s="23" t="s">
        <v>761</v>
      </c>
      <c r="B276" s="23" t="s">
        <v>633</v>
      </c>
      <c r="C276" s="26" t="s">
        <v>251</v>
      </c>
      <c r="D276" s="23" t="s">
        <v>278</v>
      </c>
      <c r="E276" s="23" t="s">
        <v>47</v>
      </c>
      <c r="F276" s="23" t="s">
        <v>52</v>
      </c>
      <c r="G276" s="23">
        <v>168.1</v>
      </c>
      <c r="H276" s="23">
        <v>-17.5</v>
      </c>
      <c r="I276" s="24"/>
      <c r="J276" s="23">
        <v>47.91</v>
      </c>
      <c r="K276" s="23">
        <v>0.94</v>
      </c>
      <c r="L276" s="23">
        <v>17.309999999999999</v>
      </c>
      <c r="M276" s="19">
        <v>11.036864999999999</v>
      </c>
      <c r="N276" s="23">
        <v>0.19</v>
      </c>
      <c r="O276" s="23">
        <v>5.71</v>
      </c>
      <c r="P276" s="23">
        <v>11.65</v>
      </c>
      <c r="Q276" s="23">
        <v>2.83</v>
      </c>
      <c r="R276" s="23">
        <v>0.72</v>
      </c>
      <c r="S276" s="23">
        <v>0.48</v>
      </c>
      <c r="T276" s="19">
        <v>100.01</v>
      </c>
      <c r="U276" s="23">
        <v>0.38</v>
      </c>
      <c r="AF276" s="23">
        <v>29</v>
      </c>
      <c r="AG276" s="23">
        <v>456</v>
      </c>
      <c r="AH276" s="23">
        <v>37</v>
      </c>
      <c r="AI276" s="23">
        <v>8.9</v>
      </c>
      <c r="AJ276" s="23">
        <v>1113</v>
      </c>
      <c r="AK276" s="23">
        <v>16.600000000000001</v>
      </c>
      <c r="AL276" s="23">
        <v>27.8</v>
      </c>
      <c r="AM276" s="23">
        <v>0.65</v>
      </c>
      <c r="AN276" s="23">
        <v>0.16</v>
      </c>
      <c r="AO276" s="23">
        <v>365</v>
      </c>
      <c r="AP276" s="23">
        <v>10.3</v>
      </c>
      <c r="AQ276" s="23">
        <v>22.4</v>
      </c>
      <c r="AR276" s="23">
        <v>3.07</v>
      </c>
      <c r="AS276" s="23">
        <v>14.3</v>
      </c>
      <c r="AT276" s="23">
        <v>3.27</v>
      </c>
      <c r="AU276" s="23">
        <v>1.18</v>
      </c>
      <c r="AV276" s="23">
        <v>3.55</v>
      </c>
      <c r="AW276" s="23">
        <v>0.49</v>
      </c>
      <c r="AX276" s="23">
        <v>2.83</v>
      </c>
      <c r="AY276" s="23">
        <v>0.55000000000000004</v>
      </c>
      <c r="AZ276" s="23">
        <v>1.67</v>
      </c>
      <c r="BA276" s="23">
        <v>0.24</v>
      </c>
      <c r="BB276" s="23">
        <v>1.42</v>
      </c>
      <c r="BC276" s="23">
        <v>0.19</v>
      </c>
      <c r="BD276" s="23">
        <v>0.92</v>
      </c>
      <c r="BE276" s="23">
        <v>3.6999999999999998E-2</v>
      </c>
      <c r="BF276" s="23">
        <v>0.97</v>
      </c>
      <c r="BG276" s="23">
        <v>0.27</v>
      </c>
      <c r="BI276" s="23">
        <v>0.70416000000000001</v>
      </c>
      <c r="BJ276" s="20">
        <v>0.51294600000000001</v>
      </c>
      <c r="BK276" s="20">
        <v>18.501000000000001</v>
      </c>
      <c r="BL276" s="20">
        <v>15.558</v>
      </c>
      <c r="BM276" s="20">
        <v>38.609000000000002</v>
      </c>
      <c r="BN276" s="16"/>
      <c r="BO276" s="16">
        <f t="shared" si="17"/>
        <v>1351.8518518518517</v>
      </c>
      <c r="BP276" s="16">
        <f t="shared" si="18"/>
        <v>32.962962962962962</v>
      </c>
      <c r="BQ276" s="16">
        <f t="shared" si="19"/>
        <v>0.41538461538461541</v>
      </c>
      <c r="BR276" s="16">
        <f t="shared" si="20"/>
        <v>0.59259259259259256</v>
      </c>
      <c r="BS276" s="16"/>
      <c r="BT276" s="16"/>
    </row>
    <row r="277" spans="1:72" s="23" customFormat="1" ht="14.4">
      <c r="A277" s="23" t="s">
        <v>761</v>
      </c>
      <c r="B277" s="23" t="s">
        <v>634</v>
      </c>
      <c r="C277" s="26" t="s">
        <v>252</v>
      </c>
      <c r="D277" s="23" t="s">
        <v>278</v>
      </c>
      <c r="E277" s="23" t="s">
        <v>47</v>
      </c>
      <c r="F277" s="23" t="s">
        <v>52</v>
      </c>
      <c r="G277" s="23">
        <v>168</v>
      </c>
      <c r="H277" s="23">
        <v>-14.45</v>
      </c>
      <c r="I277" s="24"/>
      <c r="J277" s="23">
        <v>52.36</v>
      </c>
      <c r="K277" s="23">
        <v>0.63</v>
      </c>
      <c r="L277" s="23">
        <v>17.78</v>
      </c>
      <c r="M277" s="19">
        <v>7.8796199999999992</v>
      </c>
      <c r="N277" s="23">
        <v>0.15</v>
      </c>
      <c r="O277" s="23">
        <v>6</v>
      </c>
      <c r="P277" s="23">
        <v>11.26</v>
      </c>
      <c r="Q277" s="23">
        <v>2.46</v>
      </c>
      <c r="R277" s="23">
        <v>0.49</v>
      </c>
      <c r="S277" s="23">
        <v>0.1</v>
      </c>
      <c r="T277" s="19">
        <v>99.99</v>
      </c>
      <c r="U277" s="23">
        <v>-0.31</v>
      </c>
      <c r="AF277" s="23">
        <v>34</v>
      </c>
      <c r="AG277" s="23">
        <v>317</v>
      </c>
      <c r="AH277" s="23">
        <v>147</v>
      </c>
      <c r="AI277" s="23">
        <v>6</v>
      </c>
      <c r="AJ277" s="23">
        <v>290</v>
      </c>
      <c r="AK277" s="23">
        <v>16.8</v>
      </c>
      <c r="AL277" s="23">
        <v>35.6</v>
      </c>
      <c r="AM277" s="23">
        <v>0.96</v>
      </c>
      <c r="AN277" s="23">
        <v>7.0000000000000007E-2</v>
      </c>
      <c r="AO277" s="23">
        <v>178</v>
      </c>
      <c r="AP277" s="23">
        <v>2.71</v>
      </c>
      <c r="AQ277" s="23">
        <v>6.57</v>
      </c>
      <c r="AR277" s="23">
        <v>1.07</v>
      </c>
      <c r="AS277" s="23">
        <v>5.19</v>
      </c>
      <c r="AT277" s="23">
        <v>1.72</v>
      </c>
      <c r="AU277" s="23">
        <v>0.64</v>
      </c>
      <c r="AV277" s="23">
        <v>2.59</v>
      </c>
      <c r="AW277" s="23">
        <v>0.45</v>
      </c>
      <c r="AX277" s="23">
        <v>2.6</v>
      </c>
      <c r="AY277" s="23">
        <v>0.56999999999999995</v>
      </c>
      <c r="AZ277" s="23">
        <v>1.73</v>
      </c>
      <c r="BA277" s="23">
        <v>0.26</v>
      </c>
      <c r="BB277" s="23">
        <v>1.77</v>
      </c>
      <c r="BC277" s="23">
        <v>0.3</v>
      </c>
      <c r="BD277" s="23">
        <v>1.1100000000000001</v>
      </c>
      <c r="BE277" s="23">
        <v>4.9000000000000002E-2</v>
      </c>
      <c r="BF277" s="23">
        <v>0.34</v>
      </c>
      <c r="BG277" s="23">
        <v>0.19</v>
      </c>
      <c r="BI277" s="23">
        <v>0.70415000000000005</v>
      </c>
      <c r="BJ277" s="20">
        <v>0.51304799999999995</v>
      </c>
      <c r="BK277" s="20">
        <v>18.215</v>
      </c>
      <c r="BL277" s="20">
        <v>15.505000000000001</v>
      </c>
      <c r="BM277" s="20">
        <v>38.234999999999999</v>
      </c>
      <c r="BN277" s="16"/>
      <c r="BO277" s="16">
        <f t="shared" si="17"/>
        <v>936.84210526315792</v>
      </c>
      <c r="BP277" s="16">
        <f t="shared" si="18"/>
        <v>31.578947368421051</v>
      </c>
      <c r="BQ277" s="16">
        <f t="shared" si="19"/>
        <v>0.19791666666666669</v>
      </c>
      <c r="BR277" s="16">
        <f t="shared" si="20"/>
        <v>0.36842105263157898</v>
      </c>
      <c r="BS277" s="16">
        <v>1247.2494331435564</v>
      </c>
      <c r="BT277" s="16">
        <v>0.61078075366700812</v>
      </c>
    </row>
    <row r="278" spans="1:72" s="23" customFormat="1" ht="14.4">
      <c r="A278" s="23" t="s">
        <v>761</v>
      </c>
      <c r="B278" s="23" t="s">
        <v>635</v>
      </c>
      <c r="C278" s="26" t="s">
        <v>252</v>
      </c>
      <c r="D278" s="23" t="s">
        <v>278</v>
      </c>
      <c r="E278" s="23" t="s">
        <v>47</v>
      </c>
      <c r="F278" s="23" t="s">
        <v>52</v>
      </c>
      <c r="G278" s="23">
        <v>168</v>
      </c>
      <c r="H278" s="23">
        <v>-14.45</v>
      </c>
      <c r="I278" s="24"/>
      <c r="J278" s="23">
        <v>51.8</v>
      </c>
      <c r="K278" s="23">
        <v>0.68</v>
      </c>
      <c r="L278" s="23">
        <v>18.059999999999999</v>
      </c>
      <c r="M278" s="19">
        <v>8.9590200000000006</v>
      </c>
      <c r="N278" s="23">
        <v>0.17</v>
      </c>
      <c r="O278" s="23">
        <v>5.01</v>
      </c>
      <c r="P278" s="23">
        <v>11.12</v>
      </c>
      <c r="Q278" s="23">
        <v>2.6</v>
      </c>
      <c r="R278" s="23">
        <v>0.53</v>
      </c>
      <c r="S278" s="23">
        <v>0.11</v>
      </c>
      <c r="T278" s="19">
        <v>100.04</v>
      </c>
      <c r="U278" s="23">
        <v>-0.24</v>
      </c>
      <c r="AF278" s="23">
        <v>37</v>
      </c>
      <c r="AG278" s="23">
        <v>359</v>
      </c>
      <c r="AH278" s="23">
        <v>26</v>
      </c>
      <c r="AI278" s="23">
        <v>7.2</v>
      </c>
      <c r="AJ278" s="23">
        <v>342</v>
      </c>
      <c r="AK278" s="23">
        <v>17.899999999999999</v>
      </c>
      <c r="AL278" s="23">
        <v>36.9</v>
      </c>
      <c r="AM278" s="23">
        <v>0.77</v>
      </c>
      <c r="AN278" s="23">
        <v>0.24</v>
      </c>
      <c r="AO278" s="23">
        <v>209</v>
      </c>
      <c r="AP278" s="23">
        <v>2.81</v>
      </c>
      <c r="AQ278" s="23">
        <v>6.67</v>
      </c>
      <c r="AR278" s="23">
        <v>1.02</v>
      </c>
      <c r="AS278" s="23">
        <v>5.5</v>
      </c>
      <c r="AT278" s="23">
        <v>1.72</v>
      </c>
      <c r="AU278" s="23">
        <v>0.67</v>
      </c>
      <c r="AV278" s="23">
        <v>2.82</v>
      </c>
      <c r="AW278" s="23">
        <v>0.46</v>
      </c>
      <c r="AX278" s="23">
        <v>2.87</v>
      </c>
      <c r="AY278" s="23">
        <v>0.6</v>
      </c>
      <c r="AZ278" s="23">
        <v>1.76</v>
      </c>
      <c r="BA278" s="23">
        <v>0.31</v>
      </c>
      <c r="BB278" s="23">
        <v>1.81</v>
      </c>
      <c r="BC278" s="23">
        <v>0.31</v>
      </c>
      <c r="BD278" s="23">
        <v>1.06</v>
      </c>
      <c r="BE278" s="23">
        <v>5.0999999999999997E-2</v>
      </c>
      <c r="BF278" s="23">
        <v>0.3</v>
      </c>
      <c r="BG278" s="23">
        <v>0.2</v>
      </c>
      <c r="BI278" s="23">
        <v>0.70403000000000004</v>
      </c>
      <c r="BJ278" s="20">
        <v>0.51305599999999996</v>
      </c>
      <c r="BK278" s="20">
        <v>18.143000000000001</v>
      </c>
      <c r="BL278" s="20">
        <v>15.452</v>
      </c>
      <c r="BM278" s="20">
        <v>38.036000000000001</v>
      </c>
      <c r="BN278" s="16"/>
      <c r="BO278" s="16">
        <f t="shared" si="17"/>
        <v>1045</v>
      </c>
      <c r="BP278" s="16">
        <f t="shared" si="18"/>
        <v>36</v>
      </c>
      <c r="BQ278" s="16">
        <f t="shared" si="19"/>
        <v>0.25974025974025977</v>
      </c>
      <c r="BR278" s="16">
        <f t="shared" si="20"/>
        <v>1.2</v>
      </c>
      <c r="BS278" s="16"/>
      <c r="BT278" s="16"/>
    </row>
    <row r="279" spans="1:72" s="23" customFormat="1" ht="14.4">
      <c r="A279" s="23" t="s">
        <v>761</v>
      </c>
      <c r="B279" s="23" t="s">
        <v>636</v>
      </c>
      <c r="C279" s="26" t="s">
        <v>252</v>
      </c>
      <c r="D279" s="23" t="s">
        <v>278</v>
      </c>
      <c r="E279" s="23" t="s">
        <v>47</v>
      </c>
      <c r="F279" s="23" t="s">
        <v>52</v>
      </c>
      <c r="G279" s="23">
        <v>168</v>
      </c>
      <c r="H279" s="23">
        <v>-14.45</v>
      </c>
      <c r="I279" s="24"/>
      <c r="J279" s="23">
        <v>51.37</v>
      </c>
      <c r="K279" s="23">
        <v>0.5</v>
      </c>
      <c r="L279" s="23">
        <v>12.63</v>
      </c>
      <c r="M279" s="19">
        <v>8.2933900000000005</v>
      </c>
      <c r="N279" s="23">
        <v>0.16</v>
      </c>
      <c r="O279" s="23">
        <v>11.65</v>
      </c>
      <c r="P279" s="23">
        <v>12.36</v>
      </c>
      <c r="Q279" s="23">
        <v>1.68</v>
      </c>
      <c r="R279" s="23">
        <v>0.35</v>
      </c>
      <c r="S279" s="23">
        <v>0.08</v>
      </c>
      <c r="T279" s="19">
        <v>100</v>
      </c>
      <c r="U279" s="23">
        <v>0.12</v>
      </c>
      <c r="AF279" s="23">
        <v>47</v>
      </c>
      <c r="AG279" s="23">
        <v>264</v>
      </c>
      <c r="AH279" s="23">
        <v>514</v>
      </c>
      <c r="AI279" s="23">
        <v>5.3</v>
      </c>
      <c r="AJ279" s="23">
        <v>203</v>
      </c>
      <c r="AK279" s="23">
        <v>12.9</v>
      </c>
      <c r="AL279" s="23">
        <v>25.1</v>
      </c>
      <c r="AM279" s="23">
        <v>0.68</v>
      </c>
      <c r="AN279" s="23">
        <v>0.21</v>
      </c>
      <c r="AO279" s="23">
        <v>126</v>
      </c>
      <c r="AP279" s="23">
        <v>1.91</v>
      </c>
      <c r="AQ279" s="23">
        <v>4.5</v>
      </c>
      <c r="AR279" s="23">
        <v>0.72</v>
      </c>
      <c r="AS279" s="23">
        <v>3.85</v>
      </c>
      <c r="AT279" s="23">
        <v>1.43</v>
      </c>
      <c r="AU279" s="23">
        <v>0.48</v>
      </c>
      <c r="AV279" s="23">
        <v>1.82</v>
      </c>
      <c r="AW279" s="23">
        <v>0.35</v>
      </c>
      <c r="AX279" s="23">
        <v>2.04</v>
      </c>
      <c r="AY279" s="23">
        <v>0.4</v>
      </c>
      <c r="AZ279" s="23">
        <v>1.3</v>
      </c>
      <c r="BA279" s="23">
        <v>0.22</v>
      </c>
      <c r="BB279" s="23">
        <v>1.38</v>
      </c>
      <c r="BC279" s="23">
        <v>0.21</v>
      </c>
      <c r="BD279" s="23">
        <v>0.79</v>
      </c>
      <c r="BE279" s="23">
        <v>4.2000000000000003E-2</v>
      </c>
      <c r="BF279" s="23">
        <v>0.23</v>
      </c>
      <c r="BG279" s="23">
        <v>0.17</v>
      </c>
      <c r="BI279" s="23">
        <v>0.70415000000000005</v>
      </c>
      <c r="BJ279" s="20">
        <v>0.51305599999999996</v>
      </c>
      <c r="BK279" s="20">
        <v>18.196000000000002</v>
      </c>
      <c r="BL279" s="20">
        <v>15.515000000000001</v>
      </c>
      <c r="BM279" s="20">
        <v>38.24</v>
      </c>
      <c r="BN279" s="16"/>
      <c r="BO279" s="16">
        <f t="shared" si="17"/>
        <v>741.17647058823525</v>
      </c>
      <c r="BP279" s="16">
        <f t="shared" si="18"/>
        <v>31.17647058823529</v>
      </c>
      <c r="BQ279" s="16">
        <f t="shared" si="19"/>
        <v>0.25</v>
      </c>
      <c r="BR279" s="16">
        <f t="shared" si="20"/>
        <v>1.2352941176470587</v>
      </c>
      <c r="BS279" s="16">
        <v>1263.8774960037038</v>
      </c>
      <c r="BT279" s="16">
        <v>0.46743983585507182</v>
      </c>
    </row>
    <row r="280" spans="1:72" s="23" customFormat="1" ht="14.4">
      <c r="A280" s="23" t="s">
        <v>761</v>
      </c>
      <c r="B280" s="23" t="s">
        <v>637</v>
      </c>
      <c r="C280" s="26" t="s">
        <v>253</v>
      </c>
      <c r="D280" s="23" t="s">
        <v>278</v>
      </c>
      <c r="E280" s="23" t="s">
        <v>47</v>
      </c>
      <c r="F280" s="23" t="s">
        <v>52</v>
      </c>
      <c r="G280" s="23">
        <v>170.2</v>
      </c>
      <c r="H280" s="23">
        <v>-19.5</v>
      </c>
      <c r="I280" s="24"/>
      <c r="J280" s="23">
        <v>51.35</v>
      </c>
      <c r="K280" s="23">
        <v>1</v>
      </c>
      <c r="L280" s="23">
        <v>14.24</v>
      </c>
      <c r="M280" s="19">
        <v>7.9335899999999997</v>
      </c>
      <c r="N280" s="23">
        <v>0.15</v>
      </c>
      <c r="O280" s="23">
        <v>10.66</v>
      </c>
      <c r="P280" s="23">
        <v>10.46</v>
      </c>
      <c r="Q280" s="23">
        <v>2.38</v>
      </c>
      <c r="R280" s="23">
        <v>0.74</v>
      </c>
      <c r="S280" s="23">
        <v>0.2</v>
      </c>
      <c r="T280" s="19">
        <v>100</v>
      </c>
      <c r="U280" s="23">
        <v>1.04</v>
      </c>
      <c r="AF280" s="23">
        <v>28</v>
      </c>
      <c r="AG280" s="23">
        <v>193</v>
      </c>
      <c r="AH280" s="23">
        <v>524</v>
      </c>
      <c r="AI280" s="23">
        <v>12.8</v>
      </c>
      <c r="AJ280" s="23">
        <v>413</v>
      </c>
      <c r="AK280" s="23">
        <v>18.2</v>
      </c>
      <c r="AL280" s="23">
        <v>93.7</v>
      </c>
      <c r="AM280" s="23">
        <v>5.71</v>
      </c>
      <c r="AN280" s="23">
        <v>0.26</v>
      </c>
      <c r="AO280" s="23">
        <v>89</v>
      </c>
      <c r="AP280" s="23">
        <v>9.26</v>
      </c>
      <c r="AQ280" s="23">
        <v>20.399999999999999</v>
      </c>
      <c r="AR280" s="23">
        <v>2.76</v>
      </c>
      <c r="AS280" s="23">
        <v>12.3</v>
      </c>
      <c r="AT280" s="23">
        <v>3.01</v>
      </c>
      <c r="AU280" s="23">
        <v>0.96</v>
      </c>
      <c r="AV280" s="23">
        <v>3.09</v>
      </c>
      <c r="AW280" s="23">
        <v>0.49</v>
      </c>
      <c r="AX280" s="23">
        <v>2.98</v>
      </c>
      <c r="AY280" s="23">
        <v>0.6</v>
      </c>
      <c r="AZ280" s="23">
        <v>1.74</v>
      </c>
      <c r="BA280" s="23">
        <v>0.28000000000000003</v>
      </c>
      <c r="BB280" s="23">
        <v>1.78</v>
      </c>
      <c r="BC280" s="23">
        <v>0.28000000000000003</v>
      </c>
      <c r="BD280" s="23">
        <v>2.25</v>
      </c>
      <c r="BE280" s="23">
        <v>0.373</v>
      </c>
      <c r="BF280" s="23">
        <v>1.27</v>
      </c>
      <c r="BG280" s="23">
        <v>0.5</v>
      </c>
      <c r="BI280" s="23">
        <v>0.70326</v>
      </c>
      <c r="BJ280" s="20">
        <v>0.51302199999999998</v>
      </c>
      <c r="BK280" s="20">
        <v>18.667999999999999</v>
      </c>
      <c r="BL280" s="20">
        <v>15.515000000000001</v>
      </c>
      <c r="BM280" s="20">
        <v>38.249000000000002</v>
      </c>
      <c r="BN280" s="16"/>
      <c r="BO280" s="16">
        <f t="shared" si="17"/>
        <v>178</v>
      </c>
      <c r="BP280" s="16">
        <f t="shared" si="18"/>
        <v>25.6</v>
      </c>
      <c r="BQ280" s="16">
        <f t="shared" si="19"/>
        <v>8.7565674255691769E-2</v>
      </c>
      <c r="BR280" s="16">
        <f t="shared" si="20"/>
        <v>0.52</v>
      </c>
      <c r="BS280" s="16">
        <v>1246.9827859996687</v>
      </c>
      <c r="BT280" s="16">
        <v>0.63915113537767743</v>
      </c>
    </row>
    <row r="281" spans="1:72" s="23" customFormat="1" ht="14.4">
      <c r="A281" s="23" t="s">
        <v>761</v>
      </c>
      <c r="B281" s="23" t="s">
        <v>638</v>
      </c>
      <c r="C281" s="26" t="s">
        <v>253</v>
      </c>
      <c r="D281" s="23" t="s">
        <v>278</v>
      </c>
      <c r="E281" s="23" t="s">
        <v>47</v>
      </c>
      <c r="F281" s="23" t="s">
        <v>52</v>
      </c>
      <c r="G281" s="23">
        <v>170.2</v>
      </c>
      <c r="H281" s="23">
        <v>-19.5</v>
      </c>
      <c r="I281" s="24"/>
      <c r="J281" s="23">
        <v>56.85</v>
      </c>
      <c r="K281" s="23">
        <v>0.79</v>
      </c>
      <c r="L281" s="23">
        <v>16.96</v>
      </c>
      <c r="M281" s="19">
        <v>6.9171550000000002</v>
      </c>
      <c r="N281" s="23">
        <v>0.15</v>
      </c>
      <c r="O281" s="23">
        <v>4.1500000000000004</v>
      </c>
      <c r="P281" s="23">
        <v>8.14</v>
      </c>
      <c r="Q281" s="23">
        <v>3.02</v>
      </c>
      <c r="R281" s="23">
        <v>1.97</v>
      </c>
      <c r="S281" s="23">
        <v>0.31</v>
      </c>
      <c r="T281" s="19">
        <v>100.03</v>
      </c>
      <c r="U281" s="23">
        <v>0.37</v>
      </c>
      <c r="AF281" s="23">
        <v>24</v>
      </c>
      <c r="AG281" s="23">
        <v>250</v>
      </c>
      <c r="AH281" s="23">
        <v>36</v>
      </c>
      <c r="AI281" s="23">
        <v>31.3</v>
      </c>
      <c r="AJ281" s="23">
        <v>736</v>
      </c>
      <c r="AK281" s="23">
        <v>22.3</v>
      </c>
      <c r="AL281" s="23">
        <v>106</v>
      </c>
      <c r="AM281" s="23">
        <v>2.84</v>
      </c>
      <c r="AN281" s="23">
        <v>0.6</v>
      </c>
      <c r="AO281" s="23">
        <v>174</v>
      </c>
      <c r="AP281" s="23">
        <v>13.7</v>
      </c>
      <c r="AQ281" s="23">
        <v>29.1</v>
      </c>
      <c r="AR281" s="23">
        <v>3.99</v>
      </c>
      <c r="AS281" s="23">
        <v>19.2</v>
      </c>
      <c r="AT281" s="23">
        <v>4.26</v>
      </c>
      <c r="AU281" s="23">
        <v>1.35</v>
      </c>
      <c r="AV281" s="23">
        <v>4.3899999999999997</v>
      </c>
      <c r="AW281" s="23">
        <v>0.66</v>
      </c>
      <c r="AX281" s="23">
        <v>3.73</v>
      </c>
      <c r="AY281" s="23">
        <v>0.78</v>
      </c>
      <c r="AZ281" s="23">
        <v>2.11</v>
      </c>
      <c r="BA281" s="23">
        <v>0.35</v>
      </c>
      <c r="BB281" s="23">
        <v>2.31</v>
      </c>
      <c r="BC281" s="23">
        <v>0.36</v>
      </c>
      <c r="BD281" s="23">
        <v>2.88</v>
      </c>
      <c r="BE281" s="23">
        <v>0.186</v>
      </c>
      <c r="BF281" s="23">
        <v>1.98</v>
      </c>
      <c r="BG281" s="23">
        <v>0.95</v>
      </c>
      <c r="BI281" s="23">
        <v>0.70326999999999995</v>
      </c>
      <c r="BJ281" s="20">
        <v>0.51299300000000003</v>
      </c>
      <c r="BK281" s="20">
        <v>18.690999999999999</v>
      </c>
      <c r="BL281" s="20">
        <v>15.545999999999999</v>
      </c>
      <c r="BM281" s="20">
        <v>38.335999999999999</v>
      </c>
      <c r="BN281" s="16"/>
      <c r="BO281" s="16">
        <f t="shared" si="17"/>
        <v>183.15789473684211</v>
      </c>
      <c r="BP281" s="16">
        <f t="shared" si="18"/>
        <v>32.947368421052637</v>
      </c>
      <c r="BQ281" s="16">
        <f t="shared" si="19"/>
        <v>0.33450704225352113</v>
      </c>
      <c r="BR281" s="16">
        <f t="shared" si="20"/>
        <v>0.63157894736842102</v>
      </c>
      <c r="BS281" s="16"/>
      <c r="BT281" s="16"/>
    </row>
    <row r="282" spans="1:72" s="23" customFormat="1" ht="14.4">
      <c r="A282" s="23" t="s">
        <v>761</v>
      </c>
      <c r="B282" s="23" t="s">
        <v>639</v>
      </c>
      <c r="C282" s="26" t="s">
        <v>254</v>
      </c>
      <c r="D282" s="23" t="s">
        <v>278</v>
      </c>
      <c r="E282" s="23" t="s">
        <v>47</v>
      </c>
      <c r="F282" s="23" t="s">
        <v>52</v>
      </c>
      <c r="G282" s="23">
        <v>167.25</v>
      </c>
      <c r="H282" s="23">
        <v>-13.25</v>
      </c>
      <c r="I282" s="24"/>
      <c r="J282" s="23">
        <v>53.31</v>
      </c>
      <c r="K282" s="23">
        <v>0.71</v>
      </c>
      <c r="L282" s="23">
        <v>16.77</v>
      </c>
      <c r="M282" s="19">
        <v>8.9410299999999996</v>
      </c>
      <c r="N282" s="23">
        <v>0.17</v>
      </c>
      <c r="O282" s="23">
        <v>5.58</v>
      </c>
      <c r="P282" s="23">
        <v>10</v>
      </c>
      <c r="Q282" s="23">
        <v>2.42</v>
      </c>
      <c r="R282" s="23">
        <v>0.9</v>
      </c>
      <c r="S282" s="23">
        <v>0.23</v>
      </c>
      <c r="T282" s="19">
        <v>100.03</v>
      </c>
      <c r="U282" s="23">
        <v>0.37</v>
      </c>
      <c r="AF282" s="23">
        <v>34</v>
      </c>
      <c r="AG282" s="23">
        <v>322</v>
      </c>
      <c r="AH282" s="23">
        <v>48</v>
      </c>
      <c r="AI282" s="23">
        <v>15.3</v>
      </c>
      <c r="AJ282" s="23">
        <v>524</v>
      </c>
      <c r="AK282" s="23">
        <v>17.899999999999999</v>
      </c>
      <c r="AL282" s="23">
        <v>52.6</v>
      </c>
      <c r="AM282" s="23">
        <v>2.38</v>
      </c>
      <c r="AN282" s="23">
        <v>0.37</v>
      </c>
      <c r="AO282" s="23">
        <v>140</v>
      </c>
      <c r="AP282" s="23">
        <v>9.6999999999999993</v>
      </c>
      <c r="AQ282" s="23">
        <v>20.3</v>
      </c>
      <c r="AR282" s="23">
        <v>2.85</v>
      </c>
      <c r="AS282" s="23">
        <v>13</v>
      </c>
      <c r="AT282" s="23">
        <v>2.93</v>
      </c>
      <c r="AU282" s="23">
        <v>1</v>
      </c>
      <c r="AV282" s="23">
        <v>2.76</v>
      </c>
      <c r="AW282" s="23">
        <v>0.47</v>
      </c>
      <c r="AX282" s="23">
        <v>2.74</v>
      </c>
      <c r="AY282" s="23">
        <v>0.56000000000000005</v>
      </c>
      <c r="AZ282" s="23">
        <v>1.52</v>
      </c>
      <c r="BA282" s="23">
        <v>0.22</v>
      </c>
      <c r="BB282" s="23">
        <v>1.61</v>
      </c>
      <c r="BC282" s="23">
        <v>0.26</v>
      </c>
      <c r="BD282" s="23">
        <v>1.55</v>
      </c>
      <c r="BE282" s="23">
        <v>0.13300000000000001</v>
      </c>
      <c r="BF282" s="23">
        <v>1.1399999999999999</v>
      </c>
      <c r="BG282" s="23">
        <v>0.53</v>
      </c>
      <c r="BI282" s="23">
        <v>0.70321999999999996</v>
      </c>
      <c r="BJ282" s="20">
        <v>0.51302499999999995</v>
      </c>
      <c r="BK282" s="20">
        <v>18.707999999999998</v>
      </c>
      <c r="BL282" s="20">
        <v>15.519</v>
      </c>
      <c r="BM282" s="20">
        <v>38.317999999999998</v>
      </c>
      <c r="BN282" s="16"/>
      <c r="BO282" s="16">
        <f t="shared" si="17"/>
        <v>264.15094339622641</v>
      </c>
      <c r="BP282" s="16">
        <f t="shared" si="18"/>
        <v>28.867924528301888</v>
      </c>
      <c r="BQ282" s="16">
        <f t="shared" si="19"/>
        <v>0.22268907563025211</v>
      </c>
      <c r="BR282" s="16">
        <f t="shared" si="20"/>
        <v>0.69811320754716977</v>
      </c>
      <c r="BS282" s="16"/>
      <c r="BT282" s="16"/>
    </row>
    <row r="283" spans="1:72" s="23" customFormat="1" ht="14.4">
      <c r="A283" s="23" t="s">
        <v>761</v>
      </c>
      <c r="B283" s="23" t="s">
        <v>640</v>
      </c>
      <c r="C283" s="26" t="s">
        <v>254</v>
      </c>
      <c r="D283" s="23" t="s">
        <v>278</v>
      </c>
      <c r="E283" s="23" t="s">
        <v>47</v>
      </c>
      <c r="F283" s="23" t="s">
        <v>52</v>
      </c>
      <c r="G283" s="23">
        <v>167.25</v>
      </c>
      <c r="H283" s="23">
        <v>-13.25</v>
      </c>
      <c r="I283" s="24"/>
      <c r="J283" s="23">
        <v>53.37</v>
      </c>
      <c r="K283" s="23">
        <v>0.72</v>
      </c>
      <c r="L283" s="23">
        <v>16.579999999999998</v>
      </c>
      <c r="M283" s="19">
        <v>8.8061049999999987</v>
      </c>
      <c r="N283" s="23">
        <v>0.17</v>
      </c>
      <c r="O283" s="23">
        <v>5.64</v>
      </c>
      <c r="P283" s="23">
        <v>10.16</v>
      </c>
      <c r="Q283" s="23">
        <v>2.5</v>
      </c>
      <c r="R283" s="23">
        <v>0.88</v>
      </c>
      <c r="S283" s="23">
        <v>0.23</v>
      </c>
      <c r="T283" s="19">
        <v>100.04</v>
      </c>
      <c r="U283" s="23">
        <v>0.54</v>
      </c>
      <c r="AF283" s="23">
        <v>38</v>
      </c>
      <c r="AG283" s="23">
        <v>353</v>
      </c>
      <c r="AH283" s="23">
        <v>70</v>
      </c>
      <c r="AI283" s="23">
        <v>15.2</v>
      </c>
      <c r="AJ283" s="23">
        <v>556</v>
      </c>
      <c r="AK283" s="23">
        <v>17.899999999999999</v>
      </c>
      <c r="AL283" s="23">
        <v>54.5</v>
      </c>
      <c r="AM283" s="23">
        <v>2.41</v>
      </c>
      <c r="AN283" s="23">
        <v>0.38</v>
      </c>
      <c r="AO283" s="23">
        <v>140</v>
      </c>
      <c r="AP283" s="23">
        <v>10.199999999999999</v>
      </c>
      <c r="AQ283" s="23">
        <v>20.9</v>
      </c>
      <c r="AR283" s="23">
        <v>3.01</v>
      </c>
      <c r="AS283" s="23">
        <v>13.6</v>
      </c>
      <c r="AT283" s="23">
        <v>3.25</v>
      </c>
      <c r="AU283" s="23">
        <v>1</v>
      </c>
      <c r="AV283" s="23">
        <v>3.04</v>
      </c>
      <c r="AW283" s="23">
        <v>0.48</v>
      </c>
      <c r="AX283" s="23">
        <v>2.92</v>
      </c>
      <c r="AY283" s="23">
        <v>0.59</v>
      </c>
      <c r="AZ283" s="23">
        <v>1.69</v>
      </c>
      <c r="BA283" s="23">
        <v>0.22</v>
      </c>
      <c r="BB283" s="23">
        <v>1.83</v>
      </c>
      <c r="BC283" s="23">
        <v>0.28000000000000003</v>
      </c>
      <c r="BD283" s="23">
        <v>1.48</v>
      </c>
      <c r="BE283" s="23">
        <v>0.14799999999999999</v>
      </c>
      <c r="BF283" s="23">
        <v>1.21</v>
      </c>
      <c r="BG283" s="23">
        <v>0.56000000000000005</v>
      </c>
      <c r="BJ283" s="20"/>
      <c r="BK283" s="20"/>
      <c r="BL283" s="20"/>
      <c r="BM283" s="20"/>
      <c r="BN283" s="16"/>
      <c r="BO283" s="16">
        <f t="shared" si="17"/>
        <v>249.99999999999997</v>
      </c>
      <c r="BP283" s="16">
        <f t="shared" si="18"/>
        <v>27.142857142857139</v>
      </c>
      <c r="BQ283" s="16">
        <f t="shared" si="19"/>
        <v>0.23236514522821577</v>
      </c>
      <c r="BR283" s="16">
        <f t="shared" si="20"/>
        <v>0.67857142857142849</v>
      </c>
      <c r="BS283" s="16"/>
      <c r="BT283" s="16"/>
    </row>
    <row r="284" spans="1:72" s="23" customFormat="1" ht="14.4">
      <c r="A284" s="23" t="s">
        <v>761</v>
      </c>
      <c r="B284" s="23" t="s">
        <v>641</v>
      </c>
      <c r="C284" s="26" t="s">
        <v>254</v>
      </c>
      <c r="D284" s="23" t="s">
        <v>278</v>
      </c>
      <c r="E284" s="23" t="s">
        <v>47</v>
      </c>
      <c r="F284" s="23" t="s">
        <v>52</v>
      </c>
      <c r="G284" s="23">
        <v>167.25</v>
      </c>
      <c r="H284" s="23">
        <v>-13.25</v>
      </c>
      <c r="I284" s="24"/>
      <c r="J284" s="23">
        <v>53.19</v>
      </c>
      <c r="K284" s="23">
        <v>0.7</v>
      </c>
      <c r="L284" s="23">
        <v>16.510000000000002</v>
      </c>
      <c r="M284" s="19">
        <v>8.8690699999999989</v>
      </c>
      <c r="N284" s="23">
        <v>0.16</v>
      </c>
      <c r="O284" s="23">
        <v>5.52</v>
      </c>
      <c r="P284" s="23">
        <v>10.33</v>
      </c>
      <c r="Q284" s="23">
        <v>2.5299999999999998</v>
      </c>
      <c r="R284" s="23">
        <v>0.97</v>
      </c>
      <c r="S284" s="23">
        <v>0.25</v>
      </c>
      <c r="T284" s="19">
        <v>100.02</v>
      </c>
      <c r="U284" s="23">
        <v>0.16</v>
      </c>
      <c r="AF284" s="23">
        <v>35</v>
      </c>
      <c r="AG284" s="23">
        <v>340</v>
      </c>
      <c r="AH284" s="23">
        <v>81</v>
      </c>
      <c r="AI284" s="23">
        <v>14.1</v>
      </c>
      <c r="AJ284" s="23">
        <v>532</v>
      </c>
      <c r="AK284" s="23">
        <v>15.5</v>
      </c>
      <c r="AL284" s="23">
        <v>50</v>
      </c>
      <c r="AM284" s="23">
        <v>1.92</v>
      </c>
      <c r="AN284" s="23">
        <v>0.13</v>
      </c>
      <c r="AO284" s="23">
        <v>133</v>
      </c>
      <c r="AP284" s="23">
        <v>8.73</v>
      </c>
      <c r="AQ284" s="23">
        <v>19.100000000000001</v>
      </c>
      <c r="AR284" s="23">
        <v>2.76</v>
      </c>
      <c r="AS284" s="23">
        <v>12.5</v>
      </c>
      <c r="AT284" s="23">
        <v>3.04</v>
      </c>
      <c r="AU284" s="23">
        <v>0.96</v>
      </c>
      <c r="AV284" s="23">
        <v>3.03</v>
      </c>
      <c r="AW284" s="23">
        <v>0.43</v>
      </c>
      <c r="AX284" s="23">
        <v>2.63</v>
      </c>
      <c r="AY284" s="23">
        <v>0.48</v>
      </c>
      <c r="AZ284" s="23">
        <v>1.47</v>
      </c>
      <c r="BA284" s="23">
        <v>0.21</v>
      </c>
      <c r="BB284" s="23">
        <v>1.49</v>
      </c>
      <c r="BC284" s="23">
        <v>0.22</v>
      </c>
      <c r="BD284" s="23">
        <v>1.5</v>
      </c>
      <c r="BE284" s="23">
        <v>0.107</v>
      </c>
      <c r="BF284" s="23">
        <v>1.06</v>
      </c>
      <c r="BG284" s="23">
        <v>0.49</v>
      </c>
      <c r="BI284" s="23">
        <v>0.70323000000000002</v>
      </c>
      <c r="BJ284" s="20">
        <v>0.51302099999999995</v>
      </c>
      <c r="BK284" s="20">
        <v>18.718</v>
      </c>
      <c r="BL284" s="20">
        <v>15.555999999999999</v>
      </c>
      <c r="BM284" s="20">
        <v>38.398000000000003</v>
      </c>
      <c r="BN284" s="16"/>
      <c r="BO284" s="16">
        <f t="shared" si="17"/>
        <v>271.42857142857144</v>
      </c>
      <c r="BP284" s="16">
        <f t="shared" si="18"/>
        <v>28.775510204081634</v>
      </c>
      <c r="BQ284" s="16">
        <f t="shared" si="19"/>
        <v>0.25520833333333331</v>
      </c>
      <c r="BR284" s="16">
        <f t="shared" si="20"/>
        <v>0.26530612244897961</v>
      </c>
      <c r="BS284" s="16"/>
      <c r="BT284" s="16"/>
    </row>
    <row r="285" spans="1:72" s="23" customFormat="1" ht="16.05" customHeight="1">
      <c r="A285" s="23" t="s">
        <v>761</v>
      </c>
      <c r="B285" s="23" t="s">
        <v>642</v>
      </c>
      <c r="C285" s="26" t="s">
        <v>254</v>
      </c>
      <c r="D285" s="23" t="s">
        <v>278</v>
      </c>
      <c r="E285" s="23" t="s">
        <v>47</v>
      </c>
      <c r="F285" s="23" t="s">
        <v>52</v>
      </c>
      <c r="G285" s="23">
        <v>167.25</v>
      </c>
      <c r="H285" s="23">
        <v>-13.25</v>
      </c>
      <c r="I285" s="24"/>
      <c r="J285" s="23">
        <v>54.12</v>
      </c>
      <c r="K285" s="23">
        <v>0.71</v>
      </c>
      <c r="L285" s="23">
        <v>18.690000000000001</v>
      </c>
      <c r="M285" s="19">
        <v>7.8796199999999992</v>
      </c>
      <c r="N285" s="23">
        <v>0.15</v>
      </c>
      <c r="O285" s="23">
        <v>4.08</v>
      </c>
      <c r="P285" s="23">
        <v>9.5</v>
      </c>
      <c r="Q285" s="23">
        <v>2.72</v>
      </c>
      <c r="R285" s="23">
        <v>1.04</v>
      </c>
      <c r="S285" s="23">
        <v>0.25</v>
      </c>
      <c r="T285" s="19">
        <v>100.02</v>
      </c>
      <c r="U285" s="23">
        <v>0.55000000000000004</v>
      </c>
      <c r="AF285" s="23">
        <v>25</v>
      </c>
      <c r="AG285" s="23">
        <v>296</v>
      </c>
      <c r="AH285" s="23">
        <v>21</v>
      </c>
      <c r="AI285" s="23">
        <v>16.8</v>
      </c>
      <c r="AJ285" s="23">
        <v>558</v>
      </c>
      <c r="AK285" s="23">
        <v>16.3</v>
      </c>
      <c r="AL285" s="23">
        <v>58.7</v>
      </c>
      <c r="AM285" s="23">
        <v>2.16</v>
      </c>
      <c r="AN285" s="23">
        <v>0.34</v>
      </c>
      <c r="AO285" s="23">
        <v>143</v>
      </c>
      <c r="AP285" s="23">
        <v>9.18</v>
      </c>
      <c r="AQ285" s="23">
        <v>20.399999999999999</v>
      </c>
      <c r="AR285" s="23">
        <v>2.72</v>
      </c>
      <c r="AS285" s="23">
        <v>13.2</v>
      </c>
      <c r="AT285" s="23">
        <v>2.95</v>
      </c>
      <c r="AU285" s="23">
        <v>0.92</v>
      </c>
      <c r="AV285" s="23">
        <v>3</v>
      </c>
      <c r="AW285" s="23">
        <v>0.52</v>
      </c>
      <c r="AX285" s="23">
        <v>2.81</v>
      </c>
      <c r="AY285" s="23">
        <v>0.57999999999999996</v>
      </c>
      <c r="AZ285" s="23">
        <v>1.74</v>
      </c>
      <c r="BA285" s="23">
        <v>0.25</v>
      </c>
      <c r="BB285" s="23">
        <v>1.51</v>
      </c>
      <c r="BC285" s="23">
        <v>0.27</v>
      </c>
      <c r="BD285" s="23">
        <v>1.92</v>
      </c>
      <c r="BE285" s="23">
        <v>0.108</v>
      </c>
      <c r="BF285" s="23">
        <v>1.1499999999999999</v>
      </c>
      <c r="BG285" s="23">
        <v>0.67</v>
      </c>
      <c r="BJ285" s="20"/>
      <c r="BK285" s="20"/>
      <c r="BL285" s="20"/>
      <c r="BM285" s="20"/>
      <c r="BN285" s="16"/>
      <c r="BO285" s="16">
        <f t="shared" si="17"/>
        <v>213.43283582089552</v>
      </c>
      <c r="BP285" s="16">
        <f t="shared" si="18"/>
        <v>25.074626865671643</v>
      </c>
      <c r="BQ285" s="16">
        <f t="shared" si="19"/>
        <v>0.31018518518518517</v>
      </c>
      <c r="BR285" s="16">
        <f t="shared" si="20"/>
        <v>0.5074626865671642</v>
      </c>
      <c r="BS285" s="16"/>
      <c r="BT285" s="16"/>
    </row>
    <row r="286" spans="1:72" s="23" customFormat="1" ht="14.4">
      <c r="A286" s="23" t="s">
        <v>762</v>
      </c>
      <c r="B286" s="23" t="s">
        <v>457</v>
      </c>
      <c r="C286" s="26" t="s">
        <v>458</v>
      </c>
      <c r="D286" s="23" t="s">
        <v>459</v>
      </c>
      <c r="E286" s="23" t="s">
        <v>48</v>
      </c>
      <c r="F286" s="23" t="s">
        <v>460</v>
      </c>
      <c r="G286" s="19">
        <v>169.510864</v>
      </c>
      <c r="H286" s="19">
        <v>-18.129299199999998</v>
      </c>
      <c r="I286" s="19">
        <v>1877</v>
      </c>
      <c r="J286" s="19">
        <v>50.282800000000002</v>
      </c>
      <c r="K286" s="19">
        <v>2.1274999999999999</v>
      </c>
      <c r="L286" s="19">
        <v>15.3484</v>
      </c>
      <c r="M286" s="19">
        <v>11.3992</v>
      </c>
      <c r="N286" s="19">
        <v>0.19320000000000001</v>
      </c>
      <c r="O286" s="19">
        <v>4.4396000000000004</v>
      </c>
      <c r="P286" s="19">
        <v>9.0571000000000002</v>
      </c>
      <c r="Q286" s="19">
        <v>4.0773999999999999</v>
      </c>
      <c r="R286" s="19">
        <v>0.96479999999999999</v>
      </c>
      <c r="S286" s="19">
        <v>0.46179999999999999</v>
      </c>
      <c r="T286" s="19">
        <v>98.351800000000011</v>
      </c>
      <c r="U286" s="19"/>
      <c r="V286" s="19">
        <v>1.35</v>
      </c>
      <c r="W286" s="19">
        <v>79</v>
      </c>
      <c r="X286" s="19">
        <v>0.24640000000000001</v>
      </c>
      <c r="Y286" s="19"/>
      <c r="Z286" s="19"/>
      <c r="AA286" s="19"/>
      <c r="AB286" s="19">
        <v>1554</v>
      </c>
      <c r="AC286" s="19"/>
      <c r="AD286" s="19"/>
      <c r="AE286" s="19"/>
      <c r="AF286" s="19">
        <v>28.610925309999999</v>
      </c>
      <c r="AG286" s="19">
        <v>335.16569019999997</v>
      </c>
      <c r="AH286" s="19">
        <v>4.1081854719999997</v>
      </c>
      <c r="AI286" s="19">
        <v>23.41669855</v>
      </c>
      <c r="AJ286" s="19">
        <v>251.65801479999999</v>
      </c>
      <c r="AK286" s="19">
        <v>48.193788820000002</v>
      </c>
      <c r="AL286" s="19">
        <v>197.1759395</v>
      </c>
      <c r="AM286" s="19">
        <v>13.260058819999999</v>
      </c>
      <c r="AN286" s="19">
        <v>0.23983785599999999</v>
      </c>
      <c r="AO286" s="19">
        <v>143.9279219</v>
      </c>
      <c r="AP286" s="19">
        <v>13.16936377</v>
      </c>
      <c r="AQ286" s="19">
        <v>31.224721939999998</v>
      </c>
      <c r="AR286" s="19">
        <v>4.5424110840000003</v>
      </c>
      <c r="AS286" s="19">
        <v>21.552026290000001</v>
      </c>
      <c r="AT286" s="19">
        <v>6.167040783</v>
      </c>
      <c r="AU286" s="19">
        <v>2.0203140890000002</v>
      </c>
      <c r="AV286" s="19">
        <v>7.3910149709999997</v>
      </c>
      <c r="AW286" s="19">
        <v>1.257917671</v>
      </c>
      <c r="AX286" s="19">
        <v>8.2406078120000004</v>
      </c>
      <c r="AY286" s="19">
        <v>1.7303637780000001</v>
      </c>
      <c r="AZ286" s="19">
        <v>5.0725222959999998</v>
      </c>
      <c r="BA286" s="19">
        <v>0.72762465799999998</v>
      </c>
      <c r="BB286" s="19">
        <v>4.8345512050000004</v>
      </c>
      <c r="BC286" s="19">
        <v>0.71109161600000004</v>
      </c>
      <c r="BD286" s="19">
        <v>4.7989772549999996</v>
      </c>
      <c r="BE286" s="19">
        <v>0.813813919</v>
      </c>
      <c r="BF286" s="19">
        <v>2.0602040819999998</v>
      </c>
      <c r="BG286" s="19">
        <v>1.7068596410000001</v>
      </c>
      <c r="BH286" s="19"/>
      <c r="BI286" s="19"/>
      <c r="BJ286" s="16"/>
      <c r="BK286" s="16"/>
      <c r="BL286" s="16"/>
      <c r="BM286" s="16"/>
      <c r="BN286" s="16">
        <f t="shared" ref="BN286:BN331" si="21">V286*10^4/AQ286</f>
        <v>432.34972679471684</v>
      </c>
      <c r="BO286" s="16">
        <f t="shared" si="17"/>
        <v>84.323232234653318</v>
      </c>
      <c r="BP286" s="16">
        <f t="shared" si="18"/>
        <v>13.719170567698717</v>
      </c>
      <c r="BQ286" s="16">
        <f t="shared" si="19"/>
        <v>0.12872187553388245</v>
      </c>
      <c r="BR286" s="16">
        <f t="shared" si="20"/>
        <v>0.14051410569382605</v>
      </c>
      <c r="BS286" s="16"/>
      <c r="BT286" s="16"/>
    </row>
    <row r="287" spans="1:72" s="23" customFormat="1" ht="14.4">
      <c r="A287" s="23" t="s">
        <v>762</v>
      </c>
      <c r="B287" s="23" t="s">
        <v>461</v>
      </c>
      <c r="C287" s="26" t="s">
        <v>458</v>
      </c>
      <c r="D287" s="23" t="s">
        <v>459</v>
      </c>
      <c r="E287" s="23" t="s">
        <v>48</v>
      </c>
      <c r="F287" s="23" t="s">
        <v>460</v>
      </c>
      <c r="G287" s="19">
        <v>169.51168799999999</v>
      </c>
      <c r="H287" s="19">
        <v>-18.1293659</v>
      </c>
      <c r="I287" s="19">
        <v>1874</v>
      </c>
      <c r="J287" s="19">
        <v>50.933900000000001</v>
      </c>
      <c r="K287" s="19">
        <v>1.9921</v>
      </c>
      <c r="L287" s="19">
        <v>15.171799999999999</v>
      </c>
      <c r="M287" s="19">
        <v>10.733000000000001</v>
      </c>
      <c r="N287" s="19">
        <v>0.21129999999999999</v>
      </c>
      <c r="O287" s="19">
        <v>4.2854999999999999</v>
      </c>
      <c r="P287" s="19">
        <v>8.9405999999999999</v>
      </c>
      <c r="Q287" s="19">
        <v>4.0862999999999996</v>
      </c>
      <c r="R287" s="19">
        <v>1.1204000000000001</v>
      </c>
      <c r="S287" s="19">
        <v>0.47739999999999999</v>
      </c>
      <c r="T287" s="19">
        <v>97.952300000000008</v>
      </c>
      <c r="U287" s="19"/>
      <c r="V287" s="19">
        <v>1.34</v>
      </c>
      <c r="W287" s="19">
        <v>78</v>
      </c>
      <c r="X287" s="19">
        <v>0.2102</v>
      </c>
      <c r="Y287" s="19"/>
      <c r="Z287" s="19"/>
      <c r="AA287" s="19"/>
      <c r="AB287" s="19">
        <v>1550.9999999999998</v>
      </c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</row>
    <row r="288" spans="1:72" s="23" customFormat="1" ht="14.4">
      <c r="A288" s="23" t="s">
        <v>762</v>
      </c>
      <c r="B288" s="23" t="s">
        <v>462</v>
      </c>
      <c r="C288" s="26" t="s">
        <v>458</v>
      </c>
      <c r="D288" s="23" t="s">
        <v>459</v>
      </c>
      <c r="E288" s="23" t="s">
        <v>48</v>
      </c>
      <c r="F288" s="23" t="s">
        <v>460</v>
      </c>
      <c r="G288" s="19">
        <v>169.51216099999999</v>
      </c>
      <c r="H288" s="19">
        <v>-18.1294842</v>
      </c>
      <c r="I288" s="19">
        <v>1871</v>
      </c>
      <c r="J288" s="19">
        <v>53.258850000000002</v>
      </c>
      <c r="K288" s="19">
        <v>1.93045</v>
      </c>
      <c r="L288" s="19">
        <v>15.09285</v>
      </c>
      <c r="M288" s="19">
        <v>10.08</v>
      </c>
      <c r="N288" s="19">
        <v>0.22875000000000001</v>
      </c>
      <c r="O288" s="19">
        <v>3.6734</v>
      </c>
      <c r="P288" s="19">
        <v>7.6269499999999999</v>
      </c>
      <c r="Q288" s="19">
        <v>4.4356</v>
      </c>
      <c r="R288" s="19">
        <v>1.2445999999999999</v>
      </c>
      <c r="S288" s="19">
        <v>0.59775</v>
      </c>
      <c r="T288" s="19">
        <v>98.169200000000004</v>
      </c>
      <c r="U288" s="19"/>
      <c r="V288" s="19">
        <v>1.43</v>
      </c>
      <c r="W288" s="19">
        <v>76</v>
      </c>
      <c r="X288" s="19">
        <v>0.13950000000000001</v>
      </c>
      <c r="Y288" s="19"/>
      <c r="Z288" s="19"/>
      <c r="AA288" s="19"/>
      <c r="AB288" s="19">
        <v>2401</v>
      </c>
      <c r="AC288" s="19"/>
      <c r="AD288" s="19"/>
      <c r="AE288" s="19"/>
      <c r="AF288" s="19">
        <v>20.024539879999999</v>
      </c>
      <c r="AG288" s="19">
        <v>170.4145786</v>
      </c>
      <c r="AH288" s="19">
        <v>2.3645915799999999</v>
      </c>
      <c r="AI288" s="19">
        <v>23.912115589999999</v>
      </c>
      <c r="AJ288" s="19">
        <v>182.6787061</v>
      </c>
      <c r="AK288" s="19">
        <v>51.28478964</v>
      </c>
      <c r="AL288" s="19">
        <v>215.52302349999999</v>
      </c>
      <c r="AM288" s="19">
        <v>15.273110089999999</v>
      </c>
      <c r="AN288" s="19">
        <v>0.40320456500000001</v>
      </c>
      <c r="AO288" s="19">
        <v>146.5603734</v>
      </c>
      <c r="AP288" s="19">
        <v>14.58580269</v>
      </c>
      <c r="AQ288" s="19">
        <v>34.425798540000002</v>
      </c>
      <c r="AR288" s="19">
        <v>4.8813983009999999</v>
      </c>
      <c r="AS288" s="19">
        <v>22.756227760000002</v>
      </c>
      <c r="AT288" s="19">
        <v>6.2782843140000004</v>
      </c>
      <c r="AU288" s="19">
        <v>1.926984399</v>
      </c>
      <c r="AV288" s="19">
        <v>7.6405913910000001</v>
      </c>
      <c r="AW288" s="19">
        <v>1.274428433</v>
      </c>
      <c r="AX288" s="19">
        <v>8.2979658920000006</v>
      </c>
      <c r="AY288" s="19">
        <v>1.7629629630000001</v>
      </c>
      <c r="AZ288" s="19">
        <v>5.2110804059999998</v>
      </c>
      <c r="BA288" s="19">
        <v>0.79536720800000005</v>
      </c>
      <c r="BB288" s="19">
        <v>5.0494249299999998</v>
      </c>
      <c r="BC288" s="19">
        <v>0.78195687599999997</v>
      </c>
      <c r="BD288" s="19">
        <v>4.8407744109999999</v>
      </c>
      <c r="BE288" s="19">
        <v>0.87223318699999997</v>
      </c>
      <c r="BF288" s="19">
        <v>4.3239195380000002</v>
      </c>
      <c r="BG288" s="19">
        <v>1.854525427</v>
      </c>
      <c r="BH288" s="19"/>
      <c r="BI288" s="19"/>
      <c r="BJ288" s="16"/>
      <c r="BK288" s="16"/>
      <c r="BL288" s="16"/>
      <c r="BM288" s="16"/>
      <c r="BN288" s="16">
        <f t="shared" si="21"/>
        <v>415.38615243404024</v>
      </c>
      <c r="BO288" s="16">
        <f t="shared" si="17"/>
        <v>79.02850576553459</v>
      </c>
      <c r="BP288" s="16">
        <f t="shared" si="18"/>
        <v>12.893927061804582</v>
      </c>
      <c r="BQ288" s="16">
        <f t="shared" si="19"/>
        <v>0.12142421655260917</v>
      </c>
      <c r="BR288" s="16">
        <f t="shared" si="20"/>
        <v>0.21741657414331048</v>
      </c>
      <c r="BS288" s="16"/>
      <c r="BT288" s="16"/>
    </row>
    <row r="289" spans="1:72" s="23" customFormat="1" ht="14.4">
      <c r="A289" s="23" t="s">
        <v>762</v>
      </c>
      <c r="B289" s="23" t="s">
        <v>463</v>
      </c>
      <c r="C289" s="26" t="s">
        <v>458</v>
      </c>
      <c r="D289" s="23" t="s">
        <v>459</v>
      </c>
      <c r="E289" s="23" t="s">
        <v>48</v>
      </c>
      <c r="F289" s="23" t="s">
        <v>460</v>
      </c>
      <c r="G289" s="19">
        <v>169.51563999999999</v>
      </c>
      <c r="H289" s="19">
        <v>-18.129467000000002</v>
      </c>
      <c r="I289" s="19">
        <v>1869</v>
      </c>
      <c r="J289" s="19">
        <v>50.234999999999999</v>
      </c>
      <c r="K289" s="19">
        <v>2.2383000000000002</v>
      </c>
      <c r="L289" s="19">
        <v>15.124000000000001</v>
      </c>
      <c r="M289" s="19">
        <v>11.772600000000001</v>
      </c>
      <c r="N289" s="19">
        <v>0.22459999999999999</v>
      </c>
      <c r="O289" s="19">
        <v>4.1013999999999999</v>
      </c>
      <c r="P289" s="19">
        <v>8.6921999999999997</v>
      </c>
      <c r="Q289" s="19">
        <v>4.1269999999999998</v>
      </c>
      <c r="R289" s="19">
        <v>1.0155000000000001</v>
      </c>
      <c r="S289" s="19">
        <v>0.48370000000000002</v>
      </c>
      <c r="T289" s="19">
        <v>98.014299999999992</v>
      </c>
      <c r="U289" s="19"/>
      <c r="V289" s="19"/>
      <c r="W289" s="19"/>
      <c r="X289" s="19">
        <v>0.24429999999999999</v>
      </c>
      <c r="Y289" s="19"/>
      <c r="Z289" s="19"/>
      <c r="AA289" s="19"/>
      <c r="AB289" s="19">
        <v>1701</v>
      </c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</row>
    <row r="290" spans="1:72" s="23" customFormat="1" ht="14.4">
      <c r="A290" s="23" t="s">
        <v>762</v>
      </c>
      <c r="B290" s="23" t="s">
        <v>464</v>
      </c>
      <c r="C290" s="26" t="s">
        <v>458</v>
      </c>
      <c r="D290" s="23" t="s">
        <v>459</v>
      </c>
      <c r="E290" s="23" t="s">
        <v>48</v>
      </c>
      <c r="F290" s="23" t="s">
        <v>460</v>
      </c>
      <c r="G290" s="19">
        <v>169.516998</v>
      </c>
      <c r="H290" s="19">
        <v>-18.1291504</v>
      </c>
      <c r="I290" s="19">
        <v>1867</v>
      </c>
      <c r="J290" s="19">
        <v>49.582700000000003</v>
      </c>
      <c r="K290" s="19">
        <v>1.7488999999999999</v>
      </c>
      <c r="L290" s="19">
        <v>16.3871</v>
      </c>
      <c r="M290" s="19">
        <v>9.0660000000000007</v>
      </c>
      <c r="N290" s="19">
        <v>0.1792</v>
      </c>
      <c r="O290" s="19">
        <v>6.4702999999999999</v>
      </c>
      <c r="P290" s="19">
        <v>10.750500000000001</v>
      </c>
      <c r="Q290" s="19">
        <v>3.5444</v>
      </c>
      <c r="R290" s="19">
        <v>0.65580000000000005</v>
      </c>
      <c r="S290" s="19">
        <v>0.3241</v>
      </c>
      <c r="T290" s="19">
        <v>98.708999999999989</v>
      </c>
      <c r="U290" s="19"/>
      <c r="V290" s="19"/>
      <c r="W290" s="19"/>
      <c r="X290" s="19">
        <v>0.27389999999999998</v>
      </c>
      <c r="Y290" s="19"/>
      <c r="Z290" s="19"/>
      <c r="AA290" s="19"/>
      <c r="AB290" s="19">
        <v>543</v>
      </c>
      <c r="AC290" s="19"/>
      <c r="AD290" s="19"/>
      <c r="AE290" s="19"/>
      <c r="AF290" s="19">
        <v>33.177257529999999</v>
      </c>
      <c r="AG290" s="19">
        <v>238.1852801</v>
      </c>
      <c r="AH290" s="19">
        <v>46.780119599999999</v>
      </c>
      <c r="AI290" s="19">
        <v>13.036488650000001</v>
      </c>
      <c r="AJ290" s="19">
        <v>212.82519260000001</v>
      </c>
      <c r="AK290" s="19">
        <v>33.465838509999998</v>
      </c>
      <c r="AL290" s="19">
        <v>148.14400180000001</v>
      </c>
      <c r="AM290" s="19">
        <v>17.43561704</v>
      </c>
      <c r="AN290" s="19">
        <v>0.181060691</v>
      </c>
      <c r="AO290" s="19">
        <v>141.72179180000001</v>
      </c>
      <c r="AP290" s="19">
        <v>13.341834390000001</v>
      </c>
      <c r="AQ290" s="19">
        <v>28.361981799999999</v>
      </c>
      <c r="AR290" s="19">
        <v>3.8166873450000001</v>
      </c>
      <c r="AS290" s="19">
        <v>17.135815990000001</v>
      </c>
      <c r="AT290" s="19">
        <v>4.5213083200000002</v>
      </c>
      <c r="AU290" s="19">
        <v>1.532690283</v>
      </c>
      <c r="AV290" s="19">
        <v>5.3404743479999999</v>
      </c>
      <c r="AW290" s="19">
        <v>0.90329267400000002</v>
      </c>
      <c r="AX290" s="19">
        <v>5.8607771079999997</v>
      </c>
      <c r="AY290" s="19">
        <v>1.2216395250000001</v>
      </c>
      <c r="AZ290" s="19">
        <v>3.574782232</v>
      </c>
      <c r="BA290" s="19">
        <v>0.50767094499999998</v>
      </c>
      <c r="BB290" s="19">
        <v>3.3478023779999999</v>
      </c>
      <c r="BC290" s="19">
        <v>0.49344776699999998</v>
      </c>
      <c r="BD290" s="19">
        <v>3.5283832209999999</v>
      </c>
      <c r="BE290" s="19">
        <v>1.0953769449999999</v>
      </c>
      <c r="BF290" s="19">
        <v>1.2846938779999999</v>
      </c>
      <c r="BG290" s="19">
        <v>1.678657219</v>
      </c>
      <c r="BH290" s="19"/>
      <c r="BI290" s="19"/>
      <c r="BJ290" s="16"/>
      <c r="BK290" s="16"/>
      <c r="BL290" s="16"/>
      <c r="BM290" s="16"/>
      <c r="BN290" s="16"/>
      <c r="BO290" s="16">
        <f t="shared" si="17"/>
        <v>84.425688696841689</v>
      </c>
      <c r="BP290" s="16">
        <f t="shared" si="18"/>
        <v>7.7660218551146629</v>
      </c>
      <c r="BQ290" s="16">
        <f t="shared" si="19"/>
        <v>9.6277477025843189E-2</v>
      </c>
      <c r="BR290" s="16">
        <f t="shared" si="20"/>
        <v>0.10786043091505032</v>
      </c>
      <c r="BS290" s="16">
        <v>1339.1694505063838</v>
      </c>
      <c r="BT290" s="16">
        <v>1.4063604263742351</v>
      </c>
    </row>
    <row r="291" spans="1:72" s="23" customFormat="1" ht="14.4">
      <c r="A291" s="23" t="s">
        <v>762</v>
      </c>
      <c r="B291" s="23" t="s">
        <v>465</v>
      </c>
      <c r="C291" s="26" t="s">
        <v>458</v>
      </c>
      <c r="D291" s="23" t="s">
        <v>459</v>
      </c>
      <c r="E291" s="23" t="s">
        <v>48</v>
      </c>
      <c r="F291" s="23" t="s">
        <v>460</v>
      </c>
      <c r="G291" s="19">
        <v>169.52</v>
      </c>
      <c r="H291" s="19">
        <v>-18.132117000000001</v>
      </c>
      <c r="I291" s="19">
        <v>1862</v>
      </c>
      <c r="J291" s="19">
        <v>49.901800000000001</v>
      </c>
      <c r="K291" s="19">
        <v>1.8789</v>
      </c>
      <c r="L291" s="19">
        <v>15.751799999999999</v>
      </c>
      <c r="M291" s="19">
        <v>10.5756</v>
      </c>
      <c r="N291" s="19">
        <v>0.1968</v>
      </c>
      <c r="O291" s="19">
        <v>5.2407000000000004</v>
      </c>
      <c r="P291" s="19">
        <v>10.327999999999999</v>
      </c>
      <c r="Q291" s="19">
        <v>3.6772999999999998</v>
      </c>
      <c r="R291" s="19">
        <v>0.90610000000000002</v>
      </c>
      <c r="S291" s="19">
        <v>0.36649999999999999</v>
      </c>
      <c r="T291" s="19">
        <v>98.823499999999996</v>
      </c>
      <c r="U291" s="19"/>
      <c r="V291" s="19">
        <v>1.3</v>
      </c>
      <c r="W291" s="19">
        <v>56</v>
      </c>
      <c r="X291" s="19">
        <v>0.1928</v>
      </c>
      <c r="Y291" s="19"/>
      <c r="Z291" s="19"/>
      <c r="AA291" s="19"/>
      <c r="AB291" s="19">
        <v>956</v>
      </c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</row>
    <row r="292" spans="1:72" s="23" customFormat="1" ht="14.4">
      <c r="A292" s="23" t="s">
        <v>762</v>
      </c>
      <c r="B292" s="23" t="s">
        <v>466</v>
      </c>
      <c r="C292" s="26" t="s">
        <v>458</v>
      </c>
      <c r="D292" s="23" t="s">
        <v>459</v>
      </c>
      <c r="E292" s="23" t="s">
        <v>48</v>
      </c>
      <c r="F292" s="23" t="s">
        <v>460</v>
      </c>
      <c r="G292" s="19">
        <v>169.54261700000001</v>
      </c>
      <c r="H292" s="19">
        <v>-18.151150000000001</v>
      </c>
      <c r="I292" s="19">
        <v>1922</v>
      </c>
      <c r="J292" s="19">
        <v>50.141599999999997</v>
      </c>
      <c r="K292" s="19">
        <v>1.9468000000000001</v>
      </c>
      <c r="L292" s="19">
        <v>15.411199999999999</v>
      </c>
      <c r="M292" s="19">
        <v>11.0084</v>
      </c>
      <c r="N292" s="19">
        <v>0.22320000000000001</v>
      </c>
      <c r="O292" s="19">
        <v>5.0900999999999996</v>
      </c>
      <c r="P292" s="19">
        <v>10.1693</v>
      </c>
      <c r="Q292" s="19">
        <v>3.7406000000000001</v>
      </c>
      <c r="R292" s="19">
        <v>0.94820000000000004</v>
      </c>
      <c r="S292" s="19">
        <v>0.38690000000000002</v>
      </c>
      <c r="T292" s="19">
        <v>99.066300000000012</v>
      </c>
      <c r="U292" s="19"/>
      <c r="V292" s="19">
        <v>1.35</v>
      </c>
      <c r="W292" s="19">
        <v>56</v>
      </c>
      <c r="X292" s="19">
        <v>0.1827</v>
      </c>
      <c r="Y292" s="19"/>
      <c r="Z292" s="19"/>
      <c r="AA292" s="19"/>
      <c r="AB292" s="19">
        <v>905</v>
      </c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</row>
    <row r="293" spans="1:72" s="23" customFormat="1" ht="14.4">
      <c r="A293" s="23" t="s">
        <v>762</v>
      </c>
      <c r="B293" s="23" t="s">
        <v>467</v>
      </c>
      <c r="C293" s="26" t="s">
        <v>458</v>
      </c>
      <c r="D293" s="23" t="s">
        <v>459</v>
      </c>
      <c r="E293" s="23" t="s">
        <v>48</v>
      </c>
      <c r="F293" s="23" t="s">
        <v>460</v>
      </c>
      <c r="G293" s="19">
        <v>169.53573299999999</v>
      </c>
      <c r="H293" s="19">
        <v>-18.133099999999999</v>
      </c>
      <c r="I293" s="19">
        <v>1903</v>
      </c>
      <c r="J293" s="19">
        <v>49.476900000000001</v>
      </c>
      <c r="K293" s="19">
        <v>1.5490999999999999</v>
      </c>
      <c r="L293" s="19">
        <v>16.3797</v>
      </c>
      <c r="M293" s="19">
        <v>9.3610000000000007</v>
      </c>
      <c r="N293" s="19">
        <v>0.18490000000000001</v>
      </c>
      <c r="O293" s="19">
        <v>6.5288000000000004</v>
      </c>
      <c r="P293" s="19">
        <v>11.8011</v>
      </c>
      <c r="Q293" s="19">
        <v>3.1402000000000001</v>
      </c>
      <c r="R293" s="19">
        <v>0.7661</v>
      </c>
      <c r="S293" s="19">
        <v>0.33439999999999998</v>
      </c>
      <c r="T293" s="19">
        <v>99.522200000000012</v>
      </c>
      <c r="U293" s="19"/>
      <c r="V293" s="19">
        <v>1.28</v>
      </c>
      <c r="W293" s="19">
        <v>53</v>
      </c>
      <c r="X293" s="19">
        <v>0.17319999999999999</v>
      </c>
      <c r="Y293" s="19"/>
      <c r="Z293" s="19"/>
      <c r="AA293" s="19"/>
      <c r="AB293" s="19">
        <v>601</v>
      </c>
      <c r="AC293" s="19"/>
      <c r="AD293" s="19"/>
      <c r="AE293" s="19"/>
      <c r="AF293" s="19">
        <v>34.985765120000003</v>
      </c>
      <c r="AG293" s="19">
        <v>278.17293810000001</v>
      </c>
      <c r="AH293" s="19">
        <v>167.9214096</v>
      </c>
      <c r="AI293" s="19">
        <v>19.182857139999999</v>
      </c>
      <c r="AJ293" s="19">
        <v>264.97141240000002</v>
      </c>
      <c r="AK293" s="19">
        <v>30.632475599999999</v>
      </c>
      <c r="AL293" s="19">
        <v>123.57887049999999</v>
      </c>
      <c r="AM293" s="19">
        <v>9.7200551920000002</v>
      </c>
      <c r="AN293" s="19">
        <v>0.18370034099999999</v>
      </c>
      <c r="AO293" s="19">
        <v>112.8145135</v>
      </c>
      <c r="AP293" s="19">
        <v>9.5949648280000002</v>
      </c>
      <c r="AQ293" s="19">
        <v>21.985599220000001</v>
      </c>
      <c r="AR293" s="19">
        <v>3.124778761</v>
      </c>
      <c r="AS293" s="19">
        <v>14.701087360000001</v>
      </c>
      <c r="AT293" s="19">
        <v>4.1753286459999996</v>
      </c>
      <c r="AU293" s="19">
        <v>1.4829533189999999</v>
      </c>
      <c r="AV293" s="19">
        <v>5.0900562630000001</v>
      </c>
      <c r="AW293" s="19">
        <v>0.83915040799999996</v>
      </c>
      <c r="AX293" s="19">
        <v>5.410755451</v>
      </c>
      <c r="AY293" s="19">
        <v>1.122425368</v>
      </c>
      <c r="AZ293" s="19">
        <v>3.2615525270000001</v>
      </c>
      <c r="BA293" s="19">
        <v>0.46126700399999998</v>
      </c>
      <c r="BB293" s="19">
        <v>3.025862069</v>
      </c>
      <c r="BC293" s="19">
        <v>0.43874722799999999</v>
      </c>
      <c r="BD293" s="19">
        <v>3.0254239119999999</v>
      </c>
      <c r="BE293" s="19">
        <v>0.58655755200000004</v>
      </c>
      <c r="BF293" s="19">
        <v>1.4621468929999999</v>
      </c>
      <c r="BG293" s="19">
        <v>1.129128508</v>
      </c>
      <c r="BH293" s="19"/>
      <c r="BI293" s="19"/>
      <c r="BJ293" s="16"/>
      <c r="BK293" s="16"/>
      <c r="BL293" s="16"/>
      <c r="BM293" s="16"/>
      <c r="BN293" s="16">
        <f t="shared" si="21"/>
        <v>582.19927835107694</v>
      </c>
      <c r="BO293" s="16">
        <f t="shared" si="17"/>
        <v>99.912908673102081</v>
      </c>
      <c r="BP293" s="16">
        <f t="shared" si="18"/>
        <v>16.989082291419745</v>
      </c>
      <c r="BQ293" s="16">
        <f t="shared" si="19"/>
        <v>0.1161648247562749</v>
      </c>
      <c r="BR293" s="16">
        <f t="shared" si="20"/>
        <v>0.16269214681806615</v>
      </c>
      <c r="BS293" s="16">
        <v>1327.8014099249588</v>
      </c>
      <c r="BT293" s="16">
        <v>1.496436828945638</v>
      </c>
    </row>
    <row r="294" spans="1:72" s="23" customFormat="1" ht="14.4">
      <c r="A294" s="23" t="s">
        <v>762</v>
      </c>
      <c r="B294" s="23" t="s">
        <v>468</v>
      </c>
      <c r="C294" s="26" t="s">
        <v>458</v>
      </c>
      <c r="D294" s="23" t="s">
        <v>459</v>
      </c>
      <c r="E294" s="23" t="s">
        <v>48</v>
      </c>
      <c r="F294" s="23" t="s">
        <v>460</v>
      </c>
      <c r="G294" s="19">
        <v>169.510233</v>
      </c>
      <c r="H294" s="19">
        <v>-18.129317</v>
      </c>
      <c r="I294" s="19">
        <v>1882</v>
      </c>
      <c r="J294" s="19">
        <v>50.90211111</v>
      </c>
      <c r="K294" s="19">
        <v>2.115111111</v>
      </c>
      <c r="L294" s="19">
        <v>15.429888890000001</v>
      </c>
      <c r="M294" s="19">
        <v>11.391666669999999</v>
      </c>
      <c r="N294" s="19">
        <v>0.19766666699999999</v>
      </c>
      <c r="O294" s="19">
        <v>4.4872222219999998</v>
      </c>
      <c r="P294" s="19">
        <v>9.1010000000000009</v>
      </c>
      <c r="Q294" s="19">
        <v>4.0756666670000001</v>
      </c>
      <c r="R294" s="19">
        <v>0.96499999999999997</v>
      </c>
      <c r="S294" s="19">
        <v>0.47</v>
      </c>
      <c r="T294" s="19">
        <v>99.135333336999992</v>
      </c>
      <c r="U294" s="19"/>
      <c r="V294" s="19">
        <v>1.38</v>
      </c>
      <c r="W294" s="19">
        <v>65</v>
      </c>
      <c r="X294" s="19">
        <v>0.21833333299999999</v>
      </c>
      <c r="Y294" s="19"/>
      <c r="Z294" s="19"/>
      <c r="AA294" s="19"/>
      <c r="AB294" s="19">
        <v>1498.8888899999999</v>
      </c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</row>
    <row r="295" spans="1:72" s="23" customFormat="1" ht="14.4">
      <c r="A295" s="23" t="s">
        <v>762</v>
      </c>
      <c r="B295" s="23" t="s">
        <v>469</v>
      </c>
      <c r="C295" s="26" t="s">
        <v>458</v>
      </c>
      <c r="D295" s="23" t="s">
        <v>459</v>
      </c>
      <c r="E295" s="23" t="s">
        <v>48</v>
      </c>
      <c r="F295" s="23" t="s">
        <v>460</v>
      </c>
      <c r="G295" s="19">
        <v>169.51849369999999</v>
      </c>
      <c r="H295" s="19">
        <v>-18.128933</v>
      </c>
      <c r="I295" s="19">
        <v>1873</v>
      </c>
      <c r="J295" s="19">
        <v>52.526899999999998</v>
      </c>
      <c r="K295" s="19">
        <v>2.3140999999999998</v>
      </c>
      <c r="L295" s="19">
        <v>14.6607</v>
      </c>
      <c r="M295" s="19">
        <v>11.4213</v>
      </c>
      <c r="N295" s="19">
        <v>0.2198</v>
      </c>
      <c r="O295" s="19">
        <v>3.5287000000000002</v>
      </c>
      <c r="P295" s="19">
        <v>7.7286000000000001</v>
      </c>
      <c r="Q295" s="19">
        <v>4.3963000000000001</v>
      </c>
      <c r="R295" s="19">
        <v>1.206</v>
      </c>
      <c r="S295" s="19">
        <v>0.61019999999999996</v>
      </c>
      <c r="T295" s="19">
        <v>98.612600000000015</v>
      </c>
      <c r="U295" s="19"/>
      <c r="V295" s="19"/>
      <c r="W295" s="19"/>
      <c r="X295" s="19">
        <v>0.193</v>
      </c>
      <c r="Y295" s="19"/>
      <c r="Z295" s="19"/>
      <c r="AA295" s="19"/>
      <c r="AB295" s="19">
        <v>2454</v>
      </c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</row>
    <row r="296" spans="1:72" s="23" customFormat="1" ht="14.4">
      <c r="A296" s="23" t="s">
        <v>762</v>
      </c>
      <c r="B296" s="23" t="s">
        <v>470</v>
      </c>
      <c r="C296" s="26" t="s">
        <v>458</v>
      </c>
      <c r="D296" s="23" t="s">
        <v>459</v>
      </c>
      <c r="E296" s="23" t="s">
        <v>48</v>
      </c>
      <c r="F296" s="23" t="s">
        <v>460</v>
      </c>
      <c r="G296" s="19">
        <v>169.51846309999999</v>
      </c>
      <c r="H296" s="19">
        <v>-18.1289005</v>
      </c>
      <c r="I296" s="19">
        <v>1873</v>
      </c>
      <c r="J296" s="19">
        <v>52.43690909</v>
      </c>
      <c r="K296" s="19">
        <v>2.3444545450000001</v>
      </c>
      <c r="L296" s="19">
        <v>14.68836364</v>
      </c>
      <c r="M296" s="19">
        <v>11.50809091</v>
      </c>
      <c r="N296" s="19">
        <v>0.217363636</v>
      </c>
      <c r="O296" s="19">
        <v>3.5642727270000001</v>
      </c>
      <c r="P296" s="19">
        <v>7.7731818180000003</v>
      </c>
      <c r="Q296" s="19">
        <v>4.2508181819999997</v>
      </c>
      <c r="R296" s="19">
        <v>1.1744545449999999</v>
      </c>
      <c r="S296" s="19">
        <v>0.61927272700000002</v>
      </c>
      <c r="T296" s="19">
        <v>98.577181819999993</v>
      </c>
      <c r="U296" s="19"/>
      <c r="V296" s="19"/>
      <c r="W296" s="19"/>
      <c r="X296" s="19">
        <v>0.20372727299999999</v>
      </c>
      <c r="Y296" s="19"/>
      <c r="Z296" s="19"/>
      <c r="AA296" s="19"/>
      <c r="AB296" s="19">
        <v>2412.7272699999999</v>
      </c>
      <c r="AC296" s="19"/>
      <c r="AD296" s="19"/>
      <c r="AE296" s="19"/>
      <c r="AF296" s="19">
        <v>22.903010030000001</v>
      </c>
      <c r="AG296" s="19">
        <v>276.57698649999998</v>
      </c>
      <c r="AH296" s="19">
        <v>2.084148613</v>
      </c>
      <c r="AI296" s="19">
        <v>25.28174533</v>
      </c>
      <c r="AJ296" s="19">
        <v>223.13321859999999</v>
      </c>
      <c r="AK296" s="19">
        <v>57.58509317</v>
      </c>
      <c r="AL296" s="19">
        <v>265.77406610000003</v>
      </c>
      <c r="AM296" s="19">
        <v>16.430171009999999</v>
      </c>
      <c r="AN296" s="19">
        <v>0.27950520400000001</v>
      </c>
      <c r="AO296" s="19">
        <v>161.40047150000001</v>
      </c>
      <c r="AP296" s="19">
        <v>16.323112250000001</v>
      </c>
      <c r="AQ296" s="19">
        <v>38.324696660000001</v>
      </c>
      <c r="AR296" s="19">
        <v>5.5292183619999999</v>
      </c>
      <c r="AS296" s="19">
        <v>26.037239870000001</v>
      </c>
      <c r="AT296" s="19">
        <v>7.3101415989999996</v>
      </c>
      <c r="AU296" s="19">
        <v>2.2973730699999999</v>
      </c>
      <c r="AV296" s="19">
        <v>8.7437671990000005</v>
      </c>
      <c r="AW296" s="19">
        <v>1.492003081</v>
      </c>
      <c r="AX296" s="19">
        <v>9.6903443720000002</v>
      </c>
      <c r="AY296" s="19">
        <v>2.0432588649999999</v>
      </c>
      <c r="AZ296" s="19">
        <v>6.0437440469999997</v>
      </c>
      <c r="BA296" s="19">
        <v>0.87259415100000004</v>
      </c>
      <c r="BB296" s="19">
        <v>5.7938706509999998</v>
      </c>
      <c r="BC296" s="19">
        <v>0.85570936799999997</v>
      </c>
      <c r="BD296" s="19">
        <v>6.3717738869999998</v>
      </c>
      <c r="BE296" s="19">
        <v>1.039770936</v>
      </c>
      <c r="BF296" s="19">
        <v>5.0081632650000003</v>
      </c>
      <c r="BG296" s="19">
        <v>2.0489672849999998</v>
      </c>
      <c r="BH296" s="19"/>
      <c r="BI296" s="19"/>
      <c r="BJ296" s="16"/>
      <c r="BK296" s="16"/>
      <c r="BL296" s="16"/>
      <c r="BM296" s="16"/>
      <c r="BN296" s="16"/>
      <c r="BO296" s="16">
        <f t="shared" si="17"/>
        <v>78.771619577127623</v>
      </c>
      <c r="BP296" s="16">
        <f t="shared" si="18"/>
        <v>12.338774520745948</v>
      </c>
      <c r="BQ296" s="16">
        <f t="shared" si="19"/>
        <v>0.12470760552357757</v>
      </c>
      <c r="BR296" s="16">
        <f t="shared" si="20"/>
        <v>0.13641272168969748</v>
      </c>
      <c r="BS296" s="16"/>
      <c r="BT296" s="16"/>
    </row>
    <row r="297" spans="1:72" s="23" customFormat="1" ht="14.4">
      <c r="A297" s="23" t="s">
        <v>762</v>
      </c>
      <c r="B297" s="23" t="s">
        <v>471</v>
      </c>
      <c r="C297" s="26" t="s">
        <v>458</v>
      </c>
      <c r="D297" s="23" t="s">
        <v>459</v>
      </c>
      <c r="E297" s="23" t="s">
        <v>48</v>
      </c>
      <c r="F297" s="23" t="s">
        <v>460</v>
      </c>
      <c r="G297" s="19">
        <v>169.51892090000001</v>
      </c>
      <c r="H297" s="19">
        <v>-18.1280003</v>
      </c>
      <c r="I297" s="19">
        <v>1874</v>
      </c>
      <c r="J297" s="19">
        <v>51.025750000000002</v>
      </c>
      <c r="K297" s="19">
        <v>2.1991499999999999</v>
      </c>
      <c r="L297" s="19">
        <v>15.424250000000001</v>
      </c>
      <c r="M297" s="19">
        <v>11.2636</v>
      </c>
      <c r="N297" s="19">
        <v>0.2155</v>
      </c>
      <c r="O297" s="19">
        <v>4.0365500000000001</v>
      </c>
      <c r="P297" s="19">
        <v>8.5635499999999993</v>
      </c>
      <c r="Q297" s="19">
        <v>4.2313999999999998</v>
      </c>
      <c r="R297" s="19">
        <v>1.02295</v>
      </c>
      <c r="S297" s="19">
        <v>0.51900000000000002</v>
      </c>
      <c r="T297" s="19">
        <v>98.501700000000014</v>
      </c>
      <c r="U297" s="19"/>
      <c r="V297" s="19"/>
      <c r="W297" s="19"/>
      <c r="X297" s="19">
        <v>0.1996</v>
      </c>
      <c r="Y297" s="19"/>
      <c r="Z297" s="19"/>
      <c r="AA297" s="19"/>
      <c r="AB297" s="19">
        <v>1843.5000000000002</v>
      </c>
      <c r="AC297" s="19"/>
      <c r="AD297" s="19"/>
      <c r="AE297" s="19"/>
      <c r="AF297" s="19">
        <v>25.622436459999999</v>
      </c>
      <c r="AG297" s="19">
        <v>303.53503949999998</v>
      </c>
      <c r="AH297" s="19">
        <v>1.9284634759999999</v>
      </c>
      <c r="AI297" s="19">
        <v>23.692450480000002</v>
      </c>
      <c r="AJ297" s="19">
        <v>231.56200709999999</v>
      </c>
      <c r="AK297" s="19">
        <v>52.434735709999998</v>
      </c>
      <c r="AL297" s="19">
        <v>207.6776716</v>
      </c>
      <c r="AM297" s="19">
        <v>14.11257269</v>
      </c>
      <c r="AN297" s="19">
        <v>0.39574187900000002</v>
      </c>
      <c r="AO297" s="19">
        <v>147.13966339999999</v>
      </c>
      <c r="AP297" s="19">
        <v>14.3423371</v>
      </c>
      <c r="AQ297" s="19">
        <v>33.568111119999998</v>
      </c>
      <c r="AR297" s="19">
        <v>4.8719949219999998</v>
      </c>
      <c r="AS297" s="19">
        <v>23.224866550000002</v>
      </c>
      <c r="AT297" s="19">
        <v>6.6010105579999996</v>
      </c>
      <c r="AU297" s="19">
        <v>2.114359678</v>
      </c>
      <c r="AV297" s="19">
        <v>8.1647415940000005</v>
      </c>
      <c r="AW297" s="19">
        <v>1.377425084</v>
      </c>
      <c r="AX297" s="19">
        <v>8.9263196570000005</v>
      </c>
      <c r="AY297" s="19">
        <v>1.902077687</v>
      </c>
      <c r="AZ297" s="19">
        <v>5.5523123019999998</v>
      </c>
      <c r="BA297" s="19">
        <v>0.84533223599999996</v>
      </c>
      <c r="BB297" s="19">
        <v>5.2794529060000004</v>
      </c>
      <c r="BC297" s="19">
        <v>0.83263440300000002</v>
      </c>
      <c r="BD297" s="19">
        <v>5.101346801</v>
      </c>
      <c r="BE297" s="19">
        <v>0.89082319499999996</v>
      </c>
      <c r="BF297" s="19">
        <v>2.3727544310000002</v>
      </c>
      <c r="BG297" s="19">
        <v>1.821539797</v>
      </c>
      <c r="BH297" s="19"/>
      <c r="BI297" s="19"/>
      <c r="BJ297" s="16"/>
      <c r="BK297" s="16"/>
      <c r="BL297" s="16"/>
      <c r="BM297" s="16"/>
      <c r="BN297" s="16"/>
      <c r="BO297" s="16">
        <f t="shared" si="17"/>
        <v>80.777627610625288</v>
      </c>
      <c r="BP297" s="16">
        <f t="shared" si="18"/>
        <v>13.006825609311681</v>
      </c>
      <c r="BQ297" s="16">
        <f t="shared" si="19"/>
        <v>0.12907212859145953</v>
      </c>
      <c r="BR297" s="16">
        <f t="shared" si="20"/>
        <v>0.21725678442588539</v>
      </c>
      <c r="BS297" s="16"/>
      <c r="BT297" s="16"/>
    </row>
    <row r="298" spans="1:72" s="23" customFormat="1" ht="14.4">
      <c r="A298" s="23" t="s">
        <v>762</v>
      </c>
      <c r="B298" s="23" t="s">
        <v>472</v>
      </c>
      <c r="C298" s="26" t="s">
        <v>458</v>
      </c>
      <c r="D298" s="23" t="s">
        <v>459</v>
      </c>
      <c r="E298" s="23" t="s">
        <v>48</v>
      </c>
      <c r="F298" s="23" t="s">
        <v>460</v>
      </c>
      <c r="G298" s="19">
        <v>169.51800539999999</v>
      </c>
      <c r="H298" s="19">
        <v>-18.127599700000001</v>
      </c>
      <c r="I298" s="19"/>
      <c r="J298" s="19">
        <v>48.7819</v>
      </c>
      <c r="K298" s="19">
        <v>1.7181</v>
      </c>
      <c r="L298" s="19">
        <v>16.715</v>
      </c>
      <c r="M298" s="19">
        <v>8.9937000000000005</v>
      </c>
      <c r="N298" s="19">
        <v>0.1817</v>
      </c>
      <c r="O298" s="19">
        <v>6.7001999999999997</v>
      </c>
      <c r="P298" s="19">
        <v>10.717700000000001</v>
      </c>
      <c r="Q298" s="19">
        <v>3.4794999999999998</v>
      </c>
      <c r="R298" s="19">
        <v>0.63219999999999998</v>
      </c>
      <c r="S298" s="19">
        <v>0.33679999999999999</v>
      </c>
      <c r="T298" s="19">
        <v>98.256799999999998</v>
      </c>
      <c r="U298" s="19"/>
      <c r="V298" s="19"/>
      <c r="W298" s="19"/>
      <c r="X298" s="19">
        <v>0.25269999999999998</v>
      </c>
      <c r="Y298" s="19"/>
      <c r="Z298" s="19"/>
      <c r="AA298" s="19"/>
      <c r="AB298" s="19">
        <v>497</v>
      </c>
      <c r="AC298" s="19"/>
      <c r="AD298" s="19"/>
      <c r="AE298" s="19"/>
      <c r="AF298" s="19">
        <v>35.412857670000001</v>
      </c>
      <c r="AG298" s="19">
        <v>239.8393446</v>
      </c>
      <c r="AH298" s="19">
        <v>159.0079404</v>
      </c>
      <c r="AI298" s="19">
        <v>14.49650003</v>
      </c>
      <c r="AJ298" s="19">
        <v>238.5063954</v>
      </c>
      <c r="AK298" s="19">
        <v>34.628571430000001</v>
      </c>
      <c r="AL298" s="19">
        <v>149.65805209999999</v>
      </c>
      <c r="AM298" s="19">
        <v>17.530247249999999</v>
      </c>
      <c r="AN298" s="19">
        <v>0.17806875</v>
      </c>
      <c r="AO298" s="19">
        <v>151.60525430000001</v>
      </c>
      <c r="AP298" s="19">
        <v>13.181683100000001</v>
      </c>
      <c r="AQ298" s="19">
        <v>28.788549039999999</v>
      </c>
      <c r="AR298" s="19">
        <v>3.940591398</v>
      </c>
      <c r="AS298" s="19">
        <v>17.61883899</v>
      </c>
      <c r="AT298" s="19">
        <v>4.701923002</v>
      </c>
      <c r="AU298" s="19">
        <v>1.6102667980000001</v>
      </c>
      <c r="AV298" s="19">
        <v>5.6906280909999998</v>
      </c>
      <c r="AW298" s="19">
        <v>0.92249124299999996</v>
      </c>
      <c r="AX298" s="19">
        <v>6.0357453129999996</v>
      </c>
      <c r="AY298" s="19">
        <v>1.2567053530000001</v>
      </c>
      <c r="AZ298" s="19">
        <v>3.6605558920000001</v>
      </c>
      <c r="BA298" s="19">
        <v>0.52155691100000001</v>
      </c>
      <c r="BB298" s="19">
        <v>3.4145490239999998</v>
      </c>
      <c r="BC298" s="19">
        <v>0.50283683700000004</v>
      </c>
      <c r="BD298" s="19">
        <v>3.518981363</v>
      </c>
      <c r="BE298" s="19">
        <v>1.0360843500000001</v>
      </c>
      <c r="BF298" s="19">
        <v>1.879591837</v>
      </c>
      <c r="BG298" s="19">
        <v>1.7841097539999999</v>
      </c>
      <c r="BH298" s="19"/>
      <c r="BI298" s="19"/>
      <c r="BJ298" s="16"/>
      <c r="BK298" s="16"/>
      <c r="BL298" s="16"/>
      <c r="BM298" s="16"/>
      <c r="BN298" s="16"/>
      <c r="BO298" s="16">
        <f t="shared" si="17"/>
        <v>84.975295920051352</v>
      </c>
      <c r="BP298" s="16">
        <f t="shared" si="18"/>
        <v>8.1253409424496645</v>
      </c>
      <c r="BQ298" s="16">
        <f t="shared" si="19"/>
        <v>0.10177322250831346</v>
      </c>
      <c r="BR298" s="16">
        <f t="shared" si="20"/>
        <v>9.9808181419762595E-2</v>
      </c>
      <c r="BS298" s="16">
        <v>1340.5129789806012</v>
      </c>
      <c r="BT298" s="16">
        <v>1.4631492417304905</v>
      </c>
    </row>
    <row r="299" spans="1:72" s="23" customFormat="1" ht="14.4">
      <c r="A299" s="23" t="s">
        <v>762</v>
      </c>
      <c r="B299" s="23" t="s">
        <v>473</v>
      </c>
      <c r="C299" s="26" t="s">
        <v>458</v>
      </c>
      <c r="D299" s="23" t="s">
        <v>459</v>
      </c>
      <c r="E299" s="23" t="s">
        <v>48</v>
      </c>
      <c r="F299" s="23" t="s">
        <v>460</v>
      </c>
      <c r="G299" s="19">
        <v>169.51696200000001</v>
      </c>
      <c r="H299" s="19">
        <v>-18.128917000000001</v>
      </c>
      <c r="I299" s="19">
        <v>1871</v>
      </c>
      <c r="J299" s="19">
        <v>51.331499999999998</v>
      </c>
      <c r="K299" s="19">
        <v>2.3529</v>
      </c>
      <c r="L299" s="19">
        <v>15.245100000000001</v>
      </c>
      <c r="M299" s="19">
        <v>11.692600000000001</v>
      </c>
      <c r="N299" s="19">
        <v>0.2009</v>
      </c>
      <c r="O299" s="19">
        <v>4.0103999999999997</v>
      </c>
      <c r="P299" s="19">
        <v>8.1880000000000006</v>
      </c>
      <c r="Q299" s="19">
        <v>4.3842999999999996</v>
      </c>
      <c r="R299" s="19">
        <v>1.0772999999999999</v>
      </c>
      <c r="S299" s="19">
        <v>0.56630000000000003</v>
      </c>
      <c r="T299" s="19">
        <v>99.049299999999988</v>
      </c>
      <c r="U299" s="19"/>
      <c r="V299" s="19"/>
      <c r="W299" s="19"/>
      <c r="X299" s="19">
        <v>0.19600000000000001</v>
      </c>
      <c r="Y299" s="19"/>
      <c r="Z299" s="19"/>
      <c r="AA299" s="19"/>
      <c r="AB299" s="19">
        <v>2095</v>
      </c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</row>
    <row r="300" spans="1:72" s="23" customFormat="1" ht="14.4">
      <c r="A300" s="23" t="s">
        <v>762</v>
      </c>
      <c r="B300" s="23" t="s">
        <v>474</v>
      </c>
      <c r="C300" s="26" t="s">
        <v>458</v>
      </c>
      <c r="D300" s="23" t="s">
        <v>459</v>
      </c>
      <c r="E300" s="23" t="s">
        <v>48</v>
      </c>
      <c r="F300" s="23" t="s">
        <v>460</v>
      </c>
      <c r="G300" s="19">
        <v>169.51696200000001</v>
      </c>
      <c r="H300" s="19">
        <v>-18.128917000000001</v>
      </c>
      <c r="I300" s="19">
        <v>1871</v>
      </c>
      <c r="J300" s="19">
        <v>52.1584</v>
      </c>
      <c r="K300" s="19">
        <v>2.3098999999999998</v>
      </c>
      <c r="L300" s="19">
        <v>15.2163</v>
      </c>
      <c r="M300" s="19">
        <v>11.4344</v>
      </c>
      <c r="N300" s="19">
        <v>0.2177</v>
      </c>
      <c r="O300" s="19">
        <v>3.9952000000000001</v>
      </c>
      <c r="P300" s="19">
        <v>8.1358999999999995</v>
      </c>
      <c r="Q300" s="19">
        <v>4.4779</v>
      </c>
      <c r="R300" s="19">
        <v>1.0868</v>
      </c>
      <c r="S300" s="19">
        <v>0.5595</v>
      </c>
      <c r="T300" s="19">
        <v>99.591999999999985</v>
      </c>
      <c r="U300" s="19"/>
      <c r="V300" s="19"/>
      <c r="W300" s="19"/>
      <c r="X300" s="19">
        <v>0.18490000000000001</v>
      </c>
      <c r="Y300" s="19"/>
      <c r="Z300" s="19"/>
      <c r="AA300" s="19"/>
      <c r="AB300" s="19">
        <v>2151</v>
      </c>
      <c r="AC300" s="19"/>
      <c r="AD300" s="19"/>
      <c r="AE300" s="19"/>
      <c r="AF300" s="19">
        <v>23.521367519999998</v>
      </c>
      <c r="AG300" s="19">
        <v>290.41889420000001</v>
      </c>
      <c r="AH300" s="19">
        <v>2.782433095</v>
      </c>
      <c r="AI300" s="19">
        <v>23.972444809999999</v>
      </c>
      <c r="AJ300" s="19">
        <v>224.6438776</v>
      </c>
      <c r="AK300" s="19">
        <v>52.844720500000001</v>
      </c>
      <c r="AL300" s="19">
        <v>246.90666970000001</v>
      </c>
      <c r="AM300" s="19">
        <v>15.12900555</v>
      </c>
      <c r="AN300" s="19">
        <v>0.270336352</v>
      </c>
      <c r="AO300" s="19">
        <v>150.89929269999999</v>
      </c>
      <c r="AP300" s="19">
        <v>15.128137239999999</v>
      </c>
      <c r="AQ300" s="19">
        <v>35.679979779999996</v>
      </c>
      <c r="AR300" s="19">
        <v>5.1541873450000004</v>
      </c>
      <c r="AS300" s="19">
        <v>24.254654980000002</v>
      </c>
      <c r="AT300" s="19">
        <v>6.8229572589999998</v>
      </c>
      <c r="AU300" s="19">
        <v>2.1699259390000001</v>
      </c>
      <c r="AV300" s="19">
        <v>8.1983838519999992</v>
      </c>
      <c r="AW300" s="19">
        <v>1.380925645</v>
      </c>
      <c r="AX300" s="19">
        <v>8.9891559999999995</v>
      </c>
      <c r="AY300" s="19">
        <v>1.886811322</v>
      </c>
      <c r="AZ300" s="19">
        <v>5.5132669500000002</v>
      </c>
      <c r="BA300" s="19">
        <v>0.79677677300000005</v>
      </c>
      <c r="BB300" s="19">
        <v>5.2926164250000003</v>
      </c>
      <c r="BC300" s="19">
        <v>0.77277258699999996</v>
      </c>
      <c r="BD300" s="19">
        <v>5.9473471269999996</v>
      </c>
      <c r="BE300" s="19">
        <v>0.95605470599999998</v>
      </c>
      <c r="BF300" s="19">
        <v>2.0408163269999999</v>
      </c>
      <c r="BG300" s="19">
        <v>1.8061812150000001</v>
      </c>
      <c r="BH300" s="19"/>
      <c r="BI300" s="19"/>
      <c r="BJ300" s="16"/>
      <c r="BK300" s="16"/>
      <c r="BL300" s="16"/>
      <c r="BM300" s="16"/>
      <c r="BN300" s="16"/>
      <c r="BO300" s="16">
        <f t="shared" si="17"/>
        <v>83.546042582443746</v>
      </c>
      <c r="BP300" s="16">
        <f t="shared" si="18"/>
        <v>13.272447200155383</v>
      </c>
      <c r="BQ300" s="16">
        <f t="shared" si="19"/>
        <v>0.11938532304920729</v>
      </c>
      <c r="BR300" s="16">
        <f t="shared" si="20"/>
        <v>0.14967288429029532</v>
      </c>
      <c r="BS300" s="16"/>
      <c r="BT300" s="16"/>
    </row>
    <row r="301" spans="1:72" s="23" customFormat="1" ht="14.4">
      <c r="A301" s="23" t="s">
        <v>762</v>
      </c>
      <c r="B301" s="23" t="s">
        <v>475</v>
      </c>
      <c r="C301" s="26" t="s">
        <v>458</v>
      </c>
      <c r="D301" s="23" t="s">
        <v>459</v>
      </c>
      <c r="E301" s="23" t="s">
        <v>48</v>
      </c>
      <c r="F301" s="23" t="s">
        <v>460</v>
      </c>
      <c r="G301" s="19">
        <v>169.517067</v>
      </c>
      <c r="H301" s="19">
        <v>-18.128867</v>
      </c>
      <c r="I301" s="19">
        <v>1875</v>
      </c>
      <c r="J301" s="19">
        <v>51.073500000000003</v>
      </c>
      <c r="K301" s="19">
        <v>2.31</v>
      </c>
      <c r="L301" s="19">
        <v>15.135899999999999</v>
      </c>
      <c r="M301" s="19">
        <v>11.6046</v>
      </c>
      <c r="N301" s="19">
        <v>0.20649999999999999</v>
      </c>
      <c r="O301" s="19">
        <v>4.1010999999999997</v>
      </c>
      <c r="P301" s="19">
        <v>8.3939000000000004</v>
      </c>
      <c r="Q301" s="19">
        <v>4.3654000000000002</v>
      </c>
      <c r="R301" s="19">
        <v>1.069</v>
      </c>
      <c r="S301" s="19">
        <v>0.53239999999999998</v>
      </c>
      <c r="T301" s="19">
        <v>98.792300000000012</v>
      </c>
      <c r="U301" s="19"/>
      <c r="V301" s="19"/>
      <c r="W301" s="19"/>
      <c r="X301" s="19">
        <v>0.21579999999999999</v>
      </c>
      <c r="Y301" s="19"/>
      <c r="Z301" s="19"/>
      <c r="AA301" s="19"/>
      <c r="AB301" s="19">
        <v>1880</v>
      </c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</row>
    <row r="302" spans="1:72" s="23" customFormat="1" ht="14.4">
      <c r="A302" s="23" t="s">
        <v>762</v>
      </c>
      <c r="B302" s="23" t="s">
        <v>476</v>
      </c>
      <c r="C302" s="26" t="s">
        <v>458</v>
      </c>
      <c r="D302" s="23" t="s">
        <v>459</v>
      </c>
      <c r="E302" s="23" t="s">
        <v>48</v>
      </c>
      <c r="F302" s="23" t="s">
        <v>460</v>
      </c>
      <c r="G302" s="19">
        <v>169.517067</v>
      </c>
      <c r="H302" s="19">
        <v>-18.128867</v>
      </c>
      <c r="I302" s="19">
        <v>1875</v>
      </c>
      <c r="J302" s="19">
        <v>50.814</v>
      </c>
      <c r="K302" s="19">
        <v>2.2244000000000002</v>
      </c>
      <c r="L302" s="19">
        <v>15.2895</v>
      </c>
      <c r="M302" s="19">
        <v>11.523300000000001</v>
      </c>
      <c r="N302" s="19">
        <v>0.19950000000000001</v>
      </c>
      <c r="O302" s="19">
        <v>4.2984999999999998</v>
      </c>
      <c r="P302" s="19">
        <v>8.7612000000000005</v>
      </c>
      <c r="Q302" s="19">
        <v>4.2605000000000004</v>
      </c>
      <c r="R302" s="19">
        <v>1.0170999999999999</v>
      </c>
      <c r="S302" s="19">
        <v>0.49630000000000002</v>
      </c>
      <c r="T302" s="19">
        <v>98.88430000000001</v>
      </c>
      <c r="U302" s="19"/>
      <c r="V302" s="19"/>
      <c r="W302" s="19"/>
      <c r="X302" s="19">
        <v>0.20730000000000001</v>
      </c>
      <c r="Y302" s="19"/>
      <c r="Z302" s="19"/>
      <c r="AA302" s="19"/>
      <c r="AB302" s="19">
        <v>1751</v>
      </c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</row>
    <row r="303" spans="1:72" s="23" customFormat="1" ht="14.4">
      <c r="A303" s="23" t="s">
        <v>762</v>
      </c>
      <c r="B303" s="23" t="s">
        <v>477</v>
      </c>
      <c r="C303" s="26" t="s">
        <v>458</v>
      </c>
      <c r="D303" s="23" t="s">
        <v>459</v>
      </c>
      <c r="E303" s="23" t="s">
        <v>48</v>
      </c>
      <c r="F303" s="23" t="s">
        <v>460</v>
      </c>
      <c r="G303" s="19">
        <v>169.517067</v>
      </c>
      <c r="H303" s="19">
        <v>-18.128867</v>
      </c>
      <c r="I303" s="19">
        <v>1875</v>
      </c>
      <c r="J303" s="19">
        <v>51.114800000000002</v>
      </c>
      <c r="K303" s="19">
        <v>2.3502999999999998</v>
      </c>
      <c r="L303" s="19">
        <v>15.2547</v>
      </c>
      <c r="M303" s="19">
        <v>11.7948</v>
      </c>
      <c r="N303" s="19">
        <v>0.20669999999999999</v>
      </c>
      <c r="O303" s="19">
        <v>4.0819999999999999</v>
      </c>
      <c r="P303" s="19">
        <v>8.4344000000000001</v>
      </c>
      <c r="Q303" s="19">
        <v>4.4275000000000002</v>
      </c>
      <c r="R303" s="19">
        <v>1.0751999999999999</v>
      </c>
      <c r="S303" s="19">
        <v>0.51529999999999998</v>
      </c>
      <c r="T303" s="19">
        <v>99.255699999999962</v>
      </c>
      <c r="U303" s="19"/>
      <c r="V303" s="19">
        <v>1.37</v>
      </c>
      <c r="W303" s="19">
        <v>66</v>
      </c>
      <c r="X303" s="19">
        <v>0.20449999999999999</v>
      </c>
      <c r="Y303" s="19"/>
      <c r="Z303" s="19"/>
      <c r="AA303" s="19"/>
      <c r="AB303" s="19">
        <v>1915</v>
      </c>
      <c r="AC303" s="19"/>
      <c r="AD303" s="19"/>
      <c r="AE303" s="19"/>
      <c r="AF303" s="19">
        <v>24.258639909999999</v>
      </c>
      <c r="AG303" s="19">
        <v>304.26080189999999</v>
      </c>
      <c r="AH303" s="19">
        <v>2.111322419</v>
      </c>
      <c r="AI303" s="19">
        <v>22.729080289999999</v>
      </c>
      <c r="AJ303" s="19">
        <v>223.66639240000001</v>
      </c>
      <c r="AK303" s="19">
        <v>52.39751553</v>
      </c>
      <c r="AL303" s="19">
        <v>233.28021670000001</v>
      </c>
      <c r="AM303" s="19">
        <v>14.7977998</v>
      </c>
      <c r="AN303" s="19">
        <v>0.257789502</v>
      </c>
      <c r="AO303" s="19">
        <v>146.75176830000001</v>
      </c>
      <c r="AP303" s="19">
        <v>15.00494394</v>
      </c>
      <c r="AQ303" s="19">
        <v>34.684656220000001</v>
      </c>
      <c r="AR303" s="19">
        <v>4.9904569890000001</v>
      </c>
      <c r="AS303" s="19">
        <v>23.6796276</v>
      </c>
      <c r="AT303" s="19">
        <v>6.6910610110000004</v>
      </c>
      <c r="AU303" s="19">
        <v>2.118947087</v>
      </c>
      <c r="AV303" s="19">
        <v>8.0270856179999992</v>
      </c>
      <c r="AW303" s="19">
        <v>1.3684465750000001</v>
      </c>
      <c r="AX303" s="19">
        <v>8.8918052690000007</v>
      </c>
      <c r="AY303" s="19">
        <v>1.87467315</v>
      </c>
      <c r="AZ303" s="19">
        <v>5.5066689760000003</v>
      </c>
      <c r="BA303" s="19">
        <v>0.78844519300000004</v>
      </c>
      <c r="BB303" s="19">
        <v>5.2729850579999997</v>
      </c>
      <c r="BC303" s="19">
        <v>0.77081653000000006</v>
      </c>
      <c r="BD303" s="19">
        <v>5.6370857939999999</v>
      </c>
      <c r="BE303" s="19">
        <v>0.95559388300000003</v>
      </c>
      <c r="BF303" s="19">
        <v>4.3459183670000003</v>
      </c>
      <c r="BG303" s="19">
        <v>1.798824062</v>
      </c>
      <c r="BH303" s="19"/>
      <c r="BI303" s="19"/>
      <c r="BJ303" s="16"/>
      <c r="BK303" s="16"/>
      <c r="BL303" s="16"/>
      <c r="BM303" s="16"/>
      <c r="BN303" s="16">
        <f t="shared" si="21"/>
        <v>394.98733714132231</v>
      </c>
      <c r="BO303" s="16">
        <f t="shared" si="17"/>
        <v>81.582057634272417</v>
      </c>
      <c r="BP303" s="16">
        <f t="shared" si="18"/>
        <v>12.635521599999588</v>
      </c>
      <c r="BQ303" s="16">
        <f t="shared" si="19"/>
        <v>0.12156023775912957</v>
      </c>
      <c r="BR303" s="16">
        <f t="shared" si="20"/>
        <v>0.14331001427309126</v>
      </c>
      <c r="BS303" s="16"/>
      <c r="BT303" s="16"/>
    </row>
    <row r="304" spans="1:72" s="23" customFormat="1" ht="14.4">
      <c r="A304" s="23" t="s">
        <v>762</v>
      </c>
      <c r="B304" s="23" t="s">
        <v>478</v>
      </c>
      <c r="C304" s="26" t="s">
        <v>458</v>
      </c>
      <c r="D304" s="23" t="s">
        <v>459</v>
      </c>
      <c r="E304" s="23" t="s">
        <v>48</v>
      </c>
      <c r="F304" s="23" t="s">
        <v>460</v>
      </c>
      <c r="G304" s="19">
        <v>169.517067</v>
      </c>
      <c r="H304" s="19">
        <v>-18.128867</v>
      </c>
      <c r="I304" s="19">
        <v>1875</v>
      </c>
      <c r="J304" s="19">
        <v>51.177999999999997</v>
      </c>
      <c r="K304" s="19">
        <v>2.3031999999999999</v>
      </c>
      <c r="L304" s="19">
        <v>15.3119</v>
      </c>
      <c r="M304" s="19">
        <v>11.630800000000001</v>
      </c>
      <c r="N304" s="19">
        <v>0.2107</v>
      </c>
      <c r="O304" s="19">
        <v>4.0812999999999997</v>
      </c>
      <c r="P304" s="19">
        <v>8.4550000000000001</v>
      </c>
      <c r="Q304" s="19">
        <v>4.4272</v>
      </c>
      <c r="R304" s="19">
        <v>1.0519000000000001</v>
      </c>
      <c r="S304" s="19">
        <v>0.55259999999999998</v>
      </c>
      <c r="T304" s="19">
        <v>99.202600000000004</v>
      </c>
      <c r="U304" s="19"/>
      <c r="V304" s="19"/>
      <c r="W304" s="19"/>
      <c r="X304" s="19">
        <v>0.1968</v>
      </c>
      <c r="Y304" s="19"/>
      <c r="Z304" s="19"/>
      <c r="AA304" s="19"/>
      <c r="AB304" s="19">
        <v>1898</v>
      </c>
      <c r="AC304" s="19"/>
      <c r="AD304" s="19"/>
      <c r="AE304" s="19"/>
      <c r="AF304" s="19">
        <v>23.354886659999998</v>
      </c>
      <c r="AG304" s="19">
        <v>292.68235079999999</v>
      </c>
      <c r="AH304" s="19">
        <v>4.1822958530000003</v>
      </c>
      <c r="AI304" s="19">
        <v>23.840572819999998</v>
      </c>
      <c r="AJ304" s="19">
        <v>229.79789059999999</v>
      </c>
      <c r="AK304" s="19">
        <v>54.603726709999997</v>
      </c>
      <c r="AL304" s="19">
        <v>270.549148</v>
      </c>
      <c r="AM304" s="19">
        <v>15.625814180000001</v>
      </c>
      <c r="AN304" s="19">
        <v>0.29137645400000001</v>
      </c>
      <c r="AO304" s="19">
        <v>157.2529471</v>
      </c>
      <c r="AP304" s="19">
        <v>15.546994460000001</v>
      </c>
      <c r="AQ304" s="19">
        <v>37.092391300000003</v>
      </c>
      <c r="AR304" s="19">
        <v>5.3024296939999997</v>
      </c>
      <c r="AS304" s="19">
        <v>25.036692219999999</v>
      </c>
      <c r="AT304" s="19">
        <v>6.9976306690000003</v>
      </c>
      <c r="AU304" s="19">
        <v>2.2397448020000001</v>
      </c>
      <c r="AV304" s="19">
        <v>8.460369386</v>
      </c>
      <c r="AW304" s="19">
        <v>1.4056095200000001</v>
      </c>
      <c r="AX304" s="19">
        <v>9.150968701</v>
      </c>
      <c r="AY304" s="19">
        <v>1.9272718929999999</v>
      </c>
      <c r="AZ304" s="19">
        <v>5.6359892629999999</v>
      </c>
      <c r="BA304" s="19">
        <v>0.81080159900000004</v>
      </c>
      <c r="BB304" s="19">
        <v>5.3933907730000001</v>
      </c>
      <c r="BC304" s="19">
        <v>0.78920345800000002</v>
      </c>
      <c r="BD304" s="19">
        <v>6.1273255630000003</v>
      </c>
      <c r="BE304" s="19">
        <v>0.95252172700000004</v>
      </c>
      <c r="BF304" s="19">
        <v>2.1020408160000001</v>
      </c>
      <c r="BG304" s="19">
        <v>1.798824062</v>
      </c>
      <c r="BH304" s="19"/>
      <c r="BI304" s="19"/>
      <c r="BJ304" s="16"/>
      <c r="BK304" s="16"/>
      <c r="BL304" s="16"/>
      <c r="BM304" s="16"/>
      <c r="BN304" s="16">
        <f t="shared" si="21"/>
        <v>0</v>
      </c>
      <c r="BO304" s="16">
        <f t="shared" si="17"/>
        <v>87.419859686088628</v>
      </c>
      <c r="BP304" s="16">
        <f t="shared" si="18"/>
        <v>13.253421123071456</v>
      </c>
      <c r="BQ304" s="16">
        <f t="shared" si="19"/>
        <v>0.11511874141587929</v>
      </c>
      <c r="BR304" s="16">
        <f t="shared" si="20"/>
        <v>0.16198163019680575</v>
      </c>
      <c r="BS304" s="16"/>
      <c r="BT304" s="16"/>
    </row>
    <row r="305" spans="1:72" s="23" customFormat="1" ht="14.4">
      <c r="A305" s="23" t="s">
        <v>762</v>
      </c>
      <c r="B305" s="23" t="s">
        <v>479</v>
      </c>
      <c r="C305" s="26" t="s">
        <v>458</v>
      </c>
      <c r="D305" s="23" t="s">
        <v>459</v>
      </c>
      <c r="E305" s="23" t="s">
        <v>48</v>
      </c>
      <c r="F305" s="23" t="s">
        <v>460</v>
      </c>
      <c r="G305" s="19">
        <v>169.54811699999999</v>
      </c>
      <c r="H305" s="19">
        <v>-18.161650000000002</v>
      </c>
      <c r="I305" s="19">
        <v>2029</v>
      </c>
      <c r="J305" s="19">
        <v>50.173999999999999</v>
      </c>
      <c r="K305" s="19">
        <v>1.8642000000000001</v>
      </c>
      <c r="L305" s="19">
        <v>15.6546</v>
      </c>
      <c r="M305" s="19">
        <v>10.563599999999999</v>
      </c>
      <c r="N305" s="19">
        <v>0.21879999999999999</v>
      </c>
      <c r="O305" s="19">
        <v>5.4184999999999999</v>
      </c>
      <c r="P305" s="19">
        <v>10.7559</v>
      </c>
      <c r="Q305" s="19">
        <v>3.5758999999999999</v>
      </c>
      <c r="R305" s="19">
        <v>0.8639</v>
      </c>
      <c r="S305" s="19">
        <v>0.37209999999999999</v>
      </c>
      <c r="T305" s="19">
        <v>99.461499999999987</v>
      </c>
      <c r="U305" s="19"/>
      <c r="V305" s="19">
        <v>1.39</v>
      </c>
      <c r="W305" s="19">
        <v>69</v>
      </c>
      <c r="X305" s="19">
        <v>0.20799999999999999</v>
      </c>
      <c r="Y305" s="19"/>
      <c r="Z305" s="19"/>
      <c r="AA305" s="19"/>
      <c r="AB305" s="19">
        <v>801</v>
      </c>
      <c r="AC305" s="19"/>
      <c r="AD305" s="19"/>
      <c r="AE305" s="19"/>
      <c r="AF305" s="19">
        <v>35.685188429999997</v>
      </c>
      <c r="AG305" s="19">
        <v>302.8554201</v>
      </c>
      <c r="AH305" s="19">
        <v>213.22777980000001</v>
      </c>
      <c r="AI305" s="19">
        <v>18.912119409999999</v>
      </c>
      <c r="AJ305" s="19">
        <v>240.43342100000001</v>
      </c>
      <c r="AK305" s="19">
        <v>35.367853289999999</v>
      </c>
      <c r="AL305" s="19">
        <v>121.602954</v>
      </c>
      <c r="AM305" s="19">
        <v>9.7331862840000003</v>
      </c>
      <c r="AN305" s="19">
        <v>0.25548726999999999</v>
      </c>
      <c r="AO305" s="19">
        <v>108.7134259</v>
      </c>
      <c r="AP305" s="19">
        <v>9.5161849289999996</v>
      </c>
      <c r="AQ305" s="19">
        <v>22.112561889999998</v>
      </c>
      <c r="AR305" s="19">
        <v>3.1887901570000001</v>
      </c>
      <c r="AS305" s="19">
        <v>15.247108539999999</v>
      </c>
      <c r="AT305" s="19">
        <v>4.3865592009999999</v>
      </c>
      <c r="AU305" s="19">
        <v>1.5192302419999999</v>
      </c>
      <c r="AV305" s="19">
        <v>5.5011278289999996</v>
      </c>
      <c r="AW305" s="19">
        <v>0.91058966299999999</v>
      </c>
      <c r="AX305" s="19">
        <v>5.921310182</v>
      </c>
      <c r="AY305" s="19">
        <v>1.240903342</v>
      </c>
      <c r="AZ305" s="19">
        <v>3.6127451310000001</v>
      </c>
      <c r="BA305" s="19">
        <v>0.52911335100000001</v>
      </c>
      <c r="BB305" s="19">
        <v>3.3584084550000002</v>
      </c>
      <c r="BC305" s="19">
        <v>0.51609678999999997</v>
      </c>
      <c r="BD305" s="19">
        <v>2.8711896750000001</v>
      </c>
      <c r="BE305" s="19">
        <v>0.54185506100000003</v>
      </c>
      <c r="BF305" s="19">
        <v>1.2580760799999999</v>
      </c>
      <c r="BG305" s="19">
        <v>1.114914298</v>
      </c>
      <c r="BH305" s="19"/>
      <c r="BI305" s="19"/>
      <c r="BJ305" s="16"/>
      <c r="BK305" s="16"/>
      <c r="BL305" s="16"/>
      <c r="BM305" s="16"/>
      <c r="BN305" s="16">
        <f t="shared" si="21"/>
        <v>628.60197154659045</v>
      </c>
      <c r="BO305" s="16">
        <f t="shared" si="17"/>
        <v>97.508325164558983</v>
      </c>
      <c r="BP305" s="16">
        <f t="shared" si="18"/>
        <v>16.962845883244739</v>
      </c>
      <c r="BQ305" s="16">
        <f t="shared" si="19"/>
        <v>0.11454772008553493</v>
      </c>
      <c r="BR305" s="16">
        <f t="shared" si="20"/>
        <v>0.22915417844968744</v>
      </c>
      <c r="BS305" s="16"/>
      <c r="BT305" s="16"/>
    </row>
    <row r="306" spans="1:72" s="23" customFormat="1" ht="14.4">
      <c r="A306" s="23" t="s">
        <v>762</v>
      </c>
      <c r="B306" s="23" t="s">
        <v>480</v>
      </c>
      <c r="C306" s="26" t="s">
        <v>458</v>
      </c>
      <c r="D306" s="23" t="s">
        <v>459</v>
      </c>
      <c r="E306" s="23" t="s">
        <v>48</v>
      </c>
      <c r="F306" s="23" t="s">
        <v>460</v>
      </c>
      <c r="G306" s="19">
        <v>169.54988299999999</v>
      </c>
      <c r="H306" s="19">
        <v>-18.144933000000002</v>
      </c>
      <c r="I306" s="19">
        <v>1950</v>
      </c>
      <c r="J306" s="19">
        <v>49.909300000000002</v>
      </c>
      <c r="K306" s="19">
        <v>1.8340000000000001</v>
      </c>
      <c r="L306" s="19">
        <v>15.418900000000001</v>
      </c>
      <c r="M306" s="19">
        <v>10.515700000000001</v>
      </c>
      <c r="N306" s="19">
        <v>0.19800000000000001</v>
      </c>
      <c r="O306" s="19">
        <v>5.3914999999999997</v>
      </c>
      <c r="P306" s="19">
        <v>10.651899999999999</v>
      </c>
      <c r="Q306" s="19">
        <v>3.5594000000000001</v>
      </c>
      <c r="R306" s="19">
        <v>0.91149999999999998</v>
      </c>
      <c r="S306" s="19">
        <v>0.41660000000000003</v>
      </c>
      <c r="T306" s="19">
        <v>98.806799999999996</v>
      </c>
      <c r="U306" s="19"/>
      <c r="V306" s="19">
        <v>1.35</v>
      </c>
      <c r="W306" s="19">
        <v>63</v>
      </c>
      <c r="X306" s="19">
        <v>0.18160000000000001</v>
      </c>
      <c r="Y306" s="19"/>
      <c r="Z306" s="19"/>
      <c r="AA306" s="19"/>
      <c r="AB306" s="19">
        <v>883</v>
      </c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</row>
    <row r="307" spans="1:72" s="23" customFormat="1" ht="14.4">
      <c r="A307" s="23" t="s">
        <v>762</v>
      </c>
      <c r="B307" s="23" t="s">
        <v>481</v>
      </c>
      <c r="C307" s="26" t="s">
        <v>458</v>
      </c>
      <c r="D307" s="23" t="s">
        <v>459</v>
      </c>
      <c r="E307" s="23" t="s">
        <v>48</v>
      </c>
      <c r="F307" s="23" t="s">
        <v>460</v>
      </c>
      <c r="G307" s="19">
        <v>169.51686100000001</v>
      </c>
      <c r="H307" s="19">
        <v>-18.127817199999999</v>
      </c>
      <c r="I307" s="19">
        <v>1871</v>
      </c>
      <c r="J307" s="19">
        <v>52.698999999999998</v>
      </c>
      <c r="K307" s="19">
        <v>2.2210000000000001</v>
      </c>
      <c r="L307" s="19">
        <v>15.4095</v>
      </c>
      <c r="M307" s="19">
        <v>11.229799999999999</v>
      </c>
      <c r="N307" s="19">
        <v>0.21479999999999999</v>
      </c>
      <c r="O307" s="19">
        <v>3.6598000000000002</v>
      </c>
      <c r="P307" s="19">
        <v>7.5400999999999998</v>
      </c>
      <c r="Q307" s="19">
        <v>4.5917000000000003</v>
      </c>
      <c r="R307" s="19">
        <v>1.1406000000000001</v>
      </c>
      <c r="S307" s="19">
        <v>0.60909999999999997</v>
      </c>
      <c r="T307" s="19">
        <v>99.315399999999997</v>
      </c>
      <c r="U307" s="19"/>
      <c r="V307" s="19"/>
      <c r="W307" s="19"/>
      <c r="X307" s="19">
        <v>0.19</v>
      </c>
      <c r="Y307" s="19"/>
      <c r="Z307" s="19"/>
      <c r="AA307" s="19"/>
      <c r="AB307" s="19">
        <v>2385</v>
      </c>
      <c r="AC307" s="19"/>
      <c r="AD307" s="19"/>
      <c r="AE307" s="19"/>
      <c r="AF307" s="19">
        <v>22.522482350000001</v>
      </c>
      <c r="AG307" s="19">
        <v>269.7866166</v>
      </c>
      <c r="AH307" s="19">
        <v>2.0857955100000001</v>
      </c>
      <c r="AI307" s="19">
        <v>25.649103029999999</v>
      </c>
      <c r="AJ307" s="19">
        <v>222.77776950000001</v>
      </c>
      <c r="AK307" s="19">
        <v>57.793788820000003</v>
      </c>
      <c r="AL307" s="19">
        <v>279.98284619999998</v>
      </c>
      <c r="AM307" s="19">
        <v>16.39468467</v>
      </c>
      <c r="AN307" s="19">
        <v>0.30450238899999998</v>
      </c>
      <c r="AO307" s="19">
        <v>161.2239811</v>
      </c>
      <c r="AP307" s="19">
        <v>16.335431580000002</v>
      </c>
      <c r="AQ307" s="19">
        <v>39.045121330000001</v>
      </c>
      <c r="AR307" s="19">
        <v>5.6177212570000004</v>
      </c>
      <c r="AS307" s="19">
        <v>26.439759039999998</v>
      </c>
      <c r="AT307" s="19">
        <v>7.3980724310000001</v>
      </c>
      <c r="AU307" s="19">
        <v>2.333944856</v>
      </c>
      <c r="AV307" s="19">
        <v>8.9452945330000002</v>
      </c>
      <c r="AW307" s="19">
        <v>1.49611706</v>
      </c>
      <c r="AX307" s="19">
        <v>9.7534907919999991</v>
      </c>
      <c r="AY307" s="19">
        <v>2.045956237</v>
      </c>
      <c r="AZ307" s="19">
        <v>6.010754178</v>
      </c>
      <c r="BA307" s="19">
        <v>0.86759520300000004</v>
      </c>
      <c r="BB307" s="19">
        <v>5.76507798</v>
      </c>
      <c r="BC307" s="19">
        <v>0.84488585699999996</v>
      </c>
      <c r="BD307" s="19">
        <v>6.4349006519999996</v>
      </c>
      <c r="BE307" s="19">
        <v>1.0090493840000001</v>
      </c>
      <c r="BF307" s="19">
        <v>2.305102041</v>
      </c>
      <c r="BG307" s="19">
        <v>1.9471933260000001</v>
      </c>
      <c r="BH307" s="19"/>
      <c r="BI307" s="19"/>
      <c r="BJ307" s="16"/>
      <c r="BK307" s="16"/>
      <c r="BL307" s="16"/>
      <c r="BM307" s="16"/>
      <c r="BN307" s="16"/>
      <c r="BO307" s="16">
        <f t="shared" si="17"/>
        <v>82.798137682195403</v>
      </c>
      <c r="BP307" s="16">
        <f t="shared" si="18"/>
        <v>13.172345389396634</v>
      </c>
      <c r="BQ307" s="16">
        <f t="shared" si="19"/>
        <v>0.11876979430797434</v>
      </c>
      <c r="BR307" s="16">
        <f t="shared" si="20"/>
        <v>0.1563801523629503</v>
      </c>
      <c r="BS307" s="16"/>
      <c r="BT307" s="16"/>
    </row>
    <row r="308" spans="1:72" s="23" customFormat="1" ht="14.4">
      <c r="A308" s="23" t="s">
        <v>762</v>
      </c>
      <c r="B308" s="23" t="s">
        <v>482</v>
      </c>
      <c r="C308" s="26" t="s">
        <v>458</v>
      </c>
      <c r="D308" s="23" t="s">
        <v>459</v>
      </c>
      <c r="E308" s="23" t="s">
        <v>48</v>
      </c>
      <c r="F308" s="23" t="s">
        <v>460</v>
      </c>
      <c r="G308" s="19">
        <v>169.5155182</v>
      </c>
      <c r="H308" s="19">
        <v>-18.127782799999999</v>
      </c>
      <c r="I308" s="19">
        <v>1871</v>
      </c>
      <c r="J308" s="19">
        <v>50.3613</v>
      </c>
      <c r="K308" s="19">
        <v>2.1922000000000001</v>
      </c>
      <c r="L308" s="19">
        <v>15.491199999999999</v>
      </c>
      <c r="M308" s="19">
        <v>11.499599999999999</v>
      </c>
      <c r="N308" s="19">
        <v>0.19620000000000001</v>
      </c>
      <c r="O308" s="19">
        <v>4.4318</v>
      </c>
      <c r="P308" s="19">
        <v>8.8033999999999999</v>
      </c>
      <c r="Q308" s="19">
        <v>4.2773000000000003</v>
      </c>
      <c r="R308" s="19">
        <v>0.96640000000000004</v>
      </c>
      <c r="S308" s="19">
        <v>0.49020000000000002</v>
      </c>
      <c r="T308" s="19">
        <v>98.709599999999995</v>
      </c>
      <c r="U308" s="19"/>
      <c r="V308" s="19"/>
      <c r="W308" s="19"/>
      <c r="X308" s="19">
        <v>0.24360000000000001</v>
      </c>
      <c r="Y308" s="19"/>
      <c r="Z308" s="19"/>
      <c r="AA308" s="19"/>
      <c r="AB308" s="19">
        <v>1588</v>
      </c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</row>
    <row r="309" spans="1:72" s="23" customFormat="1" ht="14.4">
      <c r="A309" s="23" t="s">
        <v>762</v>
      </c>
      <c r="B309" s="23" t="s">
        <v>483</v>
      </c>
      <c r="C309" s="26" t="s">
        <v>458</v>
      </c>
      <c r="D309" s="23" t="s">
        <v>459</v>
      </c>
      <c r="E309" s="23" t="s">
        <v>48</v>
      </c>
      <c r="F309" s="23" t="s">
        <v>460</v>
      </c>
      <c r="G309" s="19">
        <v>169.51437379999999</v>
      </c>
      <c r="H309" s="19">
        <v>-18.127933500000001</v>
      </c>
      <c r="I309" s="19">
        <v>1869</v>
      </c>
      <c r="J309" s="19">
        <v>50.579700000000003</v>
      </c>
      <c r="K309" s="19">
        <v>2.2101999999999999</v>
      </c>
      <c r="L309" s="19">
        <v>15.5214</v>
      </c>
      <c r="M309" s="19">
        <v>11.610900000000001</v>
      </c>
      <c r="N309" s="19">
        <v>0.2137</v>
      </c>
      <c r="O309" s="19">
        <v>4.3240999999999996</v>
      </c>
      <c r="P309" s="19">
        <v>8.7030999999999992</v>
      </c>
      <c r="Q309" s="19">
        <v>4.2918000000000003</v>
      </c>
      <c r="R309" s="19">
        <v>0.97829999999999995</v>
      </c>
      <c r="S309" s="19">
        <v>0.50080000000000002</v>
      </c>
      <c r="T309" s="19">
        <v>98.934000000000012</v>
      </c>
      <c r="U309" s="19"/>
      <c r="V309" s="19"/>
      <c r="W309" s="19"/>
      <c r="X309" s="19">
        <v>0.26029999999999998</v>
      </c>
      <c r="Y309" s="19"/>
      <c r="Z309" s="19"/>
      <c r="AA309" s="19"/>
      <c r="AB309" s="19">
        <v>1666</v>
      </c>
      <c r="AC309" s="19"/>
      <c r="AD309" s="19"/>
      <c r="AE309" s="19"/>
      <c r="AF309" s="19">
        <v>27.5287997</v>
      </c>
      <c r="AG309" s="19">
        <v>342.3913402</v>
      </c>
      <c r="AH309" s="19">
        <v>2.3814135869999999</v>
      </c>
      <c r="AI309" s="19">
        <v>25.008581920000001</v>
      </c>
      <c r="AJ309" s="19">
        <v>248.19238540000001</v>
      </c>
      <c r="AK309" s="19">
        <v>52.859627330000002</v>
      </c>
      <c r="AL309" s="19">
        <v>210.2200655</v>
      </c>
      <c r="AM309" s="19">
        <v>14.371963839999999</v>
      </c>
      <c r="AN309" s="19">
        <v>0.25923721599999999</v>
      </c>
      <c r="AO309" s="19">
        <v>152.66419669999999</v>
      </c>
      <c r="AP309" s="19">
        <v>14.056355529999999</v>
      </c>
      <c r="AQ309" s="19">
        <v>33.983190090000001</v>
      </c>
      <c r="AR309" s="19">
        <v>4.9384615380000003</v>
      </c>
      <c r="AS309" s="19">
        <v>23.415115010000001</v>
      </c>
      <c r="AT309" s="19">
        <v>6.656601631</v>
      </c>
      <c r="AU309" s="19">
        <v>2.171034175</v>
      </c>
      <c r="AV309" s="19">
        <v>7.9641083259999998</v>
      </c>
      <c r="AW309" s="19">
        <v>1.3655667899999999</v>
      </c>
      <c r="AX309" s="19">
        <v>8.9615294409999997</v>
      </c>
      <c r="AY309" s="19">
        <v>1.8787192070000001</v>
      </c>
      <c r="AZ309" s="19">
        <v>5.5436176289999999</v>
      </c>
      <c r="BA309" s="19">
        <v>0.79830422899999998</v>
      </c>
      <c r="BB309" s="19">
        <v>5.2952339400000001</v>
      </c>
      <c r="BC309" s="19">
        <v>0.77955358100000005</v>
      </c>
      <c r="BD309" s="19">
        <v>5.0474549470000003</v>
      </c>
      <c r="BE309" s="19">
        <v>0.86358283400000002</v>
      </c>
      <c r="BF309" s="19">
        <v>2.0234693880000001</v>
      </c>
      <c r="BG309" s="19">
        <v>1.8331574450000001</v>
      </c>
      <c r="BH309" s="19"/>
      <c r="BI309" s="19"/>
      <c r="BJ309" s="16"/>
      <c r="BK309" s="16"/>
      <c r="BL309" s="16"/>
      <c r="BM309" s="16"/>
      <c r="BN309" s="16"/>
      <c r="BO309" s="16">
        <f t="shared" si="17"/>
        <v>83.279369765208571</v>
      </c>
      <c r="BP309" s="16">
        <f t="shared" si="18"/>
        <v>13.6423535186308</v>
      </c>
      <c r="BQ309" s="16">
        <f t="shared" si="19"/>
        <v>0.12755093635136786</v>
      </c>
      <c r="BR309" s="16">
        <f t="shared" si="20"/>
        <v>0.14141568511045158</v>
      </c>
      <c r="BS309" s="16"/>
      <c r="BT309" s="16"/>
    </row>
    <row r="310" spans="1:72" s="23" customFormat="1" ht="14.4">
      <c r="A310" s="23" t="s">
        <v>762</v>
      </c>
      <c r="B310" s="23" t="s">
        <v>484</v>
      </c>
      <c r="C310" s="26" t="s">
        <v>458</v>
      </c>
      <c r="D310" s="23" t="s">
        <v>459</v>
      </c>
      <c r="E310" s="23" t="s">
        <v>48</v>
      </c>
      <c r="F310" s="23" t="s">
        <v>460</v>
      </c>
      <c r="G310" s="19">
        <v>169.54835510000001</v>
      </c>
      <c r="H310" s="19">
        <v>-18.133083299999999</v>
      </c>
      <c r="I310" s="19">
        <v>1913</v>
      </c>
      <c r="J310" s="19">
        <v>49.871099999999998</v>
      </c>
      <c r="K310" s="19">
        <v>1.8234999999999999</v>
      </c>
      <c r="L310" s="19">
        <v>15.602600000000001</v>
      </c>
      <c r="M310" s="19">
        <v>10.573</v>
      </c>
      <c r="N310" s="19">
        <v>0.218</v>
      </c>
      <c r="O310" s="19">
        <v>5.3689999999999998</v>
      </c>
      <c r="P310" s="19">
        <v>10.617000000000001</v>
      </c>
      <c r="Q310" s="19">
        <v>3.6004999999999998</v>
      </c>
      <c r="R310" s="19">
        <v>0.90369999999999995</v>
      </c>
      <c r="S310" s="19">
        <v>0.38419999999999999</v>
      </c>
      <c r="T310" s="19">
        <v>98.962600000000023</v>
      </c>
      <c r="U310" s="19"/>
      <c r="V310" s="19">
        <v>1.42</v>
      </c>
      <c r="W310" s="19">
        <v>72</v>
      </c>
      <c r="X310" s="19">
        <v>0.19040000000000001</v>
      </c>
      <c r="Y310" s="19"/>
      <c r="Z310" s="19"/>
      <c r="AA310" s="19"/>
      <c r="AB310" s="19">
        <v>843</v>
      </c>
      <c r="AC310" s="19"/>
      <c r="AD310" s="19"/>
      <c r="AE310" s="19"/>
      <c r="AF310" s="19">
        <v>33.918149470000003</v>
      </c>
      <c r="AG310" s="19">
        <v>302.48428039999999</v>
      </c>
      <c r="AH310" s="19">
        <v>20.590675189999999</v>
      </c>
      <c r="AI310" s="19">
        <v>21.308571430000001</v>
      </c>
      <c r="AJ310" s="19">
        <v>271.78063969999999</v>
      </c>
      <c r="AK310" s="19">
        <v>35.338775509999998</v>
      </c>
      <c r="AL310" s="19">
        <v>142.679014</v>
      </c>
      <c r="AM310" s="19">
        <v>10.68462388</v>
      </c>
      <c r="AN310" s="19">
        <v>0.19813847900000001</v>
      </c>
      <c r="AO310" s="19">
        <v>124.33993359999999</v>
      </c>
      <c r="AP310" s="19">
        <v>10.63493521</v>
      </c>
      <c r="AQ310" s="19">
        <v>24.749816939999999</v>
      </c>
      <c r="AR310" s="19">
        <v>3.5670135169999999</v>
      </c>
      <c r="AS310" s="19">
        <v>16.810562910000002</v>
      </c>
      <c r="AT310" s="19">
        <v>4.7676686029999997</v>
      </c>
      <c r="AU310" s="19">
        <v>1.68082227</v>
      </c>
      <c r="AV310" s="19">
        <v>5.8193189219999999</v>
      </c>
      <c r="AW310" s="19">
        <v>0.96310115200000002</v>
      </c>
      <c r="AX310" s="19">
        <v>6.2793800820000003</v>
      </c>
      <c r="AY310" s="19">
        <v>1.30443686</v>
      </c>
      <c r="AZ310" s="19">
        <v>3.7834009310000001</v>
      </c>
      <c r="BA310" s="19">
        <v>0.53842676</v>
      </c>
      <c r="BB310" s="19">
        <v>3.5418719209999998</v>
      </c>
      <c r="BC310" s="19">
        <v>0.51402127200000003</v>
      </c>
      <c r="BD310" s="19">
        <v>3.5338588359999998</v>
      </c>
      <c r="BE310" s="19">
        <v>0.656487771</v>
      </c>
      <c r="BF310" s="19">
        <v>1.64180791</v>
      </c>
      <c r="BG310" s="19">
        <v>1.296921824</v>
      </c>
      <c r="BH310" s="19"/>
      <c r="BI310" s="19"/>
      <c r="BJ310" s="16"/>
      <c r="BK310" s="16"/>
      <c r="BL310" s="16"/>
      <c r="BM310" s="16"/>
      <c r="BN310" s="16">
        <f t="shared" si="21"/>
        <v>573.74161733900894</v>
      </c>
      <c r="BO310" s="16">
        <f t="shared" si="17"/>
        <v>95.873113782993912</v>
      </c>
      <c r="BP310" s="16">
        <f t="shared" si="18"/>
        <v>16.430112467596196</v>
      </c>
      <c r="BQ310" s="16">
        <f t="shared" si="19"/>
        <v>0.12138207564120637</v>
      </c>
      <c r="BR310" s="16">
        <f t="shared" si="20"/>
        <v>0.15277596176837874</v>
      </c>
      <c r="BS310" s="16"/>
      <c r="BT310" s="16"/>
    </row>
    <row r="311" spans="1:72" s="23" customFormat="1" ht="14.4">
      <c r="A311" s="23" t="s">
        <v>762</v>
      </c>
      <c r="B311" s="23" t="s">
        <v>485</v>
      </c>
      <c r="C311" s="26" t="s">
        <v>458</v>
      </c>
      <c r="D311" s="23" t="s">
        <v>459</v>
      </c>
      <c r="E311" s="23" t="s">
        <v>48</v>
      </c>
      <c r="F311" s="23" t="s">
        <v>460</v>
      </c>
      <c r="G311" s="19">
        <v>169.51516699999999</v>
      </c>
      <c r="H311" s="19">
        <v>-18.137899999999998</v>
      </c>
      <c r="I311" s="19">
        <v>1880</v>
      </c>
      <c r="J311" s="19">
        <v>51.421999999999997</v>
      </c>
      <c r="K311" s="19">
        <v>2.2797999999999998</v>
      </c>
      <c r="L311" s="19">
        <v>14.9726</v>
      </c>
      <c r="M311" s="19">
        <v>11.7454</v>
      </c>
      <c r="N311" s="19">
        <v>0.23880000000000001</v>
      </c>
      <c r="O311" s="19">
        <v>4.1136999999999997</v>
      </c>
      <c r="P311" s="19">
        <v>8.59</v>
      </c>
      <c r="Q311" s="19">
        <v>4.1592000000000002</v>
      </c>
      <c r="R311" s="19">
        <v>1.0959000000000001</v>
      </c>
      <c r="S311" s="19">
        <v>0.54500000000000004</v>
      </c>
      <c r="T311" s="19">
        <v>99.162399999999991</v>
      </c>
      <c r="U311" s="19"/>
      <c r="V311" s="19">
        <v>1.5</v>
      </c>
      <c r="W311" s="19">
        <v>80</v>
      </c>
      <c r="X311" s="19">
        <v>0.1865</v>
      </c>
      <c r="Y311" s="19"/>
      <c r="Z311" s="19"/>
      <c r="AA311" s="19"/>
      <c r="AB311" s="19">
        <v>1911</v>
      </c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</row>
    <row r="312" spans="1:72" s="23" customFormat="1" ht="14.4">
      <c r="A312" s="23" t="s">
        <v>762</v>
      </c>
      <c r="B312" s="23" t="s">
        <v>486</v>
      </c>
      <c r="C312" s="26" t="s">
        <v>458</v>
      </c>
      <c r="D312" s="23" t="s">
        <v>459</v>
      </c>
      <c r="E312" s="23" t="s">
        <v>48</v>
      </c>
      <c r="F312" s="23" t="s">
        <v>460</v>
      </c>
      <c r="G312" s="19">
        <v>169.51208500000001</v>
      </c>
      <c r="H312" s="19">
        <v>-18.128616300000001</v>
      </c>
      <c r="I312" s="19">
        <v>1866</v>
      </c>
      <c r="J312" s="19">
        <v>50.217199999999998</v>
      </c>
      <c r="K312" s="19">
        <v>1.9722999999999999</v>
      </c>
      <c r="L312" s="19">
        <v>15.5876</v>
      </c>
      <c r="M312" s="19">
        <v>10.8254</v>
      </c>
      <c r="N312" s="19">
        <v>0.21210000000000001</v>
      </c>
      <c r="O312" s="19">
        <v>4.8212999999999999</v>
      </c>
      <c r="P312" s="19">
        <v>9.6495999999999995</v>
      </c>
      <c r="Q312" s="19">
        <v>3.8856000000000002</v>
      </c>
      <c r="R312" s="19">
        <v>0.93879999999999997</v>
      </c>
      <c r="S312" s="19">
        <v>0.41110000000000002</v>
      </c>
      <c r="T312" s="19">
        <v>98.520999999999987</v>
      </c>
      <c r="U312" s="19"/>
      <c r="V312" s="19">
        <v>1.41</v>
      </c>
      <c r="W312" s="19">
        <v>65</v>
      </c>
      <c r="X312" s="19">
        <v>0.217</v>
      </c>
      <c r="Y312" s="19"/>
      <c r="Z312" s="19"/>
      <c r="AA312" s="19"/>
      <c r="AB312" s="19">
        <v>1275</v>
      </c>
      <c r="AC312" s="19"/>
      <c r="AD312" s="19"/>
      <c r="AE312" s="19"/>
      <c r="AF312" s="19">
        <v>28.313638050000002</v>
      </c>
      <c r="AG312" s="19">
        <v>313.40168440000002</v>
      </c>
      <c r="AH312" s="19">
        <v>7.1928242329999996</v>
      </c>
      <c r="AI312" s="19">
        <v>20.66622551</v>
      </c>
      <c r="AJ312" s="19">
        <v>248.7255591</v>
      </c>
      <c r="AK312" s="19">
        <v>43.125465839999997</v>
      </c>
      <c r="AL312" s="19">
        <v>186.92698340000001</v>
      </c>
      <c r="AM312" s="19">
        <v>12.45570199</v>
      </c>
      <c r="AN312" s="19">
        <v>0.20856724600000001</v>
      </c>
      <c r="AO312" s="19">
        <v>129.01448300000001</v>
      </c>
      <c r="AP312" s="19">
        <v>12.71354856</v>
      </c>
      <c r="AQ312" s="19">
        <v>28.49469161</v>
      </c>
      <c r="AR312" s="19">
        <v>4.1596360629999998</v>
      </c>
      <c r="AS312" s="19">
        <v>19.815443590000001</v>
      </c>
      <c r="AT312" s="19">
        <v>5.5800430670000001</v>
      </c>
      <c r="AU312" s="19">
        <v>1.838563398</v>
      </c>
      <c r="AV312" s="19">
        <v>6.7473870480000002</v>
      </c>
      <c r="AW312" s="19">
        <v>1.139983604</v>
      </c>
      <c r="AX312" s="19">
        <v>7.3512957300000004</v>
      </c>
      <c r="AY312" s="19">
        <v>1.5415477769999999</v>
      </c>
      <c r="AZ312" s="19">
        <v>4.5090553289999997</v>
      </c>
      <c r="BA312" s="19">
        <v>0.63958762899999999</v>
      </c>
      <c r="BB312" s="19">
        <v>4.2508452390000002</v>
      </c>
      <c r="BC312" s="19">
        <v>0.62319949200000002</v>
      </c>
      <c r="BD312" s="19">
        <v>4.7063017919999997</v>
      </c>
      <c r="BE312" s="19">
        <v>0.82349120799999997</v>
      </c>
      <c r="BF312" s="19">
        <v>2.0897959180000001</v>
      </c>
      <c r="BG312" s="19">
        <v>1.549907031</v>
      </c>
      <c r="BH312" s="19"/>
      <c r="BI312" s="19"/>
      <c r="BJ312" s="16"/>
      <c r="BK312" s="16"/>
      <c r="BL312" s="16"/>
      <c r="BM312" s="16"/>
      <c r="BN312" s="16">
        <f t="shared" si="21"/>
        <v>494.82900860915828</v>
      </c>
      <c r="BO312" s="16">
        <f t="shared" si="17"/>
        <v>83.240143066361767</v>
      </c>
      <c r="BP312" s="16">
        <f t="shared" si="18"/>
        <v>13.333848480360883</v>
      </c>
      <c r="BQ312" s="16">
        <f t="shared" si="19"/>
        <v>0.12443353511864168</v>
      </c>
      <c r="BR312" s="16">
        <f t="shared" si="20"/>
        <v>0.13456758491213014</v>
      </c>
      <c r="BS312" s="16"/>
      <c r="BT312" s="16"/>
    </row>
    <row r="313" spans="1:72" s="23" customFormat="1" ht="14.4">
      <c r="A313" s="23" t="s">
        <v>762</v>
      </c>
      <c r="B313" s="23" t="s">
        <v>487</v>
      </c>
      <c r="C313" s="26" t="s">
        <v>458</v>
      </c>
      <c r="D313" s="23" t="s">
        <v>459</v>
      </c>
      <c r="E313" s="23" t="s">
        <v>48</v>
      </c>
      <c r="F313" s="23" t="s">
        <v>460</v>
      </c>
      <c r="G313" s="19">
        <v>169.5104</v>
      </c>
      <c r="H313" s="19">
        <v>-18.154782999999998</v>
      </c>
      <c r="I313" s="19">
        <v>1883</v>
      </c>
      <c r="J313" s="19">
        <v>50.934899999999999</v>
      </c>
      <c r="K313" s="19">
        <v>2.0184000000000002</v>
      </c>
      <c r="L313" s="19">
        <v>15.125</v>
      </c>
      <c r="M313" s="19">
        <v>12.790800000000001</v>
      </c>
      <c r="N313" s="19">
        <v>0.25459999999999999</v>
      </c>
      <c r="O313" s="19">
        <v>4.2168000000000001</v>
      </c>
      <c r="P313" s="19">
        <v>8.843</v>
      </c>
      <c r="Q313" s="19">
        <v>4.1092000000000004</v>
      </c>
      <c r="R313" s="19">
        <v>0.57550000000000001</v>
      </c>
      <c r="S313" s="19">
        <v>0.2883</v>
      </c>
      <c r="T313" s="19">
        <v>99.156500000000023</v>
      </c>
      <c r="U313" s="19"/>
      <c r="V313" s="19"/>
      <c r="W313" s="19"/>
      <c r="X313" s="19">
        <v>0.2107</v>
      </c>
      <c r="Y313" s="19"/>
      <c r="Z313" s="19"/>
      <c r="AA313" s="19"/>
      <c r="AB313" s="19">
        <v>1025</v>
      </c>
      <c r="AC313" s="19"/>
      <c r="AD313" s="19"/>
      <c r="AE313" s="19"/>
      <c r="AF313" s="19">
        <v>26.615658360000001</v>
      </c>
      <c r="AG313" s="19">
        <v>378.74512270000002</v>
      </c>
      <c r="AH313" s="19">
        <v>4.6953375959999999</v>
      </c>
      <c r="AI313" s="19">
        <v>11.35714286</v>
      </c>
      <c r="AJ313" s="19">
        <v>196.87913950000001</v>
      </c>
      <c r="AK313" s="19">
        <v>42.688908609999999</v>
      </c>
      <c r="AL313" s="19">
        <v>138.371723</v>
      </c>
      <c r="AM313" s="19">
        <v>4.302264922</v>
      </c>
      <c r="AN313" s="19">
        <v>0.194052213</v>
      </c>
      <c r="AO313" s="19">
        <v>81.737942840000002</v>
      </c>
      <c r="AP313" s="19">
        <v>7.2021325440000004</v>
      </c>
      <c r="AQ313" s="19">
        <v>19.367830120000001</v>
      </c>
      <c r="AR313" s="19">
        <v>3.060264514</v>
      </c>
      <c r="AS313" s="19">
        <v>15.61446853</v>
      </c>
      <c r="AT313" s="19">
        <v>4.9235475390000003</v>
      </c>
      <c r="AU313" s="19">
        <v>1.7435871519999999</v>
      </c>
      <c r="AV313" s="19">
        <v>6.3219188629999996</v>
      </c>
      <c r="AW313" s="19">
        <v>1.082924504</v>
      </c>
      <c r="AX313" s="19">
        <v>7.2406246320000003</v>
      </c>
      <c r="AY313" s="19">
        <v>1.54576403</v>
      </c>
      <c r="AZ313" s="19">
        <v>4.5370412230000001</v>
      </c>
      <c r="BA313" s="19">
        <v>0.657744628</v>
      </c>
      <c r="BB313" s="19">
        <v>4.3830049259999999</v>
      </c>
      <c r="BC313" s="19">
        <v>0.641503508</v>
      </c>
      <c r="BD313" s="19">
        <v>3.5102473070000002</v>
      </c>
      <c r="BE313" s="19">
        <v>0.25974081399999999</v>
      </c>
      <c r="BF313" s="19">
        <v>1.8011299439999999</v>
      </c>
      <c r="BG313" s="19">
        <v>0.652632569</v>
      </c>
      <c r="BH313" s="19"/>
      <c r="BI313" s="19"/>
      <c r="BJ313" s="16"/>
      <c r="BK313" s="16"/>
      <c r="BL313" s="16"/>
      <c r="BM313" s="16"/>
      <c r="BN313" s="16"/>
      <c r="BO313" s="16">
        <f t="shared" si="17"/>
        <v>125.24343209724185</v>
      </c>
      <c r="BP313" s="16">
        <f t="shared" si="18"/>
        <v>17.402047337910282</v>
      </c>
      <c r="BQ313" s="16">
        <f t="shared" si="19"/>
        <v>0.15169511427869248</v>
      </c>
      <c r="BR313" s="16">
        <f t="shared" si="20"/>
        <v>0.29733761724049051</v>
      </c>
      <c r="BS313" s="16"/>
      <c r="BT313" s="16"/>
    </row>
    <row r="314" spans="1:72" s="23" customFormat="1" ht="14.4">
      <c r="A314" s="23" t="s">
        <v>762</v>
      </c>
      <c r="B314" s="23" t="s">
        <v>488</v>
      </c>
      <c r="C314" s="26" t="s">
        <v>458</v>
      </c>
      <c r="D314" s="23" t="s">
        <v>459</v>
      </c>
      <c r="E314" s="23" t="s">
        <v>48</v>
      </c>
      <c r="F314" s="23" t="s">
        <v>460</v>
      </c>
      <c r="G314" s="19">
        <v>169.54177859999999</v>
      </c>
      <c r="H314" s="19">
        <v>-18.1515503</v>
      </c>
      <c r="I314" s="19">
        <v>1929</v>
      </c>
      <c r="J314" s="19">
        <v>49.8279</v>
      </c>
      <c r="K314" s="19">
        <v>1.8940999999999999</v>
      </c>
      <c r="L314" s="19">
        <v>15.655099999999999</v>
      </c>
      <c r="M314" s="19">
        <v>10.5655</v>
      </c>
      <c r="N314" s="19">
        <v>0.20269999999999999</v>
      </c>
      <c r="O314" s="19">
        <v>5.4557000000000002</v>
      </c>
      <c r="P314" s="19">
        <v>10.5387</v>
      </c>
      <c r="Q314" s="19">
        <v>3.7197</v>
      </c>
      <c r="R314" s="19">
        <v>0.88019999999999998</v>
      </c>
      <c r="S314" s="19">
        <v>0.38169999999999998</v>
      </c>
      <c r="T314" s="19">
        <v>99.121300000000005</v>
      </c>
      <c r="U314" s="19"/>
      <c r="V314" s="19"/>
      <c r="W314" s="19"/>
      <c r="X314" s="19">
        <v>0.2319</v>
      </c>
      <c r="Y314" s="19"/>
      <c r="Z314" s="19"/>
      <c r="AA314" s="19"/>
      <c r="AB314" s="19">
        <v>878</v>
      </c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</row>
    <row r="315" spans="1:72" s="23" customFormat="1" ht="14.4">
      <c r="A315" s="23" t="s">
        <v>762</v>
      </c>
      <c r="B315" s="23" t="s">
        <v>489</v>
      </c>
      <c r="C315" s="26" t="s">
        <v>458</v>
      </c>
      <c r="D315" s="23" t="s">
        <v>459</v>
      </c>
      <c r="E315" s="23" t="s">
        <v>48</v>
      </c>
      <c r="F315" s="23" t="s">
        <v>460</v>
      </c>
      <c r="G315" s="19">
        <v>169.5443726</v>
      </c>
      <c r="H315" s="19">
        <v>-18.1509666</v>
      </c>
      <c r="I315" s="19">
        <v>1956</v>
      </c>
      <c r="J315" s="19">
        <v>49.834899999999998</v>
      </c>
      <c r="K315" s="19">
        <v>1.865</v>
      </c>
      <c r="L315" s="19">
        <v>15.5471</v>
      </c>
      <c r="M315" s="19">
        <v>10.6256</v>
      </c>
      <c r="N315" s="19">
        <v>0.19550000000000001</v>
      </c>
      <c r="O315" s="19">
        <v>5.5568999999999997</v>
      </c>
      <c r="P315" s="19">
        <v>10.529199999999999</v>
      </c>
      <c r="Q315" s="19">
        <v>3.7458</v>
      </c>
      <c r="R315" s="19">
        <v>0.89219999999999999</v>
      </c>
      <c r="S315" s="19">
        <v>0.38200000000000001</v>
      </c>
      <c r="T315" s="19">
        <v>99.174200000000013</v>
      </c>
      <c r="U315" s="19"/>
      <c r="V315" s="19"/>
      <c r="W315" s="19"/>
      <c r="X315" s="19">
        <v>0.23069999999999999</v>
      </c>
      <c r="Y315" s="19"/>
      <c r="Z315" s="19"/>
      <c r="AA315" s="19"/>
      <c r="AB315" s="19">
        <v>847</v>
      </c>
      <c r="AC315" s="19"/>
      <c r="AD315" s="19"/>
      <c r="AE315" s="19"/>
      <c r="AF315" s="19">
        <v>35.427169149999997</v>
      </c>
      <c r="AG315" s="19">
        <v>300.0519898</v>
      </c>
      <c r="AH315" s="19">
        <v>30.028067650000001</v>
      </c>
      <c r="AI315" s="19">
        <v>18.953960389999999</v>
      </c>
      <c r="AJ315" s="19">
        <v>244.597554</v>
      </c>
      <c r="AK315" s="19">
        <v>35.942826320000002</v>
      </c>
      <c r="AL315" s="19">
        <v>127.4309296</v>
      </c>
      <c r="AM315" s="19">
        <v>9.69267696</v>
      </c>
      <c r="AN315" s="19">
        <v>0.263169447</v>
      </c>
      <c r="AO315" s="19">
        <v>111.3202309</v>
      </c>
      <c r="AP315" s="19">
        <v>9.7463705859999994</v>
      </c>
      <c r="AQ315" s="19">
        <v>22.408316169999999</v>
      </c>
      <c r="AR315" s="19">
        <v>3.256703447</v>
      </c>
      <c r="AS315" s="19">
        <v>15.61766014</v>
      </c>
      <c r="AT315" s="19">
        <v>4.514734163</v>
      </c>
      <c r="AU315" s="19">
        <v>1.5671386940000001</v>
      </c>
      <c r="AV315" s="19">
        <v>5.6701295299999996</v>
      </c>
      <c r="AW315" s="19">
        <v>0.93615268799999996</v>
      </c>
      <c r="AX315" s="19">
        <v>6.1085842450000003</v>
      </c>
      <c r="AY315" s="19">
        <v>1.287443541</v>
      </c>
      <c r="AZ315" s="19">
        <v>3.7205693360000001</v>
      </c>
      <c r="BA315" s="19">
        <v>0.55097305100000005</v>
      </c>
      <c r="BB315" s="19">
        <v>3.4616101960000001</v>
      </c>
      <c r="BC315" s="19">
        <v>0.53355821800000003</v>
      </c>
      <c r="BD315" s="19">
        <v>3.0877216609999998</v>
      </c>
      <c r="BE315" s="19">
        <v>0.56044506900000002</v>
      </c>
      <c r="BF315" s="19">
        <v>1.40338578</v>
      </c>
      <c r="BG315" s="19">
        <v>1.154374885</v>
      </c>
      <c r="BH315" s="19"/>
      <c r="BI315" s="19"/>
      <c r="BJ315" s="16"/>
      <c r="BK315" s="16"/>
      <c r="BL315" s="16"/>
      <c r="BM315" s="16"/>
      <c r="BN315" s="16"/>
      <c r="BO315" s="16">
        <f t="shared" si="17"/>
        <v>96.433344441654242</v>
      </c>
      <c r="BP315" s="16">
        <f t="shared" si="18"/>
        <v>16.419241821949374</v>
      </c>
      <c r="BQ315" s="16">
        <f t="shared" si="19"/>
        <v>0.11909763316820578</v>
      </c>
      <c r="BR315" s="16">
        <f t="shared" si="20"/>
        <v>0.22797572124934096</v>
      </c>
      <c r="BS315" s="16"/>
      <c r="BT315" s="16"/>
    </row>
    <row r="316" spans="1:72" s="23" customFormat="1" ht="14.4">
      <c r="A316" s="23" t="s">
        <v>762</v>
      </c>
      <c r="B316" s="23" t="s">
        <v>490</v>
      </c>
      <c r="C316" s="26" t="s">
        <v>458</v>
      </c>
      <c r="D316" s="23" t="s">
        <v>459</v>
      </c>
      <c r="E316" s="23" t="s">
        <v>48</v>
      </c>
      <c r="F316" s="23" t="s">
        <v>460</v>
      </c>
      <c r="G316" s="19">
        <v>169.5449371</v>
      </c>
      <c r="H316" s="19">
        <v>-18.150632900000002</v>
      </c>
      <c r="I316" s="19">
        <v>1972</v>
      </c>
      <c r="J316" s="19">
        <v>50.096400000000003</v>
      </c>
      <c r="K316" s="19">
        <v>1.8460000000000001</v>
      </c>
      <c r="L316" s="19">
        <v>15.716200000000001</v>
      </c>
      <c r="M316" s="19">
        <v>10.448499999999999</v>
      </c>
      <c r="N316" s="19">
        <v>0.19600000000000001</v>
      </c>
      <c r="O316" s="19">
        <v>5.7789000000000001</v>
      </c>
      <c r="P316" s="19">
        <v>10.685499999999999</v>
      </c>
      <c r="Q316" s="19">
        <v>3.6781999999999999</v>
      </c>
      <c r="R316" s="19">
        <v>0.70189999999999997</v>
      </c>
      <c r="S316" s="19">
        <v>0.30659999999999998</v>
      </c>
      <c r="T316" s="19">
        <v>99.454200000000014</v>
      </c>
      <c r="U316" s="19"/>
      <c r="V316" s="19">
        <v>1.23</v>
      </c>
      <c r="W316" s="19">
        <v>61</v>
      </c>
      <c r="X316" s="19">
        <v>0.28060000000000002</v>
      </c>
      <c r="Y316" s="19"/>
      <c r="Z316" s="19"/>
      <c r="AA316" s="19"/>
      <c r="AB316" s="19">
        <v>859.99999999999989</v>
      </c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</row>
    <row r="317" spans="1:72" s="23" customFormat="1" ht="14.4">
      <c r="A317" s="23" t="s">
        <v>762</v>
      </c>
      <c r="B317" s="23" t="s">
        <v>491</v>
      </c>
      <c r="C317" s="26" t="s">
        <v>458</v>
      </c>
      <c r="D317" s="23" t="s">
        <v>459</v>
      </c>
      <c r="E317" s="23" t="s">
        <v>48</v>
      </c>
      <c r="F317" s="23" t="s">
        <v>460</v>
      </c>
      <c r="G317" s="19">
        <v>169.54537959999999</v>
      </c>
      <c r="H317" s="19">
        <v>-18.150133100000001</v>
      </c>
      <c r="I317" s="19">
        <v>1973</v>
      </c>
      <c r="J317" s="19">
        <v>49.550600000000003</v>
      </c>
      <c r="K317" s="19">
        <v>1.8072999999999999</v>
      </c>
      <c r="L317" s="19">
        <v>15.773199999999999</v>
      </c>
      <c r="M317" s="19">
        <v>10.425800000000001</v>
      </c>
      <c r="N317" s="19">
        <v>0.18049999999999999</v>
      </c>
      <c r="O317" s="19">
        <v>5.5102000000000002</v>
      </c>
      <c r="P317" s="19">
        <v>10.528700000000001</v>
      </c>
      <c r="Q317" s="19">
        <v>3.7467000000000001</v>
      </c>
      <c r="R317" s="19">
        <v>0.84379999999999999</v>
      </c>
      <c r="S317" s="19">
        <v>0.36249999999999999</v>
      </c>
      <c r="T317" s="19">
        <v>98.729299999999995</v>
      </c>
      <c r="U317" s="19"/>
      <c r="V317" s="19"/>
      <c r="W317" s="19"/>
      <c r="X317" s="19">
        <v>0.22450000000000001</v>
      </c>
      <c r="Y317" s="19"/>
      <c r="Z317" s="19"/>
      <c r="AA317" s="19"/>
      <c r="AB317" s="19">
        <v>826.00000000000011</v>
      </c>
      <c r="AC317" s="19"/>
      <c r="AD317" s="19"/>
      <c r="AE317" s="19"/>
      <c r="AF317" s="19">
        <v>33.80052585</v>
      </c>
      <c r="AG317" s="19">
        <v>308.80209029999997</v>
      </c>
      <c r="AH317" s="19">
        <v>13.057934510000001</v>
      </c>
      <c r="AI317" s="19">
        <v>19.675717160000001</v>
      </c>
      <c r="AJ317" s="19">
        <v>247.04171909999999</v>
      </c>
      <c r="AK317" s="19">
        <v>38.200647250000003</v>
      </c>
      <c r="AL317" s="19">
        <v>140.09556910000001</v>
      </c>
      <c r="AM317" s="19">
        <v>10.228056949999999</v>
      </c>
      <c r="AN317" s="19">
        <v>0.27304653200000001</v>
      </c>
      <c r="AO317" s="19">
        <v>115.085616</v>
      </c>
      <c r="AP317" s="19">
        <v>10.27867492</v>
      </c>
      <c r="AQ317" s="19">
        <v>23.48289007</v>
      </c>
      <c r="AR317" s="19">
        <v>3.4280539010000002</v>
      </c>
      <c r="AS317" s="19">
        <v>16.456850530000001</v>
      </c>
      <c r="AT317" s="19">
        <v>4.7275961540000004</v>
      </c>
      <c r="AU317" s="19">
        <v>1.628887365</v>
      </c>
      <c r="AV317" s="19">
        <v>6.0069082820000004</v>
      </c>
      <c r="AW317" s="19">
        <v>0.99100150600000003</v>
      </c>
      <c r="AX317" s="19">
        <v>6.4289214589999997</v>
      </c>
      <c r="AY317" s="19">
        <v>1.353206865</v>
      </c>
      <c r="AZ317" s="19">
        <v>3.8918195440000001</v>
      </c>
      <c r="BA317" s="19">
        <v>0.575955565</v>
      </c>
      <c r="BB317" s="19">
        <v>3.646875971</v>
      </c>
      <c r="BC317" s="19">
        <v>0.55679635800000005</v>
      </c>
      <c r="BD317" s="19">
        <v>3.4008978679999999</v>
      </c>
      <c r="BE317" s="19">
        <v>0.60523575900000004</v>
      </c>
      <c r="BF317" s="19">
        <v>1.3412467640000001</v>
      </c>
      <c r="BG317" s="19">
        <v>1.1836954449999999</v>
      </c>
      <c r="BH317" s="19"/>
      <c r="BI317" s="19"/>
      <c r="BJ317" s="16"/>
      <c r="BK317" s="16"/>
      <c r="BL317" s="16"/>
      <c r="BM317" s="16"/>
      <c r="BN317" s="16"/>
      <c r="BO317" s="16">
        <f t="shared" si="17"/>
        <v>97.225698118657547</v>
      </c>
      <c r="BP317" s="16">
        <f t="shared" si="18"/>
        <v>16.622280032512926</v>
      </c>
      <c r="BQ317" s="16">
        <f t="shared" si="19"/>
        <v>0.1157302360347143</v>
      </c>
      <c r="BR317" s="16">
        <f t="shared" si="20"/>
        <v>0.23067295996902315</v>
      </c>
      <c r="BS317" s="16"/>
      <c r="BT317" s="16"/>
    </row>
    <row r="318" spans="1:72" s="23" customFormat="1" ht="14.4">
      <c r="A318" s="23" t="s">
        <v>762</v>
      </c>
      <c r="B318" s="23" t="s">
        <v>492</v>
      </c>
      <c r="C318" s="26" t="s">
        <v>458</v>
      </c>
      <c r="D318" s="23" t="s">
        <v>459</v>
      </c>
      <c r="E318" s="23" t="s">
        <v>48</v>
      </c>
      <c r="F318" s="23" t="s">
        <v>460</v>
      </c>
      <c r="G318" s="19">
        <v>169.5461731</v>
      </c>
      <c r="H318" s="19">
        <v>-18.149366400000002</v>
      </c>
      <c r="I318" s="19">
        <v>1970</v>
      </c>
      <c r="J318" s="19">
        <v>49.572899999999997</v>
      </c>
      <c r="K318" s="19">
        <v>1.8793</v>
      </c>
      <c r="L318" s="19">
        <v>15.7065</v>
      </c>
      <c r="M318" s="19">
        <v>10.518800000000001</v>
      </c>
      <c r="N318" s="19">
        <v>0.1812</v>
      </c>
      <c r="O318" s="19">
        <v>5.4923000000000002</v>
      </c>
      <c r="P318" s="19">
        <v>10.4971</v>
      </c>
      <c r="Q318" s="19">
        <v>3.7690000000000001</v>
      </c>
      <c r="R318" s="19">
        <v>0.85860000000000003</v>
      </c>
      <c r="S318" s="19">
        <v>0.36180000000000001</v>
      </c>
      <c r="T318" s="19">
        <v>98.837500000000006</v>
      </c>
      <c r="U318" s="19"/>
      <c r="V318" s="19"/>
      <c r="W318" s="19"/>
      <c r="X318" s="19">
        <v>0.22470000000000001</v>
      </c>
      <c r="Y318" s="19"/>
      <c r="Z318" s="19"/>
      <c r="AA318" s="19"/>
      <c r="AB318" s="19">
        <v>857</v>
      </c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</row>
    <row r="319" spans="1:72" s="23" customFormat="1" ht="14.4">
      <c r="A319" s="23" t="s">
        <v>762</v>
      </c>
      <c r="B319" s="23" t="s">
        <v>493</v>
      </c>
      <c r="C319" s="26" t="s">
        <v>458</v>
      </c>
      <c r="D319" s="23" t="s">
        <v>459</v>
      </c>
      <c r="E319" s="23" t="s">
        <v>48</v>
      </c>
      <c r="F319" s="23" t="s">
        <v>460</v>
      </c>
      <c r="G319" s="19">
        <v>169.54714970000001</v>
      </c>
      <c r="H319" s="19">
        <v>-18.148384100000001</v>
      </c>
      <c r="I319" s="19">
        <v>1984</v>
      </c>
      <c r="J319" s="19">
        <v>49.8063</v>
      </c>
      <c r="K319" s="19">
        <v>1.7655000000000001</v>
      </c>
      <c r="L319" s="19">
        <v>15.9459</v>
      </c>
      <c r="M319" s="19">
        <v>10.141999999999999</v>
      </c>
      <c r="N319" s="19">
        <v>0.19539999999999999</v>
      </c>
      <c r="O319" s="19">
        <v>5.6372</v>
      </c>
      <c r="P319" s="19">
        <v>10.972899999999999</v>
      </c>
      <c r="Q319" s="19">
        <v>3.6097999999999999</v>
      </c>
      <c r="R319" s="19">
        <v>0.87009999999999998</v>
      </c>
      <c r="S319" s="19">
        <v>0.37819999999999998</v>
      </c>
      <c r="T319" s="19">
        <v>99.323300000000003</v>
      </c>
      <c r="U319" s="19"/>
      <c r="V319" s="19"/>
      <c r="W319" s="19"/>
      <c r="X319" s="19">
        <v>0.217</v>
      </c>
      <c r="Y319" s="19"/>
      <c r="Z319" s="19"/>
      <c r="AA319" s="19"/>
      <c r="AB319" s="19">
        <v>787.00000000000011</v>
      </c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</row>
    <row r="320" spans="1:72" s="23" customFormat="1" ht="14.4">
      <c r="A320" s="23" t="s">
        <v>762</v>
      </c>
      <c r="B320" s="23" t="s">
        <v>494</v>
      </c>
      <c r="C320" s="26" t="s">
        <v>458</v>
      </c>
      <c r="D320" s="23" t="s">
        <v>459</v>
      </c>
      <c r="E320" s="23" t="s">
        <v>48</v>
      </c>
      <c r="F320" s="23" t="s">
        <v>460</v>
      </c>
      <c r="G320" s="19">
        <v>169.54753109999999</v>
      </c>
      <c r="H320" s="19">
        <v>-18.148033099999999</v>
      </c>
      <c r="I320" s="19">
        <v>1960</v>
      </c>
      <c r="J320" s="19">
        <v>49.998199999999997</v>
      </c>
      <c r="K320" s="19">
        <v>1.944</v>
      </c>
      <c r="L320" s="19">
        <v>15.5641</v>
      </c>
      <c r="M320" s="19">
        <v>10.662000000000001</v>
      </c>
      <c r="N320" s="19">
        <v>0.20269999999999999</v>
      </c>
      <c r="O320" s="19">
        <v>5.4150999999999998</v>
      </c>
      <c r="P320" s="19">
        <v>10.494400000000001</v>
      </c>
      <c r="Q320" s="19">
        <v>3.7330000000000001</v>
      </c>
      <c r="R320" s="19">
        <v>0.93730000000000002</v>
      </c>
      <c r="S320" s="19">
        <v>0.38969999999999999</v>
      </c>
      <c r="T320" s="19">
        <v>99.340499999999992</v>
      </c>
      <c r="U320" s="19"/>
      <c r="V320" s="19"/>
      <c r="W320" s="19"/>
      <c r="X320" s="19">
        <v>0.2107</v>
      </c>
      <c r="Y320" s="19"/>
      <c r="Z320" s="19"/>
      <c r="AA320" s="19"/>
      <c r="AB320" s="19">
        <v>857</v>
      </c>
      <c r="AC320" s="19"/>
      <c r="AD320" s="19"/>
      <c r="AE320" s="19"/>
      <c r="AF320" s="19">
        <v>35.258895709999997</v>
      </c>
      <c r="AG320" s="19">
        <v>305.74380280000003</v>
      </c>
      <c r="AH320" s="19">
        <v>22.039582580000001</v>
      </c>
      <c r="AI320" s="19">
        <v>21.119230699999999</v>
      </c>
      <c r="AJ320" s="19">
        <v>261.43513539999998</v>
      </c>
      <c r="AK320" s="19">
        <v>34.94714132</v>
      </c>
      <c r="AL320" s="19">
        <v>119.2493484</v>
      </c>
      <c r="AM320" s="19">
        <v>10.675849210000001</v>
      </c>
      <c r="AN320" s="19">
        <v>0.31255487300000001</v>
      </c>
      <c r="AO320" s="19">
        <v>123.19567619999999</v>
      </c>
      <c r="AP320" s="19">
        <v>10.196781939999999</v>
      </c>
      <c r="AQ320" s="19">
        <v>24.53774701</v>
      </c>
      <c r="AR320" s="19">
        <v>3.471936334</v>
      </c>
      <c r="AS320" s="19">
        <v>16.271574730000001</v>
      </c>
      <c r="AT320" s="19">
        <v>4.6177318999999999</v>
      </c>
      <c r="AU320" s="19">
        <v>1.623564204</v>
      </c>
      <c r="AV320" s="19">
        <v>5.6738034800000001</v>
      </c>
      <c r="AW320" s="19">
        <v>0.94397050599999999</v>
      </c>
      <c r="AX320" s="19">
        <v>6.1356897019999996</v>
      </c>
      <c r="AY320" s="19">
        <v>1.287443541</v>
      </c>
      <c r="AZ320" s="19">
        <v>3.7180322960000001</v>
      </c>
      <c r="BA320" s="19">
        <v>0.55205924699999998</v>
      </c>
      <c r="BB320" s="19">
        <v>3.54616102</v>
      </c>
      <c r="BC320" s="19">
        <v>0.53841590800000005</v>
      </c>
      <c r="BD320" s="19">
        <v>2.931133558</v>
      </c>
      <c r="BE320" s="19">
        <v>0.61097495599999996</v>
      </c>
      <c r="BF320" s="19">
        <v>1.4674367660000001</v>
      </c>
      <c r="BG320" s="19">
        <v>1.2913263349999999</v>
      </c>
      <c r="BH320" s="19"/>
      <c r="BI320" s="19"/>
      <c r="BJ320" s="16"/>
      <c r="BK320" s="16"/>
      <c r="BL320" s="16"/>
      <c r="BM320" s="16"/>
      <c r="BN320" s="16"/>
      <c r="BO320" s="16">
        <f t="shared" si="17"/>
        <v>95.402434582889541</v>
      </c>
      <c r="BP320" s="16">
        <f t="shared" si="18"/>
        <v>16.354681328480766</v>
      </c>
      <c r="BQ320" s="16">
        <f t="shared" si="19"/>
        <v>0.12095771583120739</v>
      </c>
      <c r="BR320" s="16">
        <f t="shared" si="20"/>
        <v>0.24204173997582107</v>
      </c>
      <c r="BS320" s="16"/>
      <c r="BT320" s="16"/>
    </row>
    <row r="321" spans="1:72" s="23" customFormat="1" ht="14.4">
      <c r="A321" s="23" t="s">
        <v>762</v>
      </c>
      <c r="B321" s="23" t="s">
        <v>495</v>
      </c>
      <c r="C321" s="26" t="s">
        <v>458</v>
      </c>
      <c r="D321" s="23" t="s">
        <v>459</v>
      </c>
      <c r="E321" s="23" t="s">
        <v>48</v>
      </c>
      <c r="F321" s="23" t="s">
        <v>460</v>
      </c>
      <c r="G321" s="19">
        <v>169.5486908</v>
      </c>
      <c r="H321" s="19">
        <v>-18.1446991</v>
      </c>
      <c r="I321" s="19">
        <v>1936</v>
      </c>
      <c r="J321" s="19">
        <v>49.772399999999998</v>
      </c>
      <c r="K321" s="19">
        <v>1.8703000000000001</v>
      </c>
      <c r="L321" s="19">
        <v>15.787699999999999</v>
      </c>
      <c r="M321" s="19">
        <v>10.4438</v>
      </c>
      <c r="N321" s="19">
        <v>0.188</v>
      </c>
      <c r="O321" s="19">
        <v>5.5251000000000001</v>
      </c>
      <c r="P321" s="19">
        <v>10.626099999999999</v>
      </c>
      <c r="Q321" s="19">
        <v>3.7332999999999998</v>
      </c>
      <c r="R321" s="19">
        <v>0.91110000000000002</v>
      </c>
      <c r="S321" s="19">
        <v>0.40689999999999998</v>
      </c>
      <c r="T321" s="19">
        <v>99.264699999999976</v>
      </c>
      <c r="U321" s="19"/>
      <c r="V321" s="19"/>
      <c r="W321" s="19"/>
      <c r="X321" s="19">
        <v>0.2092</v>
      </c>
      <c r="Y321" s="19"/>
      <c r="Z321" s="19"/>
      <c r="AA321" s="19"/>
      <c r="AB321" s="19">
        <v>845</v>
      </c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</row>
    <row r="322" spans="1:72" s="23" customFormat="1" ht="14.4">
      <c r="A322" s="23" t="s">
        <v>762</v>
      </c>
      <c r="B322" s="23" t="s">
        <v>496</v>
      </c>
      <c r="C322" s="26" t="s">
        <v>458</v>
      </c>
      <c r="D322" s="23" t="s">
        <v>459</v>
      </c>
      <c r="E322" s="23" t="s">
        <v>48</v>
      </c>
      <c r="F322" s="23" t="s">
        <v>460</v>
      </c>
      <c r="G322" s="19">
        <v>169.54833980000001</v>
      </c>
      <c r="H322" s="19">
        <v>-18.141634</v>
      </c>
      <c r="I322" s="19">
        <v>1951</v>
      </c>
      <c r="J322" s="19">
        <v>49.170699999999997</v>
      </c>
      <c r="K322" s="19">
        <v>1.6302000000000001</v>
      </c>
      <c r="L322" s="19">
        <v>16.4024</v>
      </c>
      <c r="M322" s="19">
        <v>9.33</v>
      </c>
      <c r="N322" s="19">
        <v>0.16589999999999999</v>
      </c>
      <c r="O322" s="19">
        <v>6.3429000000000002</v>
      </c>
      <c r="P322" s="19">
        <v>11.7875</v>
      </c>
      <c r="Q322" s="19">
        <v>3.2667000000000002</v>
      </c>
      <c r="R322" s="19">
        <v>0.77949999999999997</v>
      </c>
      <c r="S322" s="19">
        <v>0.33289999999999997</v>
      </c>
      <c r="T322" s="19">
        <v>99.208699999999979</v>
      </c>
      <c r="U322" s="19"/>
      <c r="V322" s="19"/>
      <c r="W322" s="19"/>
      <c r="X322" s="19">
        <v>0.19839999999999999</v>
      </c>
      <c r="Y322" s="19"/>
      <c r="Z322" s="19"/>
      <c r="AA322" s="19"/>
      <c r="AB322" s="19">
        <v>600</v>
      </c>
      <c r="AC322" s="19"/>
      <c r="AD322" s="19"/>
      <c r="AE322" s="19"/>
      <c r="AF322" s="19">
        <v>36.358282209999999</v>
      </c>
      <c r="AG322" s="19">
        <v>266.41082669999997</v>
      </c>
      <c r="AH322" s="19">
        <v>177.12846350000001</v>
      </c>
      <c r="AI322" s="19">
        <v>18.619232610000001</v>
      </c>
      <c r="AJ322" s="19">
        <v>255.18893589999999</v>
      </c>
      <c r="AK322" s="19">
        <v>31.567421790000001</v>
      </c>
      <c r="AL322" s="19">
        <v>117.45612509999999</v>
      </c>
      <c r="AM322" s="19">
        <v>9.5645799080000007</v>
      </c>
      <c r="AN322" s="19">
        <v>0.254828797</v>
      </c>
      <c r="AO322" s="19">
        <v>109.1961675</v>
      </c>
      <c r="AP322" s="19">
        <v>9.3501856570000008</v>
      </c>
      <c r="AQ322" s="19">
        <v>21.185865140000001</v>
      </c>
      <c r="AR322" s="19">
        <v>3.0257982619999999</v>
      </c>
      <c r="AS322" s="19">
        <v>14.4297153</v>
      </c>
      <c r="AT322" s="19">
        <v>4.0523887629999997</v>
      </c>
      <c r="AU322" s="19">
        <v>1.407443854</v>
      </c>
      <c r="AV322" s="19">
        <v>5.057804527</v>
      </c>
      <c r="AW322" s="19">
        <v>0.82695141999999999</v>
      </c>
      <c r="AX322" s="19">
        <v>5.4210913029999999</v>
      </c>
      <c r="AY322" s="19">
        <v>1.1216440830000001</v>
      </c>
      <c r="AZ322" s="19">
        <v>3.239800233</v>
      </c>
      <c r="BA322" s="19">
        <v>0.47358156800000001</v>
      </c>
      <c r="BB322" s="19">
        <v>3.007771215</v>
      </c>
      <c r="BC322" s="19">
        <v>0.45544130300000002</v>
      </c>
      <c r="BD322" s="19">
        <v>2.8418294049999999</v>
      </c>
      <c r="BE322" s="19">
        <v>0.54896667499999996</v>
      </c>
      <c r="BF322" s="19">
        <v>1.237044413</v>
      </c>
      <c r="BG322" s="19">
        <v>1.113692608</v>
      </c>
      <c r="BH322" s="19"/>
      <c r="BI322" s="19"/>
      <c r="BJ322" s="16"/>
      <c r="BK322" s="16"/>
      <c r="BL322" s="16"/>
      <c r="BM322" s="16"/>
      <c r="BN322" s="16"/>
      <c r="BO322" s="16">
        <f t="shared" si="17"/>
        <v>98.048749462472855</v>
      </c>
      <c r="BP322" s="16">
        <f t="shared" si="18"/>
        <v>16.718466546560755</v>
      </c>
      <c r="BQ322" s="16">
        <f t="shared" si="19"/>
        <v>0.11643926013608667</v>
      </c>
      <c r="BR322" s="16">
        <f t="shared" si="20"/>
        <v>0.22881430223159027</v>
      </c>
      <c r="BS322" s="16">
        <v>1354.1332602765249</v>
      </c>
      <c r="BT322" s="16">
        <v>1.5255613527229632</v>
      </c>
    </row>
    <row r="323" spans="1:72" s="23" customFormat="1" ht="14.4">
      <c r="A323" s="23" t="s">
        <v>762</v>
      </c>
      <c r="B323" s="23" t="s">
        <v>497</v>
      </c>
      <c r="C323" s="26" t="s">
        <v>458</v>
      </c>
      <c r="D323" s="23" t="s">
        <v>459</v>
      </c>
      <c r="E323" s="23" t="s">
        <v>48</v>
      </c>
      <c r="F323" s="23" t="s">
        <v>460</v>
      </c>
      <c r="G323" s="19">
        <v>169.5484314</v>
      </c>
      <c r="H323" s="19">
        <v>-18.1409664</v>
      </c>
      <c r="I323" s="19">
        <v>1949</v>
      </c>
      <c r="J323" s="19">
        <v>49.032800000000002</v>
      </c>
      <c r="K323" s="19">
        <v>1.5810999999999999</v>
      </c>
      <c r="L323" s="19">
        <v>16.433499999999999</v>
      </c>
      <c r="M323" s="19">
        <v>9.2523</v>
      </c>
      <c r="N323" s="19">
        <v>0.16500000000000001</v>
      </c>
      <c r="O323" s="19">
        <v>6.5350000000000001</v>
      </c>
      <c r="P323" s="19">
        <v>11.758699999999999</v>
      </c>
      <c r="Q323" s="19">
        <v>3.2298</v>
      </c>
      <c r="R323" s="19">
        <v>0.76060000000000005</v>
      </c>
      <c r="S323" s="19">
        <v>0.3236</v>
      </c>
      <c r="T323" s="19">
        <v>99.072400000000002</v>
      </c>
      <c r="U323" s="19"/>
      <c r="V323" s="19"/>
      <c r="W323" s="19"/>
      <c r="X323" s="19">
        <v>0.20119999999999999</v>
      </c>
      <c r="Y323" s="19"/>
      <c r="Z323" s="19"/>
      <c r="AA323" s="19"/>
      <c r="AB323" s="19">
        <v>624</v>
      </c>
      <c r="AC323" s="19"/>
      <c r="AD323" s="19"/>
      <c r="AE323" s="19"/>
      <c r="AF323" s="19">
        <v>37.581069239999998</v>
      </c>
      <c r="AG323" s="19">
        <v>279.49350129999999</v>
      </c>
      <c r="AH323" s="19">
        <v>183.77833749999999</v>
      </c>
      <c r="AI323" s="19">
        <v>19.623415940000001</v>
      </c>
      <c r="AJ323" s="19">
        <v>271.66441880000002</v>
      </c>
      <c r="AK323" s="19">
        <v>32.829557710000003</v>
      </c>
      <c r="AL323" s="19">
        <v>122.6116421</v>
      </c>
      <c r="AM323" s="19">
        <v>9.9302586730000009</v>
      </c>
      <c r="AN323" s="19">
        <v>0.27085162400000001</v>
      </c>
      <c r="AO323" s="19">
        <v>115.664906</v>
      </c>
      <c r="AP323" s="19">
        <v>9.8094503090000007</v>
      </c>
      <c r="AQ323" s="19">
        <v>22.516759409999999</v>
      </c>
      <c r="AR323" s="19">
        <v>3.2253588519999998</v>
      </c>
      <c r="AS323" s="19">
        <v>15.25800712</v>
      </c>
      <c r="AT323" s="19">
        <v>4.3453601060000002</v>
      </c>
      <c r="AU323" s="19">
        <v>1.518165609</v>
      </c>
      <c r="AV323" s="19">
        <v>5.3762135290000002</v>
      </c>
      <c r="AW323" s="19">
        <v>0.88713620900000001</v>
      </c>
      <c r="AX323" s="19">
        <v>5.7882470320000001</v>
      </c>
      <c r="AY323" s="19">
        <v>1.203089431</v>
      </c>
      <c r="AZ323" s="19">
        <v>3.5036524060000001</v>
      </c>
      <c r="BA323" s="19">
        <v>0.50738942600000003</v>
      </c>
      <c r="BB323" s="19">
        <v>3.2427727700000002</v>
      </c>
      <c r="BC323" s="19">
        <v>0.489839003</v>
      </c>
      <c r="BD323" s="19">
        <v>3.057138047</v>
      </c>
      <c r="BE323" s="19">
        <v>0.59275924300000005</v>
      </c>
      <c r="BF323" s="19">
        <v>1.3383788089999999</v>
      </c>
      <c r="BG323" s="19">
        <v>1.211061301</v>
      </c>
      <c r="BH323" s="19"/>
      <c r="BI323" s="19"/>
      <c r="BJ323" s="16"/>
      <c r="BK323" s="16"/>
      <c r="BL323" s="16"/>
      <c r="BM323" s="16"/>
      <c r="BN323" s="16"/>
      <c r="BO323" s="16">
        <f t="shared" si="17"/>
        <v>95.507061372114649</v>
      </c>
      <c r="BP323" s="16">
        <f t="shared" si="18"/>
        <v>16.203486911683591</v>
      </c>
      <c r="BQ323" s="16">
        <f t="shared" si="19"/>
        <v>0.12195667211498025</v>
      </c>
      <c r="BR323" s="16">
        <f t="shared" si="20"/>
        <v>0.22364815371141977</v>
      </c>
      <c r="BS323" s="16">
        <v>1351.5349495323624</v>
      </c>
      <c r="BT323" s="16">
        <v>1.5099747923184779</v>
      </c>
    </row>
    <row r="324" spans="1:72" s="23" customFormat="1" ht="14.4">
      <c r="A324" s="23" t="s">
        <v>762</v>
      </c>
      <c r="B324" s="23" t="s">
        <v>498</v>
      </c>
      <c r="C324" s="26" t="s">
        <v>458</v>
      </c>
      <c r="D324" s="23" t="s">
        <v>459</v>
      </c>
      <c r="E324" s="23" t="s">
        <v>48</v>
      </c>
      <c r="F324" s="23" t="s">
        <v>460</v>
      </c>
      <c r="G324" s="19">
        <v>169.54827879999999</v>
      </c>
      <c r="H324" s="19">
        <v>-18.139415700000001</v>
      </c>
      <c r="I324" s="19">
        <v>1944</v>
      </c>
      <c r="J324" s="19">
        <v>49.047400000000003</v>
      </c>
      <c r="K324" s="19">
        <v>1.5547</v>
      </c>
      <c r="L324" s="19">
        <v>16.5684</v>
      </c>
      <c r="M324" s="19">
        <v>9.2127999999999997</v>
      </c>
      <c r="N324" s="19">
        <v>0.1676</v>
      </c>
      <c r="O324" s="19">
        <v>6.444</v>
      </c>
      <c r="P324" s="19">
        <v>11.741199999999999</v>
      </c>
      <c r="Q324" s="19">
        <v>3.2538999999999998</v>
      </c>
      <c r="R324" s="19">
        <v>0.76339999999999997</v>
      </c>
      <c r="S324" s="19">
        <v>0.34610000000000002</v>
      </c>
      <c r="T324" s="19">
        <v>99.09950000000002</v>
      </c>
      <c r="U324" s="19"/>
      <c r="V324" s="19"/>
      <c r="W324" s="19"/>
      <c r="X324" s="19">
        <v>0.20660000000000001</v>
      </c>
      <c r="Y324" s="19"/>
      <c r="Z324" s="19"/>
      <c r="AA324" s="19"/>
      <c r="AB324" s="19">
        <v>575</v>
      </c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>
        <v>1350.1074392828384</v>
      </c>
      <c r="BT324" s="16">
        <v>1.5060847358779152</v>
      </c>
    </row>
    <row r="325" spans="1:72" s="23" customFormat="1" ht="14.4">
      <c r="A325" s="23" t="s">
        <v>762</v>
      </c>
      <c r="B325" s="23" t="s">
        <v>499</v>
      </c>
      <c r="C325" s="26" t="s">
        <v>458</v>
      </c>
      <c r="D325" s="23" t="s">
        <v>459</v>
      </c>
      <c r="E325" s="23" t="s">
        <v>48</v>
      </c>
      <c r="F325" s="23" t="s">
        <v>460</v>
      </c>
      <c r="G325" s="19">
        <v>169.54924009999999</v>
      </c>
      <c r="H325" s="19">
        <v>-18.1368008</v>
      </c>
      <c r="I325" s="19">
        <v>1936</v>
      </c>
      <c r="J325" s="19">
        <v>49.4756</v>
      </c>
      <c r="K325" s="19">
        <v>1.6066</v>
      </c>
      <c r="L325" s="19">
        <v>16.404800000000002</v>
      </c>
      <c r="M325" s="19">
        <v>9.2225000000000001</v>
      </c>
      <c r="N325" s="19">
        <v>0.1875</v>
      </c>
      <c r="O325" s="19">
        <v>6.3627000000000002</v>
      </c>
      <c r="P325" s="19">
        <v>11.7995</v>
      </c>
      <c r="Q325" s="19">
        <v>3.2669999999999999</v>
      </c>
      <c r="R325" s="19">
        <v>0.77780000000000005</v>
      </c>
      <c r="S325" s="19">
        <v>0.33210000000000001</v>
      </c>
      <c r="T325" s="19">
        <v>99.436099999999982</v>
      </c>
      <c r="U325" s="19"/>
      <c r="V325" s="19"/>
      <c r="W325" s="19"/>
      <c r="X325" s="19">
        <v>0.19639999999999999</v>
      </c>
      <c r="Y325" s="19"/>
      <c r="Z325" s="19"/>
      <c r="AA325" s="19"/>
      <c r="AB325" s="19">
        <v>599</v>
      </c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>
        <v>1348.284050919832</v>
      </c>
      <c r="BT325" s="16">
        <v>1.4708022583925895</v>
      </c>
    </row>
    <row r="326" spans="1:72" s="23" customFormat="1" ht="14.4">
      <c r="A326" s="23" t="s">
        <v>762</v>
      </c>
      <c r="B326" s="23" t="s">
        <v>500</v>
      </c>
      <c r="C326" s="26" t="s">
        <v>458</v>
      </c>
      <c r="D326" s="23" t="s">
        <v>459</v>
      </c>
      <c r="E326" s="23" t="s">
        <v>48</v>
      </c>
      <c r="F326" s="23" t="s">
        <v>460</v>
      </c>
      <c r="G326" s="19">
        <v>169.5483093</v>
      </c>
      <c r="H326" s="19">
        <v>-18.1350002</v>
      </c>
      <c r="I326" s="19">
        <v>1938</v>
      </c>
      <c r="J326" s="19">
        <v>48.991199999999999</v>
      </c>
      <c r="K326" s="19">
        <v>1.5708</v>
      </c>
      <c r="L326" s="19">
        <v>16.501000000000001</v>
      </c>
      <c r="M326" s="19">
        <v>9.2257999999999996</v>
      </c>
      <c r="N326" s="19">
        <v>0.1714</v>
      </c>
      <c r="O326" s="19">
        <v>6.5385</v>
      </c>
      <c r="P326" s="19">
        <v>11.722</v>
      </c>
      <c r="Q326" s="19">
        <v>3.2875999999999999</v>
      </c>
      <c r="R326" s="19">
        <v>0.75009999999999999</v>
      </c>
      <c r="S326" s="19">
        <v>0.32250000000000001</v>
      </c>
      <c r="T326" s="19">
        <v>99.080900000000014</v>
      </c>
      <c r="U326" s="19"/>
      <c r="V326" s="19"/>
      <c r="W326" s="19"/>
      <c r="X326" s="19">
        <v>0.19470000000000001</v>
      </c>
      <c r="Y326" s="19"/>
      <c r="Z326" s="19"/>
      <c r="AA326" s="19"/>
      <c r="AB326" s="19">
        <v>716</v>
      </c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>
        <v>1349.9014719686595</v>
      </c>
      <c r="BT326" s="16">
        <v>1.5128912864802178</v>
      </c>
    </row>
    <row r="327" spans="1:72" s="23" customFormat="1" ht="14.4">
      <c r="A327" s="23" t="s">
        <v>762</v>
      </c>
      <c r="B327" s="23" t="s">
        <v>501</v>
      </c>
      <c r="C327" s="26" t="s">
        <v>458</v>
      </c>
      <c r="D327" s="23" t="s">
        <v>459</v>
      </c>
      <c r="E327" s="23" t="s">
        <v>48</v>
      </c>
      <c r="F327" s="23" t="s">
        <v>460</v>
      </c>
      <c r="G327" s="19">
        <v>169.54826349999999</v>
      </c>
      <c r="H327" s="19">
        <v>-18.134216299999999</v>
      </c>
      <c r="I327" s="19">
        <v>1938</v>
      </c>
      <c r="J327" s="19">
        <v>48.897799999999997</v>
      </c>
      <c r="K327" s="19">
        <v>1.5596000000000001</v>
      </c>
      <c r="L327" s="19">
        <v>16.5337</v>
      </c>
      <c r="M327" s="19">
        <v>9.2492000000000001</v>
      </c>
      <c r="N327" s="19">
        <v>0.16109999999999999</v>
      </c>
      <c r="O327" s="19">
        <v>6.4164000000000003</v>
      </c>
      <c r="P327" s="19">
        <v>11.7105</v>
      </c>
      <c r="Q327" s="19">
        <v>3.3014999999999999</v>
      </c>
      <c r="R327" s="19">
        <v>0.75180000000000002</v>
      </c>
      <c r="S327" s="19">
        <v>0.32169999999999999</v>
      </c>
      <c r="T327" s="19">
        <v>98.903300000000016</v>
      </c>
      <c r="U327" s="19"/>
      <c r="V327" s="19"/>
      <c r="W327" s="19"/>
      <c r="X327" s="19">
        <v>0.20910000000000001</v>
      </c>
      <c r="Y327" s="19"/>
      <c r="Z327" s="19"/>
      <c r="AA327" s="19"/>
      <c r="AB327" s="19">
        <v>624</v>
      </c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>
        <v>1352.1409673020225</v>
      </c>
      <c r="BT327" s="16">
        <v>1.531006521855977</v>
      </c>
    </row>
    <row r="328" spans="1:72" s="23" customFormat="1" ht="14.4">
      <c r="A328" s="23" t="s">
        <v>762</v>
      </c>
      <c r="B328" s="23" t="s">
        <v>502</v>
      </c>
      <c r="C328" s="26" t="s">
        <v>458</v>
      </c>
      <c r="D328" s="23" t="s">
        <v>459</v>
      </c>
      <c r="E328" s="23" t="s">
        <v>48</v>
      </c>
      <c r="F328" s="23" t="s">
        <v>460</v>
      </c>
      <c r="G328" s="19">
        <v>169.499956</v>
      </c>
      <c r="H328" s="19">
        <v>-18.133033000000001</v>
      </c>
      <c r="I328" s="19">
        <v>1799</v>
      </c>
      <c r="J328" s="19">
        <v>49.226900000000001</v>
      </c>
      <c r="K328" s="19">
        <v>1.498</v>
      </c>
      <c r="L328" s="19">
        <v>16.622499999999999</v>
      </c>
      <c r="M328" s="19">
        <v>9.0120000000000005</v>
      </c>
      <c r="N328" s="19">
        <v>0.18240000000000001</v>
      </c>
      <c r="O328" s="19">
        <v>8.1346000000000007</v>
      </c>
      <c r="P328" s="19">
        <v>11.7866</v>
      </c>
      <c r="Q328" s="19">
        <v>2.9077000000000002</v>
      </c>
      <c r="R328" s="19">
        <v>0.27979999999999999</v>
      </c>
      <c r="S328" s="19">
        <v>0.1905</v>
      </c>
      <c r="T328" s="19">
        <v>99.840999999999994</v>
      </c>
      <c r="U328" s="19"/>
      <c r="V328" s="19">
        <v>0.37</v>
      </c>
      <c r="W328" s="19">
        <v>62</v>
      </c>
      <c r="X328" s="19">
        <v>0.23469999999999999</v>
      </c>
      <c r="Y328" s="19"/>
      <c r="Z328" s="19"/>
      <c r="AA328" s="19"/>
      <c r="AB328" s="19">
        <v>219</v>
      </c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>
        <v>1326.5378939729164</v>
      </c>
      <c r="BT328" s="16">
        <v>1.3124984270594029</v>
      </c>
    </row>
    <row r="329" spans="1:72" s="23" customFormat="1" ht="14.4">
      <c r="A329" s="23" t="s">
        <v>762</v>
      </c>
      <c r="B329" s="23" t="s">
        <v>503</v>
      </c>
      <c r="C329" s="26" t="s">
        <v>458</v>
      </c>
      <c r="D329" s="23" t="s">
        <v>459</v>
      </c>
      <c r="E329" s="23" t="s">
        <v>48</v>
      </c>
      <c r="F329" s="23" t="s">
        <v>460</v>
      </c>
      <c r="G329" s="19">
        <v>169.499956</v>
      </c>
      <c r="H329" s="19">
        <v>-18.133033000000001</v>
      </c>
      <c r="I329" s="19">
        <v>1799</v>
      </c>
      <c r="J329" s="19">
        <v>48.56818182</v>
      </c>
      <c r="K329" s="19">
        <v>1.4783636360000001</v>
      </c>
      <c r="L329" s="19">
        <v>16.636727270000002</v>
      </c>
      <c r="M329" s="19">
        <v>9.0986363640000008</v>
      </c>
      <c r="N329" s="19">
        <v>0.160909091</v>
      </c>
      <c r="O329" s="19">
        <v>8.0506363640000007</v>
      </c>
      <c r="P329" s="19">
        <v>11.76190909</v>
      </c>
      <c r="Q329" s="19">
        <v>2.8875454550000001</v>
      </c>
      <c r="R329" s="19">
        <v>0.27836363600000003</v>
      </c>
      <c r="S329" s="19">
        <v>0.19845454500000001</v>
      </c>
      <c r="T329" s="19">
        <v>99.119727270999988</v>
      </c>
      <c r="U329" s="19"/>
      <c r="V329" s="19">
        <v>0.35</v>
      </c>
      <c r="W329" s="19">
        <v>57</v>
      </c>
      <c r="X329" s="19">
        <v>0.221363636</v>
      </c>
      <c r="Y329" s="19"/>
      <c r="Z329" s="19"/>
      <c r="AA329" s="19"/>
      <c r="AB329" s="19">
        <v>215.45455000000001</v>
      </c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>
        <v>1335.0421506265777</v>
      </c>
      <c r="BT329" s="16">
        <v>1.38772033402661</v>
      </c>
    </row>
    <row r="330" spans="1:72" s="23" customFormat="1" ht="14.4">
      <c r="A330" s="23" t="s">
        <v>762</v>
      </c>
      <c r="B330" s="23" t="s">
        <v>504</v>
      </c>
      <c r="C330" s="26" t="s">
        <v>458</v>
      </c>
      <c r="D330" s="23" t="s">
        <v>459</v>
      </c>
      <c r="E330" s="23" t="s">
        <v>48</v>
      </c>
      <c r="F330" s="23" t="s">
        <v>460</v>
      </c>
      <c r="G330" s="19">
        <v>169.499956</v>
      </c>
      <c r="H330" s="19">
        <v>-18.133033000000001</v>
      </c>
      <c r="I330" s="19">
        <v>1799</v>
      </c>
      <c r="J330" s="19">
        <v>49.003300000000003</v>
      </c>
      <c r="K330" s="19">
        <v>1.5258499999999999</v>
      </c>
      <c r="L330" s="19">
        <v>16.097799999999999</v>
      </c>
      <c r="M330" s="19">
        <v>9.4962499999999999</v>
      </c>
      <c r="N330" s="19">
        <v>0.16800000000000001</v>
      </c>
      <c r="O330" s="19">
        <v>8.3135499999999993</v>
      </c>
      <c r="P330" s="19">
        <v>11.622299999999999</v>
      </c>
      <c r="Q330" s="19">
        <v>2.9437500000000001</v>
      </c>
      <c r="R330" s="19">
        <v>0.3034</v>
      </c>
      <c r="S330" s="19">
        <v>0.18709999999999999</v>
      </c>
      <c r="T330" s="19">
        <v>99.661299999999983</v>
      </c>
      <c r="U330" s="19"/>
      <c r="V330" s="19">
        <v>0.39</v>
      </c>
      <c r="W330" s="19">
        <v>62</v>
      </c>
      <c r="X330" s="19">
        <v>0.2487</v>
      </c>
      <c r="Y330" s="19"/>
      <c r="Z330" s="19"/>
      <c r="AA330" s="19"/>
      <c r="AB330" s="19">
        <v>243.5</v>
      </c>
      <c r="AC330" s="19"/>
      <c r="AD330" s="19"/>
      <c r="AE330" s="19"/>
      <c r="AF330" s="19">
        <v>36.758007120000002</v>
      </c>
      <c r="AG330" s="19">
        <v>257.95613759999998</v>
      </c>
      <c r="AH330" s="19">
        <v>245.46390149999999</v>
      </c>
      <c r="AI330" s="19">
        <v>4.1442857139999996</v>
      </c>
      <c r="AJ330" s="19">
        <v>200.57797909999999</v>
      </c>
      <c r="AK330" s="19">
        <v>29.74658385</v>
      </c>
      <c r="AL330" s="19">
        <v>110.7646798</v>
      </c>
      <c r="AM330" s="19">
        <v>5.5065883070000003</v>
      </c>
      <c r="AN330" s="19">
        <v>3.5759364000000002E-2</v>
      </c>
      <c r="AO330" s="19">
        <v>51.410103820000003</v>
      </c>
      <c r="AP330" s="19">
        <v>5.6388004440000001</v>
      </c>
      <c r="AQ330" s="19">
        <v>14.33365877</v>
      </c>
      <c r="AR330" s="19">
        <v>2.2985801810000002</v>
      </c>
      <c r="AS330" s="19">
        <v>11.65648347</v>
      </c>
      <c r="AT330" s="19">
        <v>3.6542476310000001</v>
      </c>
      <c r="AU330" s="19">
        <v>1.3552959309999999</v>
      </c>
      <c r="AV330" s="19">
        <v>4.6281077880000003</v>
      </c>
      <c r="AW330" s="19">
        <v>0.80148795500000003</v>
      </c>
      <c r="AX330" s="19">
        <v>5.280586918</v>
      </c>
      <c r="AY330" s="19">
        <v>1.1036272519999999</v>
      </c>
      <c r="AZ330" s="19">
        <v>3.2184873669999998</v>
      </c>
      <c r="BA330" s="19">
        <v>0.45306959299999999</v>
      </c>
      <c r="BB330" s="19">
        <v>2.9642857139999998</v>
      </c>
      <c r="BC330" s="19">
        <v>0.43465489899999998</v>
      </c>
      <c r="BD330" s="19">
        <v>2.8207906610000002</v>
      </c>
      <c r="BE330" s="19">
        <v>0.347272517</v>
      </c>
      <c r="BF330" s="19">
        <v>0.78180791000000005</v>
      </c>
      <c r="BG330" s="19">
        <v>0.50695565600000003</v>
      </c>
      <c r="BH330" s="19"/>
      <c r="BI330" s="19"/>
      <c r="BJ330" s="16"/>
      <c r="BK330" s="16"/>
      <c r="BL330" s="16"/>
      <c r="BM330" s="16"/>
      <c r="BN330" s="16">
        <f t="shared" si="21"/>
        <v>272.08684555562365</v>
      </c>
      <c r="BO330" s="16">
        <f t="shared" si="17"/>
        <v>101.40946887867447</v>
      </c>
      <c r="BP330" s="16">
        <f t="shared" si="18"/>
        <v>8.1748485591410365</v>
      </c>
      <c r="BQ330" s="16">
        <f t="shared" si="19"/>
        <v>9.2063475193080196E-2</v>
      </c>
      <c r="BR330" s="16">
        <f t="shared" si="20"/>
        <v>7.053745939467336E-2</v>
      </c>
      <c r="BS330" s="16">
        <v>1347.023658481083</v>
      </c>
      <c r="BT330" s="16">
        <v>1.45072428336588</v>
      </c>
    </row>
    <row r="331" spans="1:72" s="23" customFormat="1" ht="14.4">
      <c r="A331" s="23" t="s">
        <v>762</v>
      </c>
      <c r="B331" s="23" t="s">
        <v>505</v>
      </c>
      <c r="C331" s="26" t="s">
        <v>458</v>
      </c>
      <c r="D331" s="23" t="s">
        <v>459</v>
      </c>
      <c r="E331" s="23" t="s">
        <v>48</v>
      </c>
      <c r="F331" s="23" t="s">
        <v>460</v>
      </c>
      <c r="G331" s="19">
        <v>169.555252</v>
      </c>
      <c r="H331" s="19">
        <v>-18.122866999999999</v>
      </c>
      <c r="I331" s="19">
        <v>1870</v>
      </c>
      <c r="J331" s="19">
        <v>49.78233333</v>
      </c>
      <c r="K331" s="19">
        <v>1.4646666669999999</v>
      </c>
      <c r="L331" s="19">
        <v>15.64155556</v>
      </c>
      <c r="M331" s="19">
        <v>10.070111109999999</v>
      </c>
      <c r="N331" s="19">
        <v>0.192</v>
      </c>
      <c r="O331" s="19">
        <v>7.729666667</v>
      </c>
      <c r="P331" s="19">
        <v>12.13588889</v>
      </c>
      <c r="Q331" s="19">
        <v>3.0939999999999999</v>
      </c>
      <c r="R331" s="19">
        <v>0.188888889</v>
      </c>
      <c r="S331" s="19">
        <v>0.14599999999999999</v>
      </c>
      <c r="T331" s="19">
        <v>100.445111113</v>
      </c>
      <c r="U331" s="19"/>
      <c r="V331" s="19">
        <v>0.33</v>
      </c>
      <c r="W331" s="19">
        <v>64</v>
      </c>
      <c r="X331" s="19">
        <v>0.33300000000000002</v>
      </c>
      <c r="Y331" s="19"/>
      <c r="Z331" s="19"/>
      <c r="AA331" s="19"/>
      <c r="AB331" s="19">
        <v>331.11111</v>
      </c>
      <c r="AC331" s="19"/>
      <c r="AD331" s="19"/>
      <c r="AE331" s="19"/>
      <c r="AF331" s="19">
        <v>38.818505340000002</v>
      </c>
      <c r="AG331" s="19">
        <v>262.30658829999999</v>
      </c>
      <c r="AH331" s="19">
        <v>256.81584279999998</v>
      </c>
      <c r="AI331" s="19">
        <v>3.418285714</v>
      </c>
      <c r="AJ331" s="19">
        <v>153.5018398</v>
      </c>
      <c r="AK331" s="19">
        <v>30.217213839999999</v>
      </c>
      <c r="AL331" s="19">
        <v>86.293882870000004</v>
      </c>
      <c r="AM331" s="19">
        <v>3.13901063</v>
      </c>
      <c r="AN331" s="19">
        <v>2.3028376999999999E-2</v>
      </c>
      <c r="AO331" s="19">
        <v>33.499432730000002</v>
      </c>
      <c r="AP331" s="19">
        <v>3.7794594589999999</v>
      </c>
      <c r="AQ331" s="19">
        <v>10.41615816</v>
      </c>
      <c r="AR331" s="19">
        <v>1.761655159</v>
      </c>
      <c r="AS331" s="19">
        <v>9.3762926249999996</v>
      </c>
      <c r="AT331" s="19">
        <v>3.2489623970000001</v>
      </c>
      <c r="AU331" s="19">
        <v>1.2382766599999999</v>
      </c>
      <c r="AV331" s="19">
        <v>4.3176784130000003</v>
      </c>
      <c r="AW331" s="19">
        <v>0.77698156399999996</v>
      </c>
      <c r="AX331" s="19">
        <v>5.2543028869999997</v>
      </c>
      <c r="AY331" s="19">
        <v>1.1128992959999999</v>
      </c>
      <c r="AZ331" s="19">
        <v>3.25268617</v>
      </c>
      <c r="BA331" s="19">
        <v>0.46282841600000002</v>
      </c>
      <c r="BB331" s="19">
        <v>3.0677339899999998</v>
      </c>
      <c r="BC331" s="19">
        <v>0.44717990499999999</v>
      </c>
      <c r="BD331" s="19">
        <v>2.3391154699999999</v>
      </c>
      <c r="BE331" s="19">
        <v>0.18410200500000001</v>
      </c>
      <c r="BF331" s="19">
        <v>0.61920903999999999</v>
      </c>
      <c r="BG331" s="19">
        <v>0.34949215700000003</v>
      </c>
      <c r="BH331" s="19"/>
      <c r="BI331" s="19"/>
      <c r="BJ331" s="16"/>
      <c r="BK331" s="16"/>
      <c r="BL331" s="16"/>
      <c r="BM331" s="16"/>
      <c r="BN331" s="16">
        <f t="shared" si="21"/>
        <v>316.81546586654366</v>
      </c>
      <c r="BO331" s="16">
        <f t="shared" si="17"/>
        <v>95.851743906230197</v>
      </c>
      <c r="BP331" s="16">
        <f t="shared" si="18"/>
        <v>9.7807222437898655</v>
      </c>
      <c r="BQ331" s="16">
        <f t="shared" si="19"/>
        <v>0.11133831585654745</v>
      </c>
      <c r="BR331" s="16">
        <f t="shared" si="20"/>
        <v>6.5890969335829747E-2</v>
      </c>
      <c r="BS331" s="16">
        <v>1369.5557092297688</v>
      </c>
      <c r="BT331" s="16">
        <v>1.5386904527632446</v>
      </c>
    </row>
    <row r="332" spans="1:72" s="23" customFormat="1" ht="14.4">
      <c r="A332" s="23" t="s">
        <v>762</v>
      </c>
      <c r="B332" s="23" t="s">
        <v>506</v>
      </c>
      <c r="C332" s="26" t="s">
        <v>458</v>
      </c>
      <c r="D332" s="23" t="s">
        <v>459</v>
      </c>
      <c r="E332" s="23" t="s">
        <v>48</v>
      </c>
      <c r="F332" s="23" t="s">
        <v>460</v>
      </c>
      <c r="G332" s="19">
        <v>169.555252</v>
      </c>
      <c r="H332" s="19">
        <v>-18.122866999999999</v>
      </c>
      <c r="I332" s="19">
        <v>1870</v>
      </c>
      <c r="J332" s="19">
        <v>49.773000000000003</v>
      </c>
      <c r="K332" s="19">
        <v>1.4380999999999999</v>
      </c>
      <c r="L332" s="19">
        <v>15.61</v>
      </c>
      <c r="M332" s="19">
        <v>10.085599999999999</v>
      </c>
      <c r="N332" s="19">
        <v>0.1661</v>
      </c>
      <c r="O332" s="19">
        <v>7.7015000000000002</v>
      </c>
      <c r="P332" s="19">
        <v>12.112</v>
      </c>
      <c r="Q332" s="19">
        <v>3.0552000000000001</v>
      </c>
      <c r="R332" s="19">
        <v>0.1961</v>
      </c>
      <c r="S332" s="19">
        <v>0.1381</v>
      </c>
      <c r="T332" s="19">
        <v>100.27569999999999</v>
      </c>
      <c r="U332" s="19"/>
      <c r="V332" s="19"/>
      <c r="W332" s="19"/>
      <c r="X332" s="19">
        <v>0.34210000000000002</v>
      </c>
      <c r="Y332" s="19"/>
      <c r="Z332" s="19"/>
      <c r="AA332" s="19"/>
      <c r="AB332" s="19">
        <v>327</v>
      </c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>
        <v>1377.4520098857167</v>
      </c>
      <c r="BT332" s="16">
        <v>1.5267302974471229</v>
      </c>
    </row>
    <row r="333" spans="1:72" s="23" customFormat="1" ht="14.4">
      <c r="A333" s="23" t="s">
        <v>762</v>
      </c>
      <c r="B333" s="23" t="s">
        <v>507</v>
      </c>
      <c r="C333" s="26" t="s">
        <v>458</v>
      </c>
      <c r="D333" s="23" t="s">
        <v>459</v>
      </c>
      <c r="E333" s="23" t="s">
        <v>48</v>
      </c>
      <c r="F333" s="23" t="s">
        <v>460</v>
      </c>
      <c r="G333" s="19">
        <v>169.44644700000001</v>
      </c>
      <c r="H333" s="19">
        <v>-18.149533000000002</v>
      </c>
      <c r="I333" s="19">
        <v>1976</v>
      </c>
      <c r="J333" s="19">
        <v>50.011600000000001</v>
      </c>
      <c r="K333" s="19">
        <v>1.5273000000000001</v>
      </c>
      <c r="L333" s="19">
        <v>16.417000000000002</v>
      </c>
      <c r="M333" s="19">
        <v>9.2124000000000006</v>
      </c>
      <c r="N333" s="19">
        <v>0.187</v>
      </c>
      <c r="O333" s="19">
        <v>8.0373999999999999</v>
      </c>
      <c r="P333" s="19">
        <v>11.792</v>
      </c>
      <c r="Q333" s="19">
        <v>2.9483000000000001</v>
      </c>
      <c r="R333" s="19">
        <v>0.30409999999999998</v>
      </c>
      <c r="S333" s="19">
        <v>0.21360000000000001</v>
      </c>
      <c r="T333" s="19">
        <v>100.65070000000001</v>
      </c>
      <c r="U333" s="19"/>
      <c r="V333" s="19">
        <v>0.4</v>
      </c>
      <c r="W333" s="19">
        <v>66</v>
      </c>
      <c r="X333" s="19">
        <v>0.24349999999999999</v>
      </c>
      <c r="Y333" s="19"/>
      <c r="Z333" s="19"/>
      <c r="AA333" s="19"/>
      <c r="AB333" s="19">
        <v>281</v>
      </c>
      <c r="AC333" s="19"/>
      <c r="AD333" s="19"/>
      <c r="AE333" s="19"/>
      <c r="AF333" s="19">
        <v>27.33096085</v>
      </c>
      <c r="AG333" s="19">
        <v>214.53693319999999</v>
      </c>
      <c r="AH333" s="19">
        <v>236.99360669999999</v>
      </c>
      <c r="AI333" s="19">
        <v>4.4897142859999999</v>
      </c>
      <c r="AJ333" s="19">
        <v>203.77243139999999</v>
      </c>
      <c r="AK333" s="19">
        <v>21.815084290000001</v>
      </c>
      <c r="AL333" s="19">
        <v>90.533872439999996</v>
      </c>
      <c r="AM333" s="19">
        <v>4.5930784960000004</v>
      </c>
      <c r="AN333" s="19">
        <v>0.16372304200000001</v>
      </c>
      <c r="AO333" s="19">
        <v>41.062463880000003</v>
      </c>
      <c r="AP333" s="19">
        <v>4.5222954460000002</v>
      </c>
      <c r="AQ333" s="19">
        <v>11.496216739999999</v>
      </c>
      <c r="AR333" s="19">
        <v>1.759574054</v>
      </c>
      <c r="AS333" s="19">
        <v>8.7738959980000004</v>
      </c>
      <c r="AT333" s="19">
        <v>2.7256545399999998</v>
      </c>
      <c r="AU333" s="19">
        <v>1.048067152</v>
      </c>
      <c r="AV333" s="19">
        <v>3.4479834170000001</v>
      </c>
      <c r="AW333" s="19">
        <v>0.58479986900000003</v>
      </c>
      <c r="AX333" s="19">
        <v>3.809932823</v>
      </c>
      <c r="AY333" s="19">
        <v>0.79333131700000004</v>
      </c>
      <c r="AZ333" s="19">
        <v>2.291319814</v>
      </c>
      <c r="BA333" s="19">
        <v>0.326855491</v>
      </c>
      <c r="BB333" s="19">
        <v>2.1317733990000001</v>
      </c>
      <c r="BC333" s="19">
        <v>0.30828875300000003</v>
      </c>
      <c r="BD333" s="19">
        <v>2.0856850589999998</v>
      </c>
      <c r="BE333" s="19">
        <v>0.26069224499999999</v>
      </c>
      <c r="BF333" s="19">
        <v>0.61039547999999999</v>
      </c>
      <c r="BG333" s="19">
        <v>0.35253812899999998</v>
      </c>
      <c r="BH333" s="19"/>
      <c r="BI333" s="19"/>
      <c r="BJ333" s="16"/>
      <c r="BK333" s="16"/>
      <c r="BL333" s="16"/>
      <c r="BM333" s="16"/>
      <c r="BN333" s="16">
        <f t="shared" ref="BN333:BN371" si="22">V333*10^4/AQ333</f>
        <v>347.94055213680673</v>
      </c>
      <c r="BO333" s="16">
        <f t="shared" ref="BO333:BO377" si="23">AO333/BG333</f>
        <v>116.47666025935028</v>
      </c>
      <c r="BP333" s="16">
        <f t="shared" ref="BP333:BP377" si="24">AI333/BG333</f>
        <v>12.735400561452462</v>
      </c>
      <c r="BQ333" s="16">
        <f t="shared" ref="BQ333:BQ377" si="25">BG333/AM333</f>
        <v>7.6754213825654574E-2</v>
      </c>
      <c r="BR333" s="16">
        <f t="shared" ref="BR333:BR377" si="26">AN333/BG333</f>
        <v>0.46441229623704056</v>
      </c>
      <c r="BS333" s="16">
        <v>1330.108987466268</v>
      </c>
      <c r="BT333" s="16">
        <v>1.3025763480420025</v>
      </c>
    </row>
    <row r="334" spans="1:72" s="23" customFormat="1" ht="14.4">
      <c r="A334" s="23" t="s">
        <v>762</v>
      </c>
      <c r="B334" s="23" t="s">
        <v>508</v>
      </c>
      <c r="C334" s="26" t="s">
        <v>458</v>
      </c>
      <c r="D334" s="23" t="s">
        <v>459</v>
      </c>
      <c r="E334" s="23" t="s">
        <v>48</v>
      </c>
      <c r="F334" s="23" t="s">
        <v>460</v>
      </c>
      <c r="G334" s="19">
        <v>169.54840089999999</v>
      </c>
      <c r="H334" s="19">
        <v>-18.133983600000001</v>
      </c>
      <c r="I334" s="19">
        <v>1923</v>
      </c>
      <c r="J334" s="19">
        <v>49.151200000000003</v>
      </c>
      <c r="K334" s="19">
        <v>1.7363</v>
      </c>
      <c r="L334" s="19">
        <v>15.7441</v>
      </c>
      <c r="M334" s="19">
        <v>9.7818000000000005</v>
      </c>
      <c r="N334" s="19">
        <v>0.16600000000000001</v>
      </c>
      <c r="O334" s="19">
        <v>7.2827999999999999</v>
      </c>
      <c r="P334" s="19">
        <v>11.7437</v>
      </c>
      <c r="Q334" s="19">
        <v>3.1352000000000002</v>
      </c>
      <c r="R334" s="19">
        <v>0.41870000000000002</v>
      </c>
      <c r="S334" s="19">
        <v>0.2412</v>
      </c>
      <c r="T334" s="19">
        <v>99.40100000000001</v>
      </c>
      <c r="U334" s="19"/>
      <c r="V334" s="19">
        <v>0.64</v>
      </c>
      <c r="W334" s="19">
        <v>83</v>
      </c>
      <c r="X334" s="19">
        <v>0.31290000000000001</v>
      </c>
      <c r="Y334" s="19"/>
      <c r="Z334" s="19"/>
      <c r="AA334" s="19"/>
      <c r="AB334" s="19">
        <v>306</v>
      </c>
      <c r="AC334" s="19"/>
      <c r="AD334" s="19"/>
      <c r="AE334" s="19"/>
      <c r="AF334" s="19">
        <v>40.722173529999999</v>
      </c>
      <c r="AG334" s="19">
        <v>297.16360709999998</v>
      </c>
      <c r="AH334" s="19">
        <v>203.64159770000001</v>
      </c>
      <c r="AI334" s="19">
        <v>6.140162664</v>
      </c>
      <c r="AJ334" s="19">
        <v>199.06366439999999</v>
      </c>
      <c r="AK334" s="19">
        <v>33.110032359999998</v>
      </c>
      <c r="AL334" s="19">
        <v>110.8324066</v>
      </c>
      <c r="AM334" s="19">
        <v>7.4077321029999998</v>
      </c>
      <c r="AN334" s="19">
        <v>7.5592624999999997E-2</v>
      </c>
      <c r="AO334" s="19">
        <v>65.556319860000002</v>
      </c>
      <c r="AP334" s="19">
        <v>7.3504477609999999</v>
      </c>
      <c r="AQ334" s="19">
        <v>17.36077641</v>
      </c>
      <c r="AR334" s="19">
        <v>2.6099599649999998</v>
      </c>
      <c r="AS334" s="19">
        <v>13.01290036</v>
      </c>
      <c r="AT334" s="19">
        <v>3.935657994</v>
      </c>
      <c r="AU334" s="19">
        <v>1.38189268</v>
      </c>
      <c r="AV334" s="19">
        <v>5.1557765279999996</v>
      </c>
      <c r="AW334" s="19">
        <v>0.86206955500000004</v>
      </c>
      <c r="AX334" s="19">
        <v>5.6243822269999999</v>
      </c>
      <c r="AY334" s="19">
        <v>1.1912014449999999</v>
      </c>
      <c r="AZ334" s="19">
        <v>3.421198602</v>
      </c>
      <c r="BA334" s="19">
        <v>0.49897140499999998</v>
      </c>
      <c r="BB334" s="19">
        <v>3.1544917629999998</v>
      </c>
      <c r="BC334" s="19">
        <v>0.48314326800000001</v>
      </c>
      <c r="BD334" s="19">
        <v>2.753748597</v>
      </c>
      <c r="BE334" s="19">
        <v>0.44092005200000001</v>
      </c>
      <c r="BF334" s="19">
        <v>0.81411670999999997</v>
      </c>
      <c r="BG334" s="19">
        <v>0.65152727899999996</v>
      </c>
      <c r="BH334" s="19"/>
      <c r="BI334" s="19"/>
      <c r="BJ334" s="16"/>
      <c r="BK334" s="16"/>
      <c r="BL334" s="16"/>
      <c r="BM334" s="16"/>
      <c r="BN334" s="16">
        <f t="shared" si="22"/>
        <v>368.64710706794938</v>
      </c>
      <c r="BO334" s="16">
        <f t="shared" si="23"/>
        <v>100.6194551985904</v>
      </c>
      <c r="BP334" s="16">
        <f t="shared" si="24"/>
        <v>9.4242602910261262</v>
      </c>
      <c r="BQ334" s="16">
        <f t="shared" si="25"/>
        <v>8.7952327371037489E-2</v>
      </c>
      <c r="BR334" s="16">
        <f t="shared" si="26"/>
        <v>0.11602372983679783</v>
      </c>
      <c r="BS334" s="16">
        <v>1356.1569355023353</v>
      </c>
      <c r="BT334" s="16">
        <v>1.5583246296016784</v>
      </c>
    </row>
    <row r="335" spans="1:72" s="23" customFormat="1" ht="14.4">
      <c r="A335" s="23" t="s">
        <v>762</v>
      </c>
      <c r="B335" s="23" t="s">
        <v>509</v>
      </c>
      <c r="C335" s="26" t="s">
        <v>458</v>
      </c>
      <c r="D335" s="23" t="s">
        <v>459</v>
      </c>
      <c r="E335" s="23" t="s">
        <v>48</v>
      </c>
      <c r="F335" s="23" t="s">
        <v>460</v>
      </c>
      <c r="G335" s="19">
        <v>169.54835510000001</v>
      </c>
      <c r="H335" s="19">
        <v>-18.133083299999999</v>
      </c>
      <c r="I335" s="19">
        <v>1913</v>
      </c>
      <c r="J335" s="19">
        <v>48.436999999999998</v>
      </c>
      <c r="K335" s="19">
        <v>0.96540000000000004</v>
      </c>
      <c r="L335" s="19">
        <v>17.2605</v>
      </c>
      <c r="M335" s="19">
        <v>8.8790999999999993</v>
      </c>
      <c r="N335" s="19">
        <v>0.17449999999999999</v>
      </c>
      <c r="O335" s="19">
        <v>7.9116</v>
      </c>
      <c r="P335" s="19">
        <v>12.745900000000001</v>
      </c>
      <c r="Q335" s="19">
        <v>2.5737999999999999</v>
      </c>
      <c r="R335" s="19">
        <v>0.26850000000000002</v>
      </c>
      <c r="S335" s="19">
        <v>0.1489</v>
      </c>
      <c r="T335" s="19">
        <v>99.365200000000002</v>
      </c>
      <c r="U335" s="19"/>
      <c r="V335" s="19"/>
      <c r="W335" s="19"/>
      <c r="X335" s="19">
        <v>0.18959999999999999</v>
      </c>
      <c r="Y335" s="19"/>
      <c r="Z335" s="19"/>
      <c r="AA335" s="19"/>
      <c r="AB335" s="19">
        <v>545</v>
      </c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>
        <v>1335.2448691055188</v>
      </c>
      <c r="BT335" s="16">
        <v>1.3081571486002073</v>
      </c>
    </row>
    <row r="336" spans="1:72" s="23" customFormat="1" ht="14.4">
      <c r="A336" s="23" t="s">
        <v>762</v>
      </c>
      <c r="B336" s="23" t="s">
        <v>510</v>
      </c>
      <c r="C336" s="26" t="s">
        <v>458</v>
      </c>
      <c r="D336" s="23" t="s">
        <v>459</v>
      </c>
      <c r="E336" s="23" t="s">
        <v>48</v>
      </c>
      <c r="F336" s="23" t="s">
        <v>460</v>
      </c>
      <c r="G336" s="19">
        <v>169.5483093</v>
      </c>
      <c r="H336" s="19">
        <v>-18.132049599999998</v>
      </c>
      <c r="I336" s="19">
        <v>1905</v>
      </c>
      <c r="J336" s="19">
        <v>48.844900000000003</v>
      </c>
      <c r="K336" s="19">
        <v>0.95050000000000001</v>
      </c>
      <c r="L336" s="19">
        <v>17.230699999999999</v>
      </c>
      <c r="M336" s="19">
        <v>8.9222000000000001</v>
      </c>
      <c r="N336" s="19">
        <v>0.15620000000000001</v>
      </c>
      <c r="O336" s="19">
        <v>7.8768000000000002</v>
      </c>
      <c r="P336" s="19">
        <v>12.7507</v>
      </c>
      <c r="Q336" s="19">
        <v>2.5354999999999999</v>
      </c>
      <c r="R336" s="19">
        <v>0.2712</v>
      </c>
      <c r="S336" s="19">
        <v>0.12479999999999999</v>
      </c>
      <c r="T336" s="19">
        <v>99.663499999999985</v>
      </c>
      <c r="U336" s="19"/>
      <c r="V336" s="19"/>
      <c r="W336" s="19"/>
      <c r="X336" s="19">
        <v>0.1973</v>
      </c>
      <c r="Y336" s="19"/>
      <c r="Z336" s="19"/>
      <c r="AA336" s="19"/>
      <c r="AB336" s="19">
        <v>470</v>
      </c>
      <c r="AC336" s="19"/>
      <c r="AD336" s="19"/>
      <c r="AE336" s="19"/>
      <c r="AF336" s="19">
        <v>34.98965819</v>
      </c>
      <c r="AG336" s="19">
        <v>207.53879140000001</v>
      </c>
      <c r="AH336" s="19">
        <v>200.79165169999999</v>
      </c>
      <c r="AI336" s="19">
        <v>4.362967372</v>
      </c>
      <c r="AJ336" s="19">
        <v>202.4130758</v>
      </c>
      <c r="AK336" s="19">
        <v>22.129449839999999</v>
      </c>
      <c r="AL336" s="19">
        <v>56.183927019999999</v>
      </c>
      <c r="AM336" s="19">
        <v>1.4758532179999999</v>
      </c>
      <c r="AN336" s="19">
        <v>5.6123792999999998E-2</v>
      </c>
      <c r="AO336" s="19">
        <v>48.467264460000003</v>
      </c>
      <c r="AP336" s="19">
        <v>3.1639461230000001</v>
      </c>
      <c r="AQ336" s="19">
        <v>8.1569031239999994</v>
      </c>
      <c r="AR336" s="19">
        <v>1.342593497</v>
      </c>
      <c r="AS336" s="19">
        <v>7.1930604980000004</v>
      </c>
      <c r="AT336" s="19">
        <v>2.3472039969999998</v>
      </c>
      <c r="AU336" s="19">
        <v>0.90099828599999998</v>
      </c>
      <c r="AV336" s="19">
        <v>3.2208295169999999</v>
      </c>
      <c r="AW336" s="19">
        <v>0.54402086199999999</v>
      </c>
      <c r="AX336" s="19">
        <v>3.7849073820000001</v>
      </c>
      <c r="AY336" s="19">
        <v>0.80484191500000002</v>
      </c>
      <c r="AZ336" s="19">
        <v>2.4076510739999999</v>
      </c>
      <c r="BA336" s="19">
        <v>0.347718576</v>
      </c>
      <c r="BB336" s="19">
        <v>2.2965495800000002</v>
      </c>
      <c r="BC336" s="19">
        <v>0.34397699999999998</v>
      </c>
      <c r="BD336" s="19">
        <v>1.475353535</v>
      </c>
      <c r="BE336" s="19">
        <v>5.7167392999999997E-2</v>
      </c>
      <c r="BF336" s="19">
        <v>1.010476001</v>
      </c>
      <c r="BG336" s="19">
        <v>0.26706143500000001</v>
      </c>
      <c r="BH336" s="19"/>
      <c r="BI336" s="19"/>
      <c r="BJ336" s="16"/>
      <c r="BK336" s="16"/>
      <c r="BL336" s="16"/>
      <c r="BM336" s="16"/>
      <c r="BN336" s="16"/>
      <c r="BO336" s="16">
        <f t="shared" si="23"/>
        <v>181.48357684066215</v>
      </c>
      <c r="BP336" s="16">
        <f t="shared" si="24"/>
        <v>16.33694274128348</v>
      </c>
      <c r="BQ336" s="16">
        <f t="shared" si="25"/>
        <v>0.18095392667971946</v>
      </c>
      <c r="BR336" s="16">
        <f t="shared" si="26"/>
        <v>0.21015311701594053</v>
      </c>
      <c r="BS336" s="16">
        <v>1334.1501266150942</v>
      </c>
      <c r="BT336" s="16">
        <v>1.2693179788493354</v>
      </c>
    </row>
    <row r="337" spans="1:72" s="23" customFormat="1" ht="14.4">
      <c r="A337" s="23" t="s">
        <v>762</v>
      </c>
      <c r="B337" s="23" t="s">
        <v>511</v>
      </c>
      <c r="C337" s="26" t="s">
        <v>458</v>
      </c>
      <c r="D337" s="23" t="s">
        <v>459</v>
      </c>
      <c r="E337" s="23" t="s">
        <v>48</v>
      </c>
      <c r="F337" s="23" t="s">
        <v>460</v>
      </c>
      <c r="G337" s="19">
        <v>169.54837040000001</v>
      </c>
      <c r="H337" s="19">
        <v>-18.1317673</v>
      </c>
      <c r="I337" s="19">
        <v>1883</v>
      </c>
      <c r="J337" s="19">
        <v>48.941499999999998</v>
      </c>
      <c r="K337" s="19">
        <v>1.222</v>
      </c>
      <c r="L337" s="19">
        <v>16.4633</v>
      </c>
      <c r="M337" s="19">
        <v>9.4853000000000005</v>
      </c>
      <c r="N337" s="19">
        <v>0.17499999999999999</v>
      </c>
      <c r="O337" s="19">
        <v>8.7782999999999998</v>
      </c>
      <c r="P337" s="19">
        <v>12.1966</v>
      </c>
      <c r="Q337" s="19">
        <v>2.7597</v>
      </c>
      <c r="R337" s="19">
        <v>8.1199999999999994E-2</v>
      </c>
      <c r="S337" s="19">
        <v>0.1348</v>
      </c>
      <c r="T337" s="19">
        <v>100.23769999999999</v>
      </c>
      <c r="U337" s="19"/>
      <c r="V337" s="19">
        <v>0.2</v>
      </c>
      <c r="W337" s="19">
        <v>75</v>
      </c>
      <c r="X337" s="19">
        <v>0.29299999999999998</v>
      </c>
      <c r="Y337" s="19"/>
      <c r="Z337" s="19"/>
      <c r="AA337" s="19"/>
      <c r="AB337" s="19">
        <v>168.99999999999997</v>
      </c>
      <c r="AC337" s="19"/>
      <c r="AD337" s="19"/>
      <c r="AE337" s="19"/>
      <c r="AF337" s="19">
        <v>37.244522349999997</v>
      </c>
      <c r="AG337" s="19">
        <v>246.53195769999999</v>
      </c>
      <c r="AH337" s="19">
        <v>262.88593020000002</v>
      </c>
      <c r="AI337" s="19">
        <v>0.97541766299999999</v>
      </c>
      <c r="AJ337" s="19">
        <v>115.9620528</v>
      </c>
      <c r="AK337" s="19">
        <v>31.18878101</v>
      </c>
      <c r="AL337" s="19">
        <v>65.553518679999996</v>
      </c>
      <c r="AM337" s="19">
        <v>1.097036294</v>
      </c>
      <c r="AN337" s="19">
        <v>0</v>
      </c>
      <c r="AO337" s="19">
        <v>19.53172829</v>
      </c>
      <c r="AP337" s="19">
        <v>2.3582963229999998</v>
      </c>
      <c r="AQ337" s="19">
        <v>7.0261359160000003</v>
      </c>
      <c r="AR337" s="19">
        <v>1.297666244</v>
      </c>
      <c r="AS337" s="19">
        <v>7.7052935939999996</v>
      </c>
      <c r="AT337" s="19">
        <v>2.8988141029999999</v>
      </c>
      <c r="AU337" s="19">
        <v>1.064632265</v>
      </c>
      <c r="AV337" s="19">
        <v>4.3291377730000002</v>
      </c>
      <c r="AW337" s="19">
        <v>0.75051053199999995</v>
      </c>
      <c r="AX337" s="19">
        <v>5.1734459959999999</v>
      </c>
      <c r="AY337" s="19">
        <v>1.1155736220000001</v>
      </c>
      <c r="AZ337" s="19">
        <v>3.282929915</v>
      </c>
      <c r="BA337" s="19">
        <v>0.48159226500000002</v>
      </c>
      <c r="BB337" s="19">
        <v>3.0612371770000002</v>
      </c>
      <c r="BC337" s="19">
        <v>0.477497844</v>
      </c>
      <c r="BD337" s="19">
        <v>1.9304377100000001</v>
      </c>
      <c r="BE337" s="19">
        <v>3.8228043000000003E-2</v>
      </c>
      <c r="BF337" s="19">
        <v>0.46996215899999999</v>
      </c>
      <c r="BG337" s="19">
        <v>8.3209305999999997E-2</v>
      </c>
      <c r="BH337" s="19"/>
      <c r="BI337" s="19"/>
      <c r="BJ337" s="16"/>
      <c r="BK337" s="16"/>
      <c r="BL337" s="16"/>
      <c r="BM337" s="16"/>
      <c r="BN337" s="16">
        <f t="shared" si="22"/>
        <v>284.65148182596016</v>
      </c>
      <c r="BO337" s="16">
        <f t="shared" si="23"/>
        <v>234.73009485261181</v>
      </c>
      <c r="BP337" s="16">
        <f t="shared" si="24"/>
        <v>11.722458819690193</v>
      </c>
      <c r="BQ337" s="16">
        <f t="shared" si="25"/>
        <v>7.5849182433703505E-2</v>
      </c>
      <c r="BR337" s="16"/>
      <c r="BS337" s="16">
        <v>1350.6746430069941</v>
      </c>
      <c r="BT337" s="16">
        <v>1.4118597264829122</v>
      </c>
    </row>
    <row r="338" spans="1:72" s="23" customFormat="1" ht="14.4">
      <c r="A338" s="23" t="s">
        <v>762</v>
      </c>
      <c r="B338" s="23" t="s">
        <v>512</v>
      </c>
      <c r="C338" s="26" t="s">
        <v>458</v>
      </c>
      <c r="D338" s="23" t="s">
        <v>459</v>
      </c>
      <c r="E338" s="23" t="s">
        <v>48</v>
      </c>
      <c r="F338" s="23" t="s">
        <v>460</v>
      </c>
      <c r="G338" s="19">
        <v>169.57595000000001</v>
      </c>
      <c r="H338" s="19">
        <v>-18.175516999999999</v>
      </c>
      <c r="I338" s="19">
        <v>1922</v>
      </c>
      <c r="J338" s="19">
        <v>50.567999999999998</v>
      </c>
      <c r="K338" s="19">
        <v>1.8637272730000001</v>
      </c>
      <c r="L338" s="19">
        <v>14.62418182</v>
      </c>
      <c r="M338" s="19">
        <v>11.40845455</v>
      </c>
      <c r="N338" s="19">
        <v>0.23263636400000001</v>
      </c>
      <c r="O338" s="19">
        <v>5.8387272729999999</v>
      </c>
      <c r="P338" s="19">
        <v>10.890727269999999</v>
      </c>
      <c r="Q338" s="19">
        <v>3.5689090910000001</v>
      </c>
      <c r="R338" s="19">
        <v>0.31072727300000003</v>
      </c>
      <c r="S338" s="19">
        <v>0.223818182</v>
      </c>
      <c r="T338" s="19">
        <v>99.529909095999997</v>
      </c>
      <c r="U338" s="19"/>
      <c r="V338" s="19">
        <v>0.9</v>
      </c>
      <c r="W338" s="19">
        <v>70</v>
      </c>
      <c r="X338" s="19">
        <v>0.36509090900000002</v>
      </c>
      <c r="Y338" s="19"/>
      <c r="Z338" s="19"/>
      <c r="AA338" s="19"/>
      <c r="AB338" s="19">
        <v>1220.9090899999999</v>
      </c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</row>
    <row r="339" spans="1:72" s="23" customFormat="1" ht="14.4">
      <c r="A339" s="23" t="s">
        <v>762</v>
      </c>
      <c r="B339" s="23" t="s">
        <v>513</v>
      </c>
      <c r="C339" s="26" t="s">
        <v>458</v>
      </c>
      <c r="D339" s="23" t="s">
        <v>459</v>
      </c>
      <c r="E339" s="23" t="s">
        <v>48</v>
      </c>
      <c r="F339" s="23" t="s">
        <v>460</v>
      </c>
      <c r="G339" s="19">
        <v>169.56299999999999</v>
      </c>
      <c r="H339" s="19">
        <v>-18.166550000000001</v>
      </c>
      <c r="I339" s="19">
        <v>2142</v>
      </c>
      <c r="J339" s="19">
        <v>50.237000000000002</v>
      </c>
      <c r="K339" s="19">
        <v>1.5697000000000001</v>
      </c>
      <c r="L339" s="19">
        <v>15.0222</v>
      </c>
      <c r="M339" s="19">
        <v>10.7188</v>
      </c>
      <c r="N339" s="19">
        <v>0.18790000000000001</v>
      </c>
      <c r="O339" s="19">
        <v>6.9523999999999999</v>
      </c>
      <c r="P339" s="19">
        <v>11.961600000000001</v>
      </c>
      <c r="Q339" s="19">
        <v>3.1497999999999999</v>
      </c>
      <c r="R339" s="19">
        <v>0.2293</v>
      </c>
      <c r="S339" s="19">
        <v>0.16259999999999999</v>
      </c>
      <c r="T339" s="19">
        <v>100.1913</v>
      </c>
      <c r="U339" s="19"/>
      <c r="V339" s="19">
        <v>0.59</v>
      </c>
      <c r="W339" s="19">
        <v>84</v>
      </c>
      <c r="X339" s="19">
        <v>0.3231</v>
      </c>
      <c r="Y339" s="19"/>
      <c r="Z339" s="19"/>
      <c r="AA339" s="19"/>
      <c r="AB339" s="19">
        <v>427</v>
      </c>
      <c r="AC339" s="19"/>
      <c r="AD339" s="19"/>
      <c r="AE339" s="19"/>
      <c r="AF339" s="19">
        <v>41.434163699999999</v>
      </c>
      <c r="AG339" s="19">
        <v>327.47804639999998</v>
      </c>
      <c r="AH339" s="19">
        <v>66.644628100000006</v>
      </c>
      <c r="AI339" s="19">
        <v>5.4428571430000003</v>
      </c>
      <c r="AJ339" s="19">
        <v>182.4200396</v>
      </c>
      <c r="AK339" s="19">
        <v>34.023779949999998</v>
      </c>
      <c r="AL339" s="19">
        <v>92.91634277</v>
      </c>
      <c r="AM339" s="19">
        <v>3.4409239569999999</v>
      </c>
      <c r="AN339" s="19">
        <v>6.0503973000000003E-2</v>
      </c>
      <c r="AO339" s="19">
        <v>52.377566090000002</v>
      </c>
      <c r="AP339" s="19">
        <v>4.7327656420000004</v>
      </c>
      <c r="AQ339" s="19">
        <v>12.695264829999999</v>
      </c>
      <c r="AR339" s="19">
        <v>2.1300106969999999</v>
      </c>
      <c r="AS339" s="19">
        <v>11.37377025</v>
      </c>
      <c r="AT339" s="19">
        <v>3.8535499849999999</v>
      </c>
      <c r="AU339" s="19">
        <v>1.4542304070000001</v>
      </c>
      <c r="AV339" s="19">
        <v>5.074042049</v>
      </c>
      <c r="AW339" s="19">
        <v>0.88932401800000005</v>
      </c>
      <c r="AX339" s="19">
        <v>5.8963842069999997</v>
      </c>
      <c r="AY339" s="19">
        <v>1.247153411</v>
      </c>
      <c r="AZ339" s="19">
        <v>3.6364727389999998</v>
      </c>
      <c r="BA339" s="19">
        <v>0.51591640900000002</v>
      </c>
      <c r="BB339" s="19">
        <v>3.38546798</v>
      </c>
      <c r="BC339" s="19">
        <v>0.49343561899999999</v>
      </c>
      <c r="BD339" s="19">
        <v>2.6067127989999999</v>
      </c>
      <c r="BE339" s="19">
        <v>0.20598493100000001</v>
      </c>
      <c r="BF339" s="19">
        <v>0.86090395500000005</v>
      </c>
      <c r="BG339" s="19">
        <v>0.382203246</v>
      </c>
      <c r="BH339" s="19"/>
      <c r="BI339" s="19"/>
      <c r="BJ339" s="16"/>
      <c r="BK339" s="16"/>
      <c r="BL339" s="16"/>
      <c r="BM339" s="16"/>
      <c r="BN339" s="16">
        <f t="shared" si="22"/>
        <v>464.74020660504806</v>
      </c>
      <c r="BO339" s="16">
        <f t="shared" si="23"/>
        <v>137.04113358053479</v>
      </c>
      <c r="BP339" s="16">
        <f t="shared" si="24"/>
        <v>14.240740234320251</v>
      </c>
      <c r="BQ339" s="16">
        <f t="shared" si="25"/>
        <v>0.1110757606899361</v>
      </c>
      <c r="BR339" s="16">
        <f t="shared" si="26"/>
        <v>0.15830313748826719</v>
      </c>
      <c r="BS339" s="16">
        <v>1388.9225452862904</v>
      </c>
      <c r="BT339" s="16">
        <v>1.6582348150546569</v>
      </c>
    </row>
    <row r="340" spans="1:72" s="23" customFormat="1" ht="14.4">
      <c r="A340" s="23" t="s">
        <v>762</v>
      </c>
      <c r="B340" s="23" t="s">
        <v>514</v>
      </c>
      <c r="C340" s="26" t="s">
        <v>458</v>
      </c>
      <c r="D340" s="23" t="s">
        <v>459</v>
      </c>
      <c r="E340" s="23" t="s">
        <v>48</v>
      </c>
      <c r="F340" s="23" t="s">
        <v>460</v>
      </c>
      <c r="G340" s="19">
        <v>169.57006000000001</v>
      </c>
      <c r="H340" s="19">
        <v>-18.155950000000001</v>
      </c>
      <c r="I340" s="19">
        <v>2187</v>
      </c>
      <c r="J340" s="19">
        <v>49.607875</v>
      </c>
      <c r="K340" s="19">
        <v>1.30925</v>
      </c>
      <c r="L340" s="19">
        <v>15.146625</v>
      </c>
      <c r="M340" s="19">
        <v>9.9878750000000007</v>
      </c>
      <c r="N340" s="19">
        <v>0.20125000000000001</v>
      </c>
      <c r="O340" s="19">
        <v>7.5963750000000001</v>
      </c>
      <c r="P340" s="19">
        <v>12.545125000000001</v>
      </c>
      <c r="Q340" s="19">
        <v>2.7065000000000001</v>
      </c>
      <c r="R340" s="19">
        <v>0.1125</v>
      </c>
      <c r="S340" s="19">
        <v>0.11275</v>
      </c>
      <c r="T340" s="19">
        <v>99.326125000000005</v>
      </c>
      <c r="U340" s="19"/>
      <c r="V340" s="19">
        <v>0.35</v>
      </c>
      <c r="W340" s="19">
        <v>58</v>
      </c>
      <c r="X340" s="19">
        <v>0.30812499999999998</v>
      </c>
      <c r="Y340" s="19"/>
      <c r="Z340" s="19"/>
      <c r="AA340" s="19"/>
      <c r="AB340" s="19">
        <v>251.25000000000003</v>
      </c>
      <c r="AC340" s="19"/>
      <c r="AD340" s="19"/>
      <c r="AE340" s="19"/>
      <c r="AF340" s="19">
        <v>41.711743769999998</v>
      </c>
      <c r="AG340" s="19">
        <v>286.61793069999999</v>
      </c>
      <c r="AH340" s="19">
        <v>270.35084979999999</v>
      </c>
      <c r="AI340" s="19">
        <v>1.5325714290000001</v>
      </c>
      <c r="AJ340" s="19">
        <v>130.2159638</v>
      </c>
      <c r="AK340" s="19">
        <v>31.86441881</v>
      </c>
      <c r="AL340" s="19">
        <v>79.361836440000005</v>
      </c>
      <c r="AM340" s="19">
        <v>1.455177841</v>
      </c>
      <c r="AN340" s="19">
        <v>5.1450619999999997E-3</v>
      </c>
      <c r="AO340" s="19">
        <v>21.990838060000002</v>
      </c>
      <c r="AP340" s="19">
        <v>2.5470270269999999</v>
      </c>
      <c r="AQ340" s="19">
        <v>7.5439345859999998</v>
      </c>
      <c r="AR340" s="19">
        <v>1.422435087</v>
      </c>
      <c r="AS340" s="19">
        <v>8.1334418230000001</v>
      </c>
      <c r="AT340" s="19">
        <v>3.0808358299999998</v>
      </c>
      <c r="AU340" s="19">
        <v>1.1829584580000001</v>
      </c>
      <c r="AV340" s="19">
        <v>4.3435475270000001</v>
      </c>
      <c r="AW340" s="19">
        <v>0.79581279100000002</v>
      </c>
      <c r="AX340" s="19">
        <v>5.4983688859999997</v>
      </c>
      <c r="AY340" s="19">
        <v>1.179835832</v>
      </c>
      <c r="AZ340" s="19">
        <v>3.489544548</v>
      </c>
      <c r="BA340" s="19">
        <v>0.49900111699999999</v>
      </c>
      <c r="BB340" s="19">
        <v>3.2918719209999998</v>
      </c>
      <c r="BC340" s="19">
        <v>0.48016655400000002</v>
      </c>
      <c r="BD340" s="19">
        <v>2.3768939169999999</v>
      </c>
      <c r="BE340" s="19">
        <v>8.5073837999999999E-2</v>
      </c>
      <c r="BF340" s="19">
        <v>0.50112994399999999</v>
      </c>
      <c r="BG340" s="19">
        <v>0.16302570899999999</v>
      </c>
      <c r="BH340" s="19"/>
      <c r="BI340" s="19"/>
      <c r="BJ340" s="16"/>
      <c r="BK340" s="16"/>
      <c r="BL340" s="16"/>
      <c r="BM340" s="16"/>
      <c r="BN340" s="16">
        <f t="shared" si="22"/>
        <v>463.94887973913302</v>
      </c>
      <c r="BO340" s="16">
        <f t="shared" si="23"/>
        <v>134.8918412616749</v>
      </c>
      <c r="BP340" s="16">
        <f t="shared" si="24"/>
        <v>9.400795975069185</v>
      </c>
      <c r="BQ340" s="16">
        <f t="shared" si="25"/>
        <v>0.11203146749951093</v>
      </c>
      <c r="BR340" s="16">
        <f t="shared" si="26"/>
        <v>3.1559819807316404E-2</v>
      </c>
      <c r="BS340" s="16">
        <v>1368.1853771427711</v>
      </c>
      <c r="BT340" s="16">
        <v>1.4199784597704679</v>
      </c>
    </row>
    <row r="341" spans="1:72" s="23" customFormat="1" ht="14.4">
      <c r="A341" s="23" t="s">
        <v>762</v>
      </c>
      <c r="B341" s="23" t="s">
        <v>515</v>
      </c>
      <c r="C341" s="26" t="s">
        <v>458</v>
      </c>
      <c r="D341" s="23" t="s">
        <v>459</v>
      </c>
      <c r="E341" s="23" t="s">
        <v>48</v>
      </c>
      <c r="F341" s="23" t="s">
        <v>460</v>
      </c>
      <c r="G341" s="19">
        <v>169.57006000000001</v>
      </c>
      <c r="H341" s="19">
        <v>-18.155950000000001</v>
      </c>
      <c r="I341" s="19">
        <v>2187</v>
      </c>
      <c r="J341" s="19">
        <v>49.5366</v>
      </c>
      <c r="K341" s="19">
        <v>1.3469</v>
      </c>
      <c r="L341" s="19">
        <v>15.1968</v>
      </c>
      <c r="M341" s="19">
        <v>10.021599999999999</v>
      </c>
      <c r="N341" s="19">
        <v>0.2041</v>
      </c>
      <c r="O341" s="19">
        <v>7.6788999999999996</v>
      </c>
      <c r="P341" s="19">
        <v>12.5419</v>
      </c>
      <c r="Q341" s="19">
        <v>2.7345999999999999</v>
      </c>
      <c r="R341" s="19">
        <v>0.1195</v>
      </c>
      <c r="S341" s="19">
        <v>0.1002</v>
      </c>
      <c r="T341" s="19">
        <v>99.481099999999998</v>
      </c>
      <c r="U341" s="19"/>
      <c r="V341" s="19"/>
      <c r="W341" s="19"/>
      <c r="X341" s="19">
        <v>0.33710000000000001</v>
      </c>
      <c r="Y341" s="19"/>
      <c r="Z341" s="19"/>
      <c r="AA341" s="19"/>
      <c r="AB341" s="19">
        <v>323</v>
      </c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>
        <v>1378.2548951946037</v>
      </c>
      <c r="BT341" s="16">
        <v>1.4489745816727573</v>
      </c>
    </row>
    <row r="342" spans="1:72" s="23" customFormat="1" ht="14.4">
      <c r="A342" s="23" t="s">
        <v>762</v>
      </c>
      <c r="B342" s="23" t="s">
        <v>516</v>
      </c>
      <c r="C342" s="26" t="s">
        <v>458</v>
      </c>
      <c r="D342" s="23" t="s">
        <v>459</v>
      </c>
      <c r="E342" s="23" t="s">
        <v>48</v>
      </c>
      <c r="F342" s="23" t="s">
        <v>460</v>
      </c>
      <c r="G342" s="19">
        <v>169.57006000000001</v>
      </c>
      <c r="H342" s="19">
        <v>-18.155950000000001</v>
      </c>
      <c r="I342" s="19">
        <v>2187</v>
      </c>
      <c r="J342" s="19">
        <v>49.826000000000001</v>
      </c>
      <c r="K342" s="19">
        <v>1.3095000000000001</v>
      </c>
      <c r="L342" s="19">
        <v>15.2736</v>
      </c>
      <c r="M342" s="19">
        <v>9.9187999999999992</v>
      </c>
      <c r="N342" s="19">
        <v>0.18329999999999999</v>
      </c>
      <c r="O342" s="19">
        <v>7.6143000000000001</v>
      </c>
      <c r="P342" s="19">
        <v>12.527200000000001</v>
      </c>
      <c r="Q342" s="19">
        <v>2.7054999999999998</v>
      </c>
      <c r="R342" s="19">
        <v>0.1148</v>
      </c>
      <c r="S342" s="19">
        <v>0.13220000000000001</v>
      </c>
      <c r="T342" s="19">
        <v>99.605199999999996</v>
      </c>
      <c r="U342" s="19"/>
      <c r="V342" s="19">
        <v>0.36</v>
      </c>
      <c r="W342" s="19">
        <v>57</v>
      </c>
      <c r="X342" s="19">
        <v>0.31859999999999999</v>
      </c>
      <c r="Y342" s="19"/>
      <c r="Z342" s="19"/>
      <c r="AA342" s="19"/>
      <c r="AB342" s="19">
        <v>281</v>
      </c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>
        <v>1363.2916735101915</v>
      </c>
      <c r="BT342" s="16">
        <v>1.3825064373783775</v>
      </c>
    </row>
    <row r="343" spans="1:72" s="23" customFormat="1" ht="14.4">
      <c r="A343" s="23" t="s">
        <v>762</v>
      </c>
      <c r="B343" s="23" t="s">
        <v>517</v>
      </c>
      <c r="C343" s="26" t="s">
        <v>458</v>
      </c>
      <c r="D343" s="23" t="s">
        <v>459</v>
      </c>
      <c r="E343" s="23" t="s">
        <v>48</v>
      </c>
      <c r="F343" s="23" t="s">
        <v>460</v>
      </c>
      <c r="G343" s="19">
        <v>169.62029000000001</v>
      </c>
      <c r="H343" s="19">
        <v>-18.218167000000001</v>
      </c>
      <c r="I343" s="19">
        <v>2480</v>
      </c>
      <c r="J343" s="19">
        <v>49.323599999999999</v>
      </c>
      <c r="K343" s="19">
        <v>1.5074000000000001</v>
      </c>
      <c r="L343" s="19">
        <v>15.620799999999999</v>
      </c>
      <c r="M343" s="19">
        <v>10.211399999999999</v>
      </c>
      <c r="N343" s="19">
        <v>0.1943</v>
      </c>
      <c r="O343" s="19">
        <v>6.7537000000000003</v>
      </c>
      <c r="P343" s="19">
        <v>12.0991</v>
      </c>
      <c r="Q343" s="19">
        <v>3.1562000000000001</v>
      </c>
      <c r="R343" s="19">
        <v>0.33040000000000003</v>
      </c>
      <c r="S343" s="19">
        <v>0.16569999999999999</v>
      </c>
      <c r="T343" s="19">
        <v>99.362599999999972</v>
      </c>
      <c r="U343" s="19"/>
      <c r="V343" s="19"/>
      <c r="W343" s="19"/>
      <c r="X343" s="19">
        <v>0.35820000000000002</v>
      </c>
      <c r="Y343" s="19"/>
      <c r="Z343" s="19"/>
      <c r="AA343" s="19"/>
      <c r="AB343" s="19">
        <v>475</v>
      </c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>
        <v>1389.2785191964758</v>
      </c>
      <c r="BT343" s="16">
        <v>1.6518327225236651</v>
      </c>
    </row>
    <row r="344" spans="1:72" s="23" customFormat="1" ht="14.4">
      <c r="A344" s="23" t="s">
        <v>762</v>
      </c>
      <c r="B344" s="23" t="s">
        <v>518</v>
      </c>
      <c r="C344" s="26" t="s">
        <v>458</v>
      </c>
      <c r="D344" s="23" t="s">
        <v>459</v>
      </c>
      <c r="E344" s="23" t="s">
        <v>48</v>
      </c>
      <c r="F344" s="23" t="s">
        <v>460</v>
      </c>
      <c r="G344" s="19">
        <v>169.62029000000001</v>
      </c>
      <c r="H344" s="19">
        <v>-18.218167000000001</v>
      </c>
      <c r="I344" s="19">
        <v>2480</v>
      </c>
      <c r="J344" s="19">
        <v>49.595300000000002</v>
      </c>
      <c r="K344" s="19">
        <v>1.6433</v>
      </c>
      <c r="L344" s="19">
        <v>15.375500000000001</v>
      </c>
      <c r="M344" s="19">
        <v>11.458600000000001</v>
      </c>
      <c r="N344" s="19">
        <v>0.20630000000000001</v>
      </c>
      <c r="O344" s="19">
        <v>6.0646000000000004</v>
      </c>
      <c r="P344" s="19">
        <v>10.9041</v>
      </c>
      <c r="Q344" s="19">
        <v>3.4767999999999999</v>
      </c>
      <c r="R344" s="19">
        <v>0.40150000000000002</v>
      </c>
      <c r="S344" s="19">
        <v>0.19750000000000001</v>
      </c>
      <c r="T344" s="19">
        <v>99.32350000000001</v>
      </c>
      <c r="U344" s="19"/>
      <c r="V344" s="19">
        <v>1.33</v>
      </c>
      <c r="W344" s="19">
        <v>64</v>
      </c>
      <c r="X344" s="19">
        <v>0.36820000000000003</v>
      </c>
      <c r="Y344" s="19"/>
      <c r="Z344" s="19"/>
      <c r="AA344" s="19"/>
      <c r="AB344" s="19">
        <v>618</v>
      </c>
      <c r="AC344" s="19"/>
      <c r="AD344" s="19"/>
      <c r="AE344" s="19"/>
      <c r="AF344" s="19">
        <v>33.928825619999998</v>
      </c>
      <c r="AG344" s="19">
        <v>325.85729020000002</v>
      </c>
      <c r="AH344" s="19">
        <v>56.855761729999998</v>
      </c>
      <c r="AI344" s="19">
        <v>7.3534285710000002</v>
      </c>
      <c r="AJ344" s="19">
        <v>200.6620436</v>
      </c>
      <c r="AK344" s="19">
        <v>33.705412600000002</v>
      </c>
      <c r="AL344" s="19">
        <v>95.08344855</v>
      </c>
      <c r="AM344" s="19">
        <v>3.4486937860000002</v>
      </c>
      <c r="AN344" s="19">
        <v>9.7525538999999994E-2</v>
      </c>
      <c r="AO344" s="19">
        <v>74.124435410000004</v>
      </c>
      <c r="AP344" s="19">
        <v>5.4868567199999996</v>
      </c>
      <c r="AQ344" s="19">
        <v>14.28789358</v>
      </c>
      <c r="AR344" s="19">
        <v>2.3547700090000001</v>
      </c>
      <c r="AS344" s="19">
        <v>12.25453066</v>
      </c>
      <c r="AT344" s="19">
        <v>3.9548712930000001</v>
      </c>
      <c r="AU344" s="19">
        <v>1.489336188</v>
      </c>
      <c r="AV344" s="19">
        <v>5.115925378</v>
      </c>
      <c r="AW344" s="19">
        <v>0.88442273999999999</v>
      </c>
      <c r="AX344" s="19">
        <v>5.9089004120000004</v>
      </c>
      <c r="AY344" s="19">
        <v>1.2455022250000001</v>
      </c>
      <c r="AZ344" s="19">
        <v>3.649138963</v>
      </c>
      <c r="BA344" s="19">
        <v>0.52099099699999996</v>
      </c>
      <c r="BB344" s="19">
        <v>3.4445812810000001</v>
      </c>
      <c r="BC344" s="19">
        <v>0.50162027600000003</v>
      </c>
      <c r="BD344" s="19">
        <v>2.5752307600000002</v>
      </c>
      <c r="BE344" s="19">
        <v>0.21010780100000001</v>
      </c>
      <c r="BF344" s="19">
        <v>1.3322033900000001</v>
      </c>
      <c r="BG344" s="19">
        <v>0.45318763200000001</v>
      </c>
      <c r="BH344" s="19"/>
      <c r="BI344" s="19"/>
      <c r="BJ344" s="16"/>
      <c r="BK344" s="16"/>
      <c r="BL344" s="16"/>
      <c r="BM344" s="16"/>
      <c r="BN344" s="16">
        <f t="shared" si="22"/>
        <v>930.85799705403463</v>
      </c>
      <c r="BO344" s="16">
        <f t="shared" si="23"/>
        <v>163.56235293287969</v>
      </c>
      <c r="BP344" s="16">
        <f t="shared" si="24"/>
        <v>16.22601335907596</v>
      </c>
      <c r="BQ344" s="16">
        <f t="shared" si="25"/>
        <v>0.13140848684209622</v>
      </c>
      <c r="BR344" s="16">
        <f t="shared" si="26"/>
        <v>0.21519903040955007</v>
      </c>
      <c r="BS344" s="16">
        <v>1408.3555912294032</v>
      </c>
      <c r="BT344" s="16">
        <v>2.0090160920099516</v>
      </c>
    </row>
    <row r="345" spans="1:72" s="23" customFormat="1" ht="14.4">
      <c r="A345" s="23" t="s">
        <v>762</v>
      </c>
      <c r="B345" s="23" t="s">
        <v>519</v>
      </c>
      <c r="C345" s="26" t="s">
        <v>458</v>
      </c>
      <c r="D345" s="23" t="s">
        <v>459</v>
      </c>
      <c r="E345" s="23" t="s">
        <v>48</v>
      </c>
      <c r="F345" s="23" t="s">
        <v>460</v>
      </c>
      <c r="G345" s="19">
        <v>169.62029000000001</v>
      </c>
      <c r="H345" s="19">
        <v>-18.218167000000001</v>
      </c>
      <c r="I345" s="19">
        <v>2480</v>
      </c>
      <c r="J345" s="19">
        <v>49.159799999999997</v>
      </c>
      <c r="K345" s="19">
        <v>1.4591000000000001</v>
      </c>
      <c r="L345" s="19">
        <v>15.650499999999999</v>
      </c>
      <c r="M345" s="19">
        <v>10.2006</v>
      </c>
      <c r="N345" s="19">
        <v>0.18529999999999999</v>
      </c>
      <c r="O345" s="19">
        <v>6.8491999999999997</v>
      </c>
      <c r="P345" s="19">
        <v>12.0915</v>
      </c>
      <c r="Q345" s="19">
        <v>3.1686000000000001</v>
      </c>
      <c r="R345" s="19">
        <v>0.318</v>
      </c>
      <c r="S345" s="19">
        <v>0.18720000000000001</v>
      </c>
      <c r="T345" s="19">
        <v>99.269799999999975</v>
      </c>
      <c r="U345" s="19"/>
      <c r="V345" s="19"/>
      <c r="W345" s="19"/>
      <c r="X345" s="19">
        <v>0.3382</v>
      </c>
      <c r="Y345" s="19"/>
      <c r="Z345" s="19"/>
      <c r="AA345" s="19"/>
      <c r="AB345" s="19">
        <v>454.00000000000006</v>
      </c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>
        <v>1389.6095103718642</v>
      </c>
      <c r="BT345" s="16">
        <v>1.6656026865414402</v>
      </c>
    </row>
    <row r="346" spans="1:72" s="23" customFormat="1" ht="14.4">
      <c r="A346" s="23" t="s">
        <v>762</v>
      </c>
      <c r="B346" s="23" t="s">
        <v>520</v>
      </c>
      <c r="C346" s="26" t="s">
        <v>458</v>
      </c>
      <c r="D346" s="23" t="s">
        <v>459</v>
      </c>
      <c r="E346" s="23" t="s">
        <v>48</v>
      </c>
      <c r="F346" s="23" t="s">
        <v>460</v>
      </c>
      <c r="G346" s="19">
        <v>169.62029000000001</v>
      </c>
      <c r="H346" s="19">
        <v>-18.218167000000001</v>
      </c>
      <c r="I346" s="19">
        <v>2480</v>
      </c>
      <c r="J346" s="19">
        <v>48.880699999999997</v>
      </c>
      <c r="K346" s="19">
        <v>1.5111000000000001</v>
      </c>
      <c r="L346" s="19">
        <v>15.729900000000001</v>
      </c>
      <c r="M346" s="19">
        <v>10.197100000000001</v>
      </c>
      <c r="N346" s="19">
        <v>0.1762</v>
      </c>
      <c r="O346" s="19">
        <v>6.7676999999999996</v>
      </c>
      <c r="P346" s="19">
        <v>12.0991</v>
      </c>
      <c r="Q346" s="19">
        <v>3.1659999999999999</v>
      </c>
      <c r="R346" s="19">
        <v>0.314</v>
      </c>
      <c r="S346" s="19">
        <v>0.1883</v>
      </c>
      <c r="T346" s="19">
        <v>99.03009999999999</v>
      </c>
      <c r="U346" s="19"/>
      <c r="V346" s="19"/>
      <c r="W346" s="19"/>
      <c r="X346" s="19">
        <v>0.3427</v>
      </c>
      <c r="Y346" s="19"/>
      <c r="Z346" s="19"/>
      <c r="AA346" s="19"/>
      <c r="AB346" s="19">
        <v>487</v>
      </c>
      <c r="AC346" s="19"/>
      <c r="AD346" s="19"/>
      <c r="AE346" s="19"/>
      <c r="AF346" s="19">
        <v>39.40569395</v>
      </c>
      <c r="AG346" s="19">
        <v>295.66004400000003</v>
      </c>
      <c r="AH346" s="19">
        <v>174.90721970000001</v>
      </c>
      <c r="AI346" s="19">
        <v>5.5019999999999998</v>
      </c>
      <c r="AJ346" s="19">
        <v>196.62694590000001</v>
      </c>
      <c r="AK346" s="19">
        <v>28.30700976</v>
      </c>
      <c r="AL346" s="19">
        <v>75.310290859999995</v>
      </c>
      <c r="AM346" s="19">
        <v>2.6350817659999999</v>
      </c>
      <c r="AN346" s="19">
        <v>6.9085130999999994E-2</v>
      </c>
      <c r="AO346" s="19">
        <v>56.861543400000002</v>
      </c>
      <c r="AP346" s="19">
        <v>4.1936467970000004</v>
      </c>
      <c r="AQ346" s="19">
        <v>11.07517696</v>
      </c>
      <c r="AR346" s="19">
        <v>1.846980453</v>
      </c>
      <c r="AS346" s="19">
        <v>9.8036245280000003</v>
      </c>
      <c r="AT346" s="19">
        <v>3.2645502899999999</v>
      </c>
      <c r="AU346" s="19">
        <v>1.2531700210000001</v>
      </c>
      <c r="AV346" s="19">
        <v>4.2893455730000003</v>
      </c>
      <c r="AW346" s="19">
        <v>0.74370446499999998</v>
      </c>
      <c r="AX346" s="19">
        <v>4.9639269300000004</v>
      </c>
      <c r="AY346" s="19">
        <v>1.04951916</v>
      </c>
      <c r="AZ346" s="19">
        <v>3.065226064</v>
      </c>
      <c r="BA346" s="19">
        <v>0.435373595</v>
      </c>
      <c r="BB346" s="19">
        <v>2.8559113300000001</v>
      </c>
      <c r="BC346" s="19">
        <v>0.41555736599999998</v>
      </c>
      <c r="BD346" s="19">
        <v>2.1061483839999999</v>
      </c>
      <c r="BE346" s="19">
        <v>0.15643120399999999</v>
      </c>
      <c r="BF346" s="19">
        <v>0.92248587599999998</v>
      </c>
      <c r="BG346" s="19">
        <v>0.33995694100000001</v>
      </c>
      <c r="BH346" s="19"/>
      <c r="BI346" s="19"/>
      <c r="BJ346" s="16"/>
      <c r="BK346" s="16"/>
      <c r="BL346" s="16"/>
      <c r="BM346" s="16"/>
      <c r="BN346" s="16"/>
      <c r="BO346" s="16">
        <f t="shared" si="23"/>
        <v>167.26101615321923</v>
      </c>
      <c r="BP346" s="16">
        <f t="shared" si="24"/>
        <v>16.184402600563462</v>
      </c>
      <c r="BQ346" s="16">
        <f t="shared" si="25"/>
        <v>0.12901191355289429</v>
      </c>
      <c r="BR346" s="16">
        <f t="shared" si="26"/>
        <v>0.20321729804010677</v>
      </c>
      <c r="BS346" s="16">
        <v>1390.8042909550145</v>
      </c>
      <c r="BT346" s="16">
        <v>1.6916090311884417</v>
      </c>
    </row>
    <row r="347" spans="1:72" s="23" customFormat="1" ht="14.4">
      <c r="A347" s="23" t="s">
        <v>762</v>
      </c>
      <c r="B347" s="23" t="s">
        <v>521</v>
      </c>
      <c r="C347" s="26" t="s">
        <v>458</v>
      </c>
      <c r="D347" s="23" t="s">
        <v>459</v>
      </c>
      <c r="E347" s="23" t="s">
        <v>48</v>
      </c>
      <c r="F347" s="23" t="s">
        <v>460</v>
      </c>
      <c r="G347" s="19">
        <v>169.62029000000001</v>
      </c>
      <c r="H347" s="19">
        <v>-18.218167000000001</v>
      </c>
      <c r="I347" s="19">
        <v>2480</v>
      </c>
      <c r="J347" s="19">
        <v>49.135100000000001</v>
      </c>
      <c r="K347" s="19">
        <v>1.4884999999999999</v>
      </c>
      <c r="L347" s="19">
        <v>15.546099999999999</v>
      </c>
      <c r="M347" s="19">
        <v>10.2004</v>
      </c>
      <c r="N347" s="19">
        <v>0.19040000000000001</v>
      </c>
      <c r="O347" s="19">
        <v>6.7573999999999996</v>
      </c>
      <c r="P347" s="19">
        <v>12.1159</v>
      </c>
      <c r="Q347" s="19">
        <v>3.1751999999999998</v>
      </c>
      <c r="R347" s="19">
        <v>0.31609999999999999</v>
      </c>
      <c r="S347" s="19">
        <v>0.18820000000000001</v>
      </c>
      <c r="T347" s="19">
        <v>99.11330000000001</v>
      </c>
      <c r="U347" s="19"/>
      <c r="V347" s="19"/>
      <c r="W347" s="19"/>
      <c r="X347" s="19">
        <v>0.34989999999999999</v>
      </c>
      <c r="Y347" s="19"/>
      <c r="Z347" s="19"/>
      <c r="AA347" s="19"/>
      <c r="AB347" s="19">
        <v>448</v>
      </c>
      <c r="AC347" s="19"/>
      <c r="AD347" s="19"/>
      <c r="AE347" s="19"/>
      <c r="AF347" s="19">
        <v>40.793594310000003</v>
      </c>
      <c r="AG347" s="19">
        <v>303.6785218</v>
      </c>
      <c r="AH347" s="19">
        <v>179.4479963</v>
      </c>
      <c r="AI347" s="19">
        <v>5.6194285710000003</v>
      </c>
      <c r="AJ347" s="19">
        <v>199.8213982</v>
      </c>
      <c r="AK347" s="19">
        <v>29.59432121</v>
      </c>
      <c r="AL347" s="19">
        <v>74.691117779999999</v>
      </c>
      <c r="AM347" s="19">
        <v>2.730539657</v>
      </c>
      <c r="AN347" s="19">
        <v>6.8749148999999996E-2</v>
      </c>
      <c r="AO347" s="19">
        <v>58.687102639999999</v>
      </c>
      <c r="AP347" s="19">
        <v>4.3422139949999998</v>
      </c>
      <c r="AQ347" s="19">
        <v>11.422992430000001</v>
      </c>
      <c r="AR347" s="19">
        <v>1.9208596710000001</v>
      </c>
      <c r="AS347" s="19">
        <v>10.20594719</v>
      </c>
      <c r="AT347" s="19">
        <v>3.407068175</v>
      </c>
      <c r="AU347" s="19">
        <v>1.2999777299999999</v>
      </c>
      <c r="AV347" s="19">
        <v>4.481516139</v>
      </c>
      <c r="AW347" s="19">
        <v>0.77956118399999996</v>
      </c>
      <c r="AX347" s="19">
        <v>5.201734826</v>
      </c>
      <c r="AY347" s="19">
        <v>1.097022508</v>
      </c>
      <c r="AZ347" s="19">
        <v>3.1893550529999999</v>
      </c>
      <c r="BA347" s="19">
        <v>0.45293947600000001</v>
      </c>
      <c r="BB347" s="19">
        <v>2.9864532019999999</v>
      </c>
      <c r="BC347" s="19">
        <v>0.43626702899999997</v>
      </c>
      <c r="BD347" s="19">
        <v>2.1502232380000001</v>
      </c>
      <c r="BE347" s="19">
        <v>0.16348765500000001</v>
      </c>
      <c r="BF347" s="19">
        <v>1.01480226</v>
      </c>
      <c r="BG347" s="19">
        <v>0.36114631000000003</v>
      </c>
      <c r="BH347" s="19"/>
      <c r="BI347" s="19"/>
      <c r="BJ347" s="16"/>
      <c r="BK347" s="16"/>
      <c r="BL347" s="16"/>
      <c r="BM347" s="16"/>
      <c r="BN347" s="16"/>
      <c r="BO347" s="16">
        <f t="shared" si="23"/>
        <v>162.50229066441241</v>
      </c>
      <c r="BP347" s="16">
        <f t="shared" si="24"/>
        <v>15.559977813424149</v>
      </c>
      <c r="BQ347" s="16">
        <f t="shared" si="25"/>
        <v>0.13226188056788221</v>
      </c>
      <c r="BR347" s="16">
        <f t="shared" si="26"/>
        <v>0.19036370328690327</v>
      </c>
      <c r="BS347" s="16">
        <v>1390.3736652334467</v>
      </c>
      <c r="BT347" s="16">
        <v>1.6663878763057332</v>
      </c>
    </row>
    <row r="348" spans="1:72" s="23" customFormat="1" ht="14.4">
      <c r="A348" s="23" t="s">
        <v>762</v>
      </c>
      <c r="B348" s="23" t="s">
        <v>522</v>
      </c>
      <c r="C348" s="26" t="s">
        <v>458</v>
      </c>
      <c r="D348" s="23" t="s">
        <v>459</v>
      </c>
      <c r="E348" s="23" t="s">
        <v>48</v>
      </c>
      <c r="F348" s="23" t="s">
        <v>460</v>
      </c>
      <c r="G348" s="19">
        <v>169.62029000000001</v>
      </c>
      <c r="H348" s="19">
        <v>-18.218167000000001</v>
      </c>
      <c r="I348" s="19">
        <v>2480</v>
      </c>
      <c r="J348" s="19">
        <v>49.026200000000003</v>
      </c>
      <c r="K348" s="19">
        <v>1.4935</v>
      </c>
      <c r="L348" s="19">
        <v>15.6309</v>
      </c>
      <c r="M348" s="19">
        <v>10.198700000000001</v>
      </c>
      <c r="N348" s="19">
        <v>0.19689999999999999</v>
      </c>
      <c r="O348" s="19">
        <v>6.8026</v>
      </c>
      <c r="P348" s="19">
        <v>12.142099999999999</v>
      </c>
      <c r="Q348" s="19">
        <v>3.17</v>
      </c>
      <c r="R348" s="19">
        <v>0.32800000000000001</v>
      </c>
      <c r="S348" s="19">
        <v>0.17319999999999999</v>
      </c>
      <c r="T348" s="19">
        <v>99.162099999999995</v>
      </c>
      <c r="U348" s="19"/>
      <c r="V348" s="19"/>
      <c r="W348" s="19"/>
      <c r="X348" s="19">
        <v>0.34889999999999999</v>
      </c>
      <c r="Y348" s="19"/>
      <c r="Z348" s="19"/>
      <c r="AA348" s="19"/>
      <c r="AB348" s="19">
        <v>440</v>
      </c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>
        <v>1390.250903799541</v>
      </c>
      <c r="BT348" s="16">
        <v>1.6814312475510724</v>
      </c>
    </row>
    <row r="349" spans="1:72" s="23" customFormat="1" ht="14.4">
      <c r="A349" s="23" t="s">
        <v>762</v>
      </c>
      <c r="B349" s="23" t="s">
        <v>523</v>
      </c>
      <c r="C349" s="26" t="s">
        <v>458</v>
      </c>
      <c r="D349" s="23" t="s">
        <v>459</v>
      </c>
      <c r="E349" s="23" t="s">
        <v>48</v>
      </c>
      <c r="F349" s="23" t="s">
        <v>460</v>
      </c>
      <c r="G349" s="19">
        <v>169.62029000000001</v>
      </c>
      <c r="H349" s="19">
        <v>-18.218167000000001</v>
      </c>
      <c r="I349" s="19">
        <v>2480</v>
      </c>
      <c r="J349" s="19">
        <v>49.594999999999999</v>
      </c>
      <c r="K349" s="19">
        <v>1.4919</v>
      </c>
      <c r="L349" s="19">
        <v>15.6036</v>
      </c>
      <c r="M349" s="19">
        <v>10.2523</v>
      </c>
      <c r="N349" s="19">
        <v>0.17879999999999999</v>
      </c>
      <c r="O349" s="19">
        <v>6.7930999999999999</v>
      </c>
      <c r="P349" s="19">
        <v>12.1351</v>
      </c>
      <c r="Q349" s="19">
        <v>3.1617999999999999</v>
      </c>
      <c r="R349" s="19">
        <v>0.31680000000000003</v>
      </c>
      <c r="S349" s="19">
        <v>0.17380000000000001</v>
      </c>
      <c r="T349" s="19">
        <v>99.702199999999991</v>
      </c>
      <c r="U349" s="19"/>
      <c r="V349" s="19"/>
      <c r="W349" s="19"/>
      <c r="X349" s="19">
        <v>0.33529999999999999</v>
      </c>
      <c r="Y349" s="19"/>
      <c r="Z349" s="19"/>
      <c r="AA349" s="19"/>
      <c r="AB349" s="19">
        <v>449</v>
      </c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>
        <v>1388.0735438862605</v>
      </c>
      <c r="BT349" s="16">
        <v>1.6277622310614355</v>
      </c>
    </row>
    <row r="350" spans="1:72" s="23" customFormat="1" ht="14.4">
      <c r="A350" s="23" t="s">
        <v>762</v>
      </c>
      <c r="B350" s="23" t="s">
        <v>524</v>
      </c>
      <c r="C350" s="26" t="s">
        <v>458</v>
      </c>
      <c r="D350" s="23" t="s">
        <v>459</v>
      </c>
      <c r="E350" s="23" t="s">
        <v>48</v>
      </c>
      <c r="F350" s="23" t="s">
        <v>460</v>
      </c>
      <c r="G350" s="19">
        <v>169.55506700000001</v>
      </c>
      <c r="H350" s="19">
        <v>-18.19125</v>
      </c>
      <c r="I350" s="19">
        <v>2198</v>
      </c>
      <c r="J350" s="19">
        <v>50.322400000000002</v>
      </c>
      <c r="K350" s="19">
        <v>1.1757</v>
      </c>
      <c r="L350" s="19">
        <v>15.882099999999999</v>
      </c>
      <c r="M350" s="19">
        <v>9.7521000000000004</v>
      </c>
      <c r="N350" s="19">
        <v>0.19</v>
      </c>
      <c r="O350" s="19">
        <v>8.5891999999999999</v>
      </c>
      <c r="P350" s="19">
        <v>12.6989</v>
      </c>
      <c r="Q350" s="19">
        <v>2.4098000000000002</v>
      </c>
      <c r="R350" s="19">
        <v>0.09</v>
      </c>
      <c r="S350" s="19">
        <v>0.1358</v>
      </c>
      <c r="T350" s="19">
        <v>101.24600000000001</v>
      </c>
      <c r="U350" s="19"/>
      <c r="V350" s="19">
        <v>0.22</v>
      </c>
      <c r="W350" s="19">
        <v>76</v>
      </c>
      <c r="X350" s="19">
        <v>0.2868</v>
      </c>
      <c r="Y350" s="19"/>
      <c r="Z350" s="19"/>
      <c r="AA350" s="19"/>
      <c r="AB350" s="19">
        <v>410</v>
      </c>
      <c r="AC350" s="19"/>
      <c r="AD350" s="19"/>
      <c r="AE350" s="19"/>
      <c r="AF350" s="19">
        <v>35.637010680000003</v>
      </c>
      <c r="AG350" s="19">
        <v>247.63448</v>
      </c>
      <c r="AH350" s="19">
        <v>299.1673164</v>
      </c>
      <c r="AI350" s="19">
        <v>1.400571429</v>
      </c>
      <c r="AJ350" s="19">
        <v>85.829889609999995</v>
      </c>
      <c r="AK350" s="19">
        <v>29.995740909999999</v>
      </c>
      <c r="AL350" s="19">
        <v>64.730507369999998</v>
      </c>
      <c r="AM350" s="19">
        <v>1.8514390839999999</v>
      </c>
      <c r="AN350" s="19">
        <v>0</v>
      </c>
      <c r="AO350" s="19">
        <v>16.699240069999998</v>
      </c>
      <c r="AP350" s="19">
        <v>2.5200148090000001</v>
      </c>
      <c r="AQ350" s="19">
        <v>7.2089333660000001</v>
      </c>
      <c r="AR350" s="19">
        <v>1.30069046</v>
      </c>
      <c r="AS350" s="19">
        <v>7.3570678300000001</v>
      </c>
      <c r="AT350" s="19">
        <v>2.7880061139999999</v>
      </c>
      <c r="AU350" s="19">
        <v>1.0249824409999999</v>
      </c>
      <c r="AV350" s="19">
        <v>3.981379923</v>
      </c>
      <c r="AW350" s="19">
        <v>0.73635254800000005</v>
      </c>
      <c r="AX350" s="19">
        <v>5.1053600469999996</v>
      </c>
      <c r="AY350" s="19">
        <v>1.101468009</v>
      </c>
      <c r="AZ350" s="19">
        <v>3.2780186169999999</v>
      </c>
      <c r="BA350" s="19">
        <v>0.46855359099999999</v>
      </c>
      <c r="BB350" s="19">
        <v>3.1009852219999998</v>
      </c>
      <c r="BC350" s="19">
        <v>0.455736592</v>
      </c>
      <c r="BD350" s="19">
        <v>1.9424417839999999</v>
      </c>
      <c r="BE350" s="19">
        <v>0.106417619</v>
      </c>
      <c r="BF350" s="19">
        <v>0.35875706200000002</v>
      </c>
      <c r="BG350" s="19">
        <v>0.19944493699999999</v>
      </c>
      <c r="BH350" s="19"/>
      <c r="BI350" s="19"/>
      <c r="BJ350" s="16"/>
      <c r="BK350" s="16"/>
      <c r="BL350" s="16"/>
      <c r="BM350" s="16"/>
      <c r="BN350" s="16">
        <f t="shared" si="22"/>
        <v>305.17690874714071</v>
      </c>
      <c r="BO350" s="16">
        <f t="shared" si="23"/>
        <v>83.728573516007572</v>
      </c>
      <c r="BP350" s="16">
        <f t="shared" si="24"/>
        <v>7.0223463682108918</v>
      </c>
      <c r="BQ350" s="16">
        <f t="shared" si="25"/>
        <v>0.10772427714397327</v>
      </c>
      <c r="BR350" s="16"/>
      <c r="BS350" s="16">
        <v>1352.9434086578599</v>
      </c>
      <c r="BT350" s="16">
        <v>1.2696237419723435</v>
      </c>
    </row>
    <row r="351" spans="1:72" s="23" customFormat="1" ht="14.4">
      <c r="A351" s="23" t="s">
        <v>762</v>
      </c>
      <c r="B351" s="23" t="s">
        <v>525</v>
      </c>
      <c r="C351" s="26" t="s">
        <v>458</v>
      </c>
      <c r="D351" s="23" t="s">
        <v>459</v>
      </c>
      <c r="E351" s="23" t="s">
        <v>48</v>
      </c>
      <c r="F351" s="23" t="s">
        <v>460</v>
      </c>
      <c r="G351" s="19">
        <v>169.45016699999999</v>
      </c>
      <c r="H351" s="19">
        <v>-18.066333</v>
      </c>
      <c r="I351" s="19">
        <v>2482</v>
      </c>
      <c r="J351" s="19">
        <v>48.275500000000001</v>
      </c>
      <c r="K351" s="19">
        <v>1.3213999999999999</v>
      </c>
      <c r="L351" s="19">
        <v>17.316600000000001</v>
      </c>
      <c r="M351" s="19">
        <v>9.3927999999999994</v>
      </c>
      <c r="N351" s="19">
        <v>0.17799999999999999</v>
      </c>
      <c r="O351" s="19">
        <v>8.6820000000000004</v>
      </c>
      <c r="P351" s="19">
        <v>12.0024</v>
      </c>
      <c r="Q351" s="19">
        <v>2.9946000000000002</v>
      </c>
      <c r="R351" s="19">
        <v>7.9799999999999996E-2</v>
      </c>
      <c r="S351" s="19">
        <v>0.1052</v>
      </c>
      <c r="T351" s="19">
        <v>100.34829999999999</v>
      </c>
      <c r="U351" s="19"/>
      <c r="V351" s="19">
        <v>0.32</v>
      </c>
      <c r="W351" s="19">
        <v>151</v>
      </c>
      <c r="X351" s="19">
        <v>0.2442</v>
      </c>
      <c r="Y351" s="19"/>
      <c r="Z351" s="19"/>
      <c r="AA351" s="19"/>
      <c r="AB351" s="19">
        <v>62</v>
      </c>
      <c r="AC351" s="19"/>
      <c r="AD351" s="19"/>
      <c r="AE351" s="19"/>
      <c r="AF351" s="19">
        <v>40.419928830000003</v>
      </c>
      <c r="AG351" s="19">
        <v>231.34161549999999</v>
      </c>
      <c r="AH351" s="19">
        <v>219.3544363</v>
      </c>
      <c r="AI351" s="19">
        <v>0.57711428600000003</v>
      </c>
      <c r="AJ351" s="19">
        <v>283.29748089999998</v>
      </c>
      <c r="AK351" s="19">
        <v>26.21685892</v>
      </c>
      <c r="AL351" s="19">
        <v>113.24137210000001</v>
      </c>
      <c r="AM351" s="19">
        <v>1.3264206869999999</v>
      </c>
      <c r="AN351" s="19">
        <v>0</v>
      </c>
      <c r="AO351" s="19">
        <v>10.852402870000001</v>
      </c>
      <c r="AP351" s="19">
        <v>3.6016290259999999</v>
      </c>
      <c r="AQ351" s="19">
        <v>10.690749329999999</v>
      </c>
      <c r="AR351" s="19">
        <v>1.8074394629999999</v>
      </c>
      <c r="AS351" s="19">
        <v>9.2762556400000005</v>
      </c>
      <c r="AT351" s="19">
        <v>2.9472253130000001</v>
      </c>
      <c r="AU351" s="19">
        <v>1.1829584580000001</v>
      </c>
      <c r="AV351" s="19">
        <v>3.7731951439999998</v>
      </c>
      <c r="AW351" s="19">
        <v>0.67882702100000003</v>
      </c>
      <c r="AX351" s="19">
        <v>4.5972021209999996</v>
      </c>
      <c r="AY351" s="19">
        <v>0.97940726700000003</v>
      </c>
      <c r="AZ351" s="19">
        <v>2.8891655589999998</v>
      </c>
      <c r="BA351" s="19">
        <v>0.41455477400000001</v>
      </c>
      <c r="BB351" s="19">
        <v>2.753694581</v>
      </c>
      <c r="BC351" s="19">
        <v>0.40749671900000001</v>
      </c>
      <c r="BD351" s="19">
        <v>2.4603213190000002</v>
      </c>
      <c r="BE351" s="19">
        <v>8.9275993999999997E-2</v>
      </c>
      <c r="BF351" s="19">
        <v>0.65841807900000004</v>
      </c>
      <c r="BG351" s="19">
        <v>0.12060724</v>
      </c>
      <c r="BH351" s="19"/>
      <c r="BI351" s="19"/>
      <c r="BJ351" s="16"/>
      <c r="BK351" s="16"/>
      <c r="BL351" s="16"/>
      <c r="BM351" s="16"/>
      <c r="BN351" s="16">
        <f t="shared" si="22"/>
        <v>299.32420087900425</v>
      </c>
      <c r="BO351" s="16">
        <f t="shared" si="23"/>
        <v>89.981354933584413</v>
      </c>
      <c r="BP351" s="16">
        <f t="shared" si="24"/>
        <v>4.7850716590479978</v>
      </c>
      <c r="BQ351" s="16">
        <f t="shared" si="25"/>
        <v>9.0926838809171864E-2</v>
      </c>
      <c r="BR351" s="16"/>
      <c r="BS351" s="16">
        <v>1347.3210023568533</v>
      </c>
      <c r="BT351" s="16">
        <v>1.5339124546738874</v>
      </c>
    </row>
    <row r="352" spans="1:72" s="23" customFormat="1" ht="14.4">
      <c r="A352" s="23" t="s">
        <v>762</v>
      </c>
      <c r="B352" s="23" t="s">
        <v>526</v>
      </c>
      <c r="C352" s="26" t="s">
        <v>458</v>
      </c>
      <c r="D352" s="23" t="s">
        <v>459</v>
      </c>
      <c r="E352" s="23" t="s">
        <v>48</v>
      </c>
      <c r="F352" s="23" t="s">
        <v>460</v>
      </c>
      <c r="G352" s="19">
        <v>169.41656699999999</v>
      </c>
      <c r="H352" s="19">
        <v>-18.042317000000001</v>
      </c>
      <c r="I352" s="19">
        <v>2812</v>
      </c>
      <c r="J352" s="19">
        <v>50.407699999999998</v>
      </c>
      <c r="K352" s="19">
        <v>1.4681</v>
      </c>
      <c r="L352" s="19">
        <v>14.795</v>
      </c>
      <c r="M352" s="19">
        <v>10.9282</v>
      </c>
      <c r="N352" s="19">
        <v>0.21840000000000001</v>
      </c>
      <c r="O352" s="19">
        <v>6.8608000000000002</v>
      </c>
      <c r="P352" s="19">
        <v>11.9992</v>
      </c>
      <c r="Q352" s="19">
        <v>3.0773999999999999</v>
      </c>
      <c r="R352" s="19">
        <v>0.1734</v>
      </c>
      <c r="S352" s="19">
        <v>0.12130000000000001</v>
      </c>
      <c r="T352" s="19">
        <v>100.04950000000001</v>
      </c>
      <c r="U352" s="19"/>
      <c r="V352" s="19">
        <v>0.56000000000000005</v>
      </c>
      <c r="W352" s="19">
        <v>84</v>
      </c>
      <c r="X352" s="19">
        <v>0.3417</v>
      </c>
      <c r="Y352" s="19"/>
      <c r="Z352" s="19"/>
      <c r="AA352" s="19"/>
      <c r="AB352" s="19">
        <v>513</v>
      </c>
      <c r="AC352" s="19"/>
      <c r="AD352" s="19"/>
      <c r="AE352" s="19"/>
      <c r="AF352" s="19">
        <v>43.238434159999997</v>
      </c>
      <c r="AG352" s="19">
        <v>304.10503660000001</v>
      </c>
      <c r="AH352" s="19">
        <v>157.35537189999999</v>
      </c>
      <c r="AI352" s="19">
        <v>2.8842857139999998</v>
      </c>
      <c r="AJ352" s="19">
        <v>127.105576</v>
      </c>
      <c r="AK352" s="19">
        <v>35.103460509999998</v>
      </c>
      <c r="AL352" s="19">
        <v>80.371357770000003</v>
      </c>
      <c r="AM352" s="19">
        <v>1.9935159440000001</v>
      </c>
      <c r="AN352" s="19">
        <v>2.2683314E-2</v>
      </c>
      <c r="AO352" s="19">
        <v>27.526404800000002</v>
      </c>
      <c r="AP352" s="19">
        <v>3.140170307</v>
      </c>
      <c r="AQ352" s="19">
        <v>9.0322186969999994</v>
      </c>
      <c r="AR352" s="19">
        <v>1.6347077699999999</v>
      </c>
      <c r="AS352" s="19">
        <v>9.2012279009999993</v>
      </c>
      <c r="AT352" s="19">
        <v>3.4404708039999998</v>
      </c>
      <c r="AU352" s="19">
        <v>1.3159349039999999</v>
      </c>
      <c r="AV352" s="19">
        <v>4.7734675749999997</v>
      </c>
      <c r="AW352" s="19">
        <v>0.88106923400000003</v>
      </c>
      <c r="AX352" s="19">
        <v>6.0353140840000004</v>
      </c>
      <c r="AY352" s="19">
        <v>1.2917354299999999</v>
      </c>
      <c r="AZ352" s="19">
        <v>3.8074667550000001</v>
      </c>
      <c r="BA352" s="19">
        <v>0.544672406</v>
      </c>
      <c r="BB352" s="19">
        <v>3.6046798029999998</v>
      </c>
      <c r="BC352" s="19">
        <v>0.52679429700000002</v>
      </c>
      <c r="BD352" s="19">
        <v>2.413098261</v>
      </c>
      <c r="BE352" s="19">
        <v>0.115551362</v>
      </c>
      <c r="BF352" s="19">
        <v>0.60757062100000003</v>
      </c>
      <c r="BG352" s="19">
        <v>0.255331898</v>
      </c>
      <c r="BH352" s="19"/>
      <c r="BI352" s="19"/>
      <c r="BJ352" s="16"/>
      <c r="BK352" s="16"/>
      <c r="BL352" s="16"/>
      <c r="BM352" s="16"/>
      <c r="BN352" s="16">
        <f t="shared" si="22"/>
        <v>620.00270231056402</v>
      </c>
      <c r="BO352" s="16">
        <f t="shared" si="23"/>
        <v>107.80636894807401</v>
      </c>
      <c r="BP352" s="16">
        <f t="shared" si="24"/>
        <v>11.296221649517522</v>
      </c>
      <c r="BQ352" s="16">
        <f t="shared" si="25"/>
        <v>0.12808119181012179</v>
      </c>
      <c r="BR352" s="16">
        <f t="shared" si="26"/>
        <v>8.8838543784294427E-2</v>
      </c>
      <c r="BS352" s="16">
        <v>1397.6899714711722</v>
      </c>
      <c r="BT352" s="16">
        <v>1.6706850083624987</v>
      </c>
    </row>
    <row r="353" spans="1:72" s="23" customFormat="1" ht="14.4">
      <c r="A353" s="23" t="s">
        <v>762</v>
      </c>
      <c r="B353" s="23" t="s">
        <v>527</v>
      </c>
      <c r="C353" s="26" t="s">
        <v>458</v>
      </c>
      <c r="D353" s="23" t="s">
        <v>459</v>
      </c>
      <c r="E353" s="23" t="s">
        <v>48</v>
      </c>
      <c r="F353" s="23" t="s">
        <v>460</v>
      </c>
      <c r="G353" s="19">
        <v>169.38836699999999</v>
      </c>
      <c r="H353" s="19">
        <v>-17.923366999999999</v>
      </c>
      <c r="I353" s="19">
        <v>2544</v>
      </c>
      <c r="J353" s="19">
        <v>49.302900000000001</v>
      </c>
      <c r="K353" s="19">
        <v>0.99080000000000001</v>
      </c>
      <c r="L353" s="19">
        <v>16.5304</v>
      </c>
      <c r="M353" s="19">
        <v>8.7402999999999995</v>
      </c>
      <c r="N353" s="19">
        <v>0.1827</v>
      </c>
      <c r="O353" s="19">
        <v>7.9657</v>
      </c>
      <c r="P353" s="19">
        <v>13.270799999999999</v>
      </c>
      <c r="Q353" s="19">
        <v>2.3792</v>
      </c>
      <c r="R353" s="19">
        <v>0.23130000000000001</v>
      </c>
      <c r="S353" s="19">
        <v>7.7200000000000005E-2</v>
      </c>
      <c r="T353" s="19">
        <v>99.671300000000002</v>
      </c>
      <c r="U353" s="19"/>
      <c r="V353" s="19">
        <v>1.19</v>
      </c>
      <c r="W353" s="19">
        <v>86</v>
      </c>
      <c r="X353" s="19">
        <v>0.23899999999999999</v>
      </c>
      <c r="Y353" s="19"/>
      <c r="Z353" s="19"/>
      <c r="AA353" s="19"/>
      <c r="AB353" s="19">
        <v>288</v>
      </c>
      <c r="AC353" s="19"/>
      <c r="AD353" s="19"/>
      <c r="AE353" s="19"/>
      <c r="AF353" s="19">
        <v>41.113878999999997</v>
      </c>
      <c r="AG353" s="19">
        <v>259.83280259999998</v>
      </c>
      <c r="AH353" s="19">
        <v>236.38234840000001</v>
      </c>
      <c r="AI353" s="19">
        <v>3.6917142859999998</v>
      </c>
      <c r="AJ353" s="19">
        <v>168.29719779999999</v>
      </c>
      <c r="AK353" s="19">
        <v>23.725288379999999</v>
      </c>
      <c r="AL353" s="19">
        <v>60.85394548</v>
      </c>
      <c r="AM353" s="19">
        <v>1.106867539</v>
      </c>
      <c r="AN353" s="19">
        <v>6.2483540999999997E-2</v>
      </c>
      <c r="AO353" s="19">
        <v>40.902622280000003</v>
      </c>
      <c r="AP353" s="19">
        <v>2.6336912250000002</v>
      </c>
      <c r="AQ353" s="19">
        <v>7.0103124240000003</v>
      </c>
      <c r="AR353" s="19">
        <v>1.24346008</v>
      </c>
      <c r="AS353" s="19">
        <v>6.7829425250000002</v>
      </c>
      <c r="AT353" s="19">
        <v>2.3704732499999999</v>
      </c>
      <c r="AU353" s="19">
        <v>0.93838818000000002</v>
      </c>
      <c r="AV353" s="19">
        <v>3.3703760730000001</v>
      </c>
      <c r="AW353" s="19">
        <v>0.602212305</v>
      </c>
      <c r="AX353" s="19">
        <v>4.1428638769999999</v>
      </c>
      <c r="AY353" s="19">
        <v>0.89049725700000004</v>
      </c>
      <c r="AZ353" s="19">
        <v>2.6345744679999998</v>
      </c>
      <c r="BA353" s="19">
        <v>0.373697838</v>
      </c>
      <c r="BB353" s="19">
        <v>2.5098522170000002</v>
      </c>
      <c r="BC353" s="19">
        <v>0.36830957199999997</v>
      </c>
      <c r="BD353" s="19">
        <v>1.722067513</v>
      </c>
      <c r="BE353" s="19">
        <v>6.5712205999999995E-2</v>
      </c>
      <c r="BF353" s="19">
        <v>0.87344632799999999</v>
      </c>
      <c r="BG353" s="19">
        <v>0.225534348</v>
      </c>
      <c r="BH353" s="19"/>
      <c r="BI353" s="19"/>
      <c r="BJ353" s="16"/>
      <c r="BK353" s="16"/>
      <c r="BL353" s="16"/>
      <c r="BM353" s="16"/>
      <c r="BN353" s="16">
        <f t="shared" si="22"/>
        <v>1697.4992383021358</v>
      </c>
      <c r="BO353" s="16">
        <f t="shared" si="23"/>
        <v>181.35872714164142</v>
      </c>
      <c r="BP353" s="16">
        <f t="shared" si="24"/>
        <v>16.368745243185753</v>
      </c>
      <c r="BQ353" s="16">
        <f t="shared" si="25"/>
        <v>0.20375911304053518</v>
      </c>
      <c r="BR353" s="16">
        <f t="shared" si="26"/>
        <v>0.27704667406137179</v>
      </c>
      <c r="BS353" s="16">
        <v>1301.530663169096</v>
      </c>
      <c r="BT353" s="16">
        <v>1.1714439863377</v>
      </c>
    </row>
    <row r="354" spans="1:72" s="23" customFormat="1" ht="14.4">
      <c r="A354" s="23" t="s">
        <v>762</v>
      </c>
      <c r="B354" s="23" t="s">
        <v>528</v>
      </c>
      <c r="C354" s="26" t="s">
        <v>458</v>
      </c>
      <c r="D354" s="23" t="s">
        <v>459</v>
      </c>
      <c r="E354" s="23" t="s">
        <v>48</v>
      </c>
      <c r="F354" s="23" t="s">
        <v>460</v>
      </c>
      <c r="G354" s="19">
        <v>169.35499999999999</v>
      </c>
      <c r="H354" s="19">
        <v>-17.918299999999999</v>
      </c>
      <c r="I354" s="19">
        <v>2534</v>
      </c>
      <c r="J354" s="19">
        <v>49.585500000000003</v>
      </c>
      <c r="K354" s="19">
        <v>1.0982000000000001</v>
      </c>
      <c r="L354" s="19">
        <v>16.3323</v>
      </c>
      <c r="M354" s="19">
        <v>8.6502999999999997</v>
      </c>
      <c r="N354" s="19">
        <v>0.1651</v>
      </c>
      <c r="O354" s="19">
        <v>7.6109999999999998</v>
      </c>
      <c r="P354" s="19">
        <v>12.817600000000001</v>
      </c>
      <c r="Q354" s="19">
        <v>2.4599000000000002</v>
      </c>
      <c r="R354" s="19">
        <v>0.2404</v>
      </c>
      <c r="S354" s="19">
        <v>9.1999999999999998E-2</v>
      </c>
      <c r="T354" s="19">
        <v>99.052300000000002</v>
      </c>
      <c r="U354" s="19"/>
      <c r="V354" s="19">
        <v>1.31</v>
      </c>
      <c r="W354" s="19">
        <v>70</v>
      </c>
      <c r="X354" s="19">
        <v>0.25600000000000001</v>
      </c>
      <c r="Y354" s="19"/>
      <c r="Z354" s="19"/>
      <c r="AA354" s="19"/>
      <c r="AB354" s="19">
        <v>286</v>
      </c>
      <c r="AC354" s="19"/>
      <c r="AD354" s="19"/>
      <c r="AE354" s="19"/>
      <c r="AF354" s="19">
        <v>36.526555649999999</v>
      </c>
      <c r="AG354" s="19">
        <v>225.8885167</v>
      </c>
      <c r="AH354" s="19">
        <v>298.03526449999998</v>
      </c>
      <c r="AI354" s="19">
        <v>3.6181980669999998</v>
      </c>
      <c r="AJ354" s="19">
        <v>112.1600183</v>
      </c>
      <c r="AK354" s="19">
        <v>24.345199569999998</v>
      </c>
      <c r="AL354" s="19">
        <v>40.874283230000003</v>
      </c>
      <c r="AM354" s="19">
        <v>0.97660316800000002</v>
      </c>
      <c r="AN354" s="19">
        <v>9.4424934000000002E-2</v>
      </c>
      <c r="AO354" s="19">
        <v>45.734946569999998</v>
      </c>
      <c r="AP354" s="19">
        <v>1.923378231</v>
      </c>
      <c r="AQ354" s="19">
        <v>5.0889453619999996</v>
      </c>
      <c r="AR354" s="19">
        <v>0.91975490699999995</v>
      </c>
      <c r="AS354" s="19">
        <v>5.5887900359999998</v>
      </c>
      <c r="AT354" s="19">
        <v>2.159519231</v>
      </c>
      <c r="AU354" s="19">
        <v>0.85340922299999999</v>
      </c>
      <c r="AV354" s="19">
        <v>3.3445191680000002</v>
      </c>
      <c r="AW354" s="19">
        <v>0.58521952200000005</v>
      </c>
      <c r="AX354" s="19">
        <v>4.0769070730000001</v>
      </c>
      <c r="AY354" s="19">
        <v>0.87692863600000004</v>
      </c>
      <c r="AZ354" s="19">
        <v>2.6106142829999999</v>
      </c>
      <c r="BA354" s="19">
        <v>0.37758897299999999</v>
      </c>
      <c r="BB354" s="19">
        <v>2.451973889</v>
      </c>
      <c r="BC354" s="19">
        <v>0.38008145700000001</v>
      </c>
      <c r="BD354" s="19">
        <v>1.3517957350000001</v>
      </c>
      <c r="BE354" s="19">
        <v>3.3823832999999998E-2</v>
      </c>
      <c r="BF354" s="19">
        <v>0.66603465399999995</v>
      </c>
      <c r="BG354" s="19">
        <v>0.18471952899999999</v>
      </c>
      <c r="BH354" s="19"/>
      <c r="BI354" s="19"/>
      <c r="BJ354" s="16"/>
      <c r="BK354" s="16"/>
      <c r="BL354" s="16"/>
      <c r="BM354" s="16"/>
      <c r="BN354" s="16">
        <f t="shared" si="22"/>
        <v>2574.2072410169453</v>
      </c>
      <c r="BO354" s="16">
        <f t="shared" si="23"/>
        <v>247.59129052348331</v>
      </c>
      <c r="BP354" s="16">
        <f t="shared" si="24"/>
        <v>19.587523239083183</v>
      </c>
      <c r="BQ354" s="16">
        <f t="shared" si="25"/>
        <v>0.18914492093885976</v>
      </c>
      <c r="BR354" s="16">
        <f t="shared" si="26"/>
        <v>0.51118002796553252</v>
      </c>
      <c r="BS354" s="16">
        <v>1295.3334809939715</v>
      </c>
      <c r="BT354" s="16">
        <v>1.1247930844927869</v>
      </c>
    </row>
    <row r="355" spans="1:72" s="23" customFormat="1" ht="14.4">
      <c r="A355" s="23" t="s">
        <v>762</v>
      </c>
      <c r="B355" s="23" t="s">
        <v>529</v>
      </c>
      <c r="C355" s="26" t="s">
        <v>458</v>
      </c>
      <c r="D355" s="23" t="s">
        <v>459</v>
      </c>
      <c r="E355" s="23" t="s">
        <v>48</v>
      </c>
      <c r="F355" s="23" t="s">
        <v>460</v>
      </c>
      <c r="G355" s="19">
        <v>169.47538</v>
      </c>
      <c r="H355" s="19">
        <v>-18.093567</v>
      </c>
      <c r="I355" s="19">
        <v>2445</v>
      </c>
      <c r="J355" s="19">
        <v>49.186799999999998</v>
      </c>
      <c r="K355" s="19">
        <v>1.468</v>
      </c>
      <c r="L355" s="19">
        <v>15.0886</v>
      </c>
      <c r="M355" s="19">
        <v>10.6059</v>
      </c>
      <c r="N355" s="19">
        <v>0.21909999999999999</v>
      </c>
      <c r="O355" s="19">
        <v>6.9852999999999996</v>
      </c>
      <c r="P355" s="19">
        <v>12.216799999999999</v>
      </c>
      <c r="Q355" s="19">
        <v>2.9268000000000001</v>
      </c>
      <c r="R355" s="19">
        <v>0.21510000000000001</v>
      </c>
      <c r="S355" s="19">
        <v>0.15390000000000001</v>
      </c>
      <c r="T355" s="19">
        <v>99.066299999999998</v>
      </c>
      <c r="U355" s="19"/>
      <c r="V355" s="19"/>
      <c r="W355" s="19"/>
      <c r="X355" s="19">
        <v>0.3206</v>
      </c>
      <c r="Y355" s="19"/>
      <c r="Z355" s="19"/>
      <c r="AA355" s="19"/>
      <c r="AB355" s="19">
        <v>333.00000000000006</v>
      </c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>
        <v>1405.3614389867757</v>
      </c>
      <c r="BT355" s="16">
        <v>1.698548292856108</v>
      </c>
    </row>
    <row r="356" spans="1:72" s="23" customFormat="1" ht="14.4">
      <c r="A356" s="23" t="s">
        <v>762</v>
      </c>
      <c r="B356" s="23" t="s">
        <v>530</v>
      </c>
      <c r="C356" s="26" t="s">
        <v>458</v>
      </c>
      <c r="D356" s="23" t="s">
        <v>459</v>
      </c>
      <c r="E356" s="23" t="s">
        <v>48</v>
      </c>
      <c r="F356" s="23" t="s">
        <v>460</v>
      </c>
      <c r="G356" s="19">
        <v>169.47538</v>
      </c>
      <c r="H356" s="19">
        <v>-18.093567</v>
      </c>
      <c r="I356" s="19">
        <v>2445</v>
      </c>
      <c r="J356" s="19">
        <v>49.574300000000001</v>
      </c>
      <c r="K356" s="19">
        <v>1.4971000000000001</v>
      </c>
      <c r="L356" s="19">
        <v>15.0875</v>
      </c>
      <c r="M356" s="19">
        <v>10.716100000000001</v>
      </c>
      <c r="N356" s="19">
        <v>0.21029999999999999</v>
      </c>
      <c r="O356" s="19">
        <v>6.9353999999999996</v>
      </c>
      <c r="P356" s="19">
        <v>12.2835</v>
      </c>
      <c r="Q356" s="19">
        <v>2.9539</v>
      </c>
      <c r="R356" s="19">
        <v>0.2079</v>
      </c>
      <c r="S356" s="19">
        <v>0.1633</v>
      </c>
      <c r="T356" s="19">
        <v>99.629300000000015</v>
      </c>
      <c r="U356" s="19"/>
      <c r="V356" s="19">
        <v>0.7</v>
      </c>
      <c r="W356" s="19">
        <v>77</v>
      </c>
      <c r="X356" s="19">
        <v>0.3281</v>
      </c>
      <c r="Y356" s="19"/>
      <c r="Z356" s="19"/>
      <c r="AA356" s="19"/>
      <c r="AB356" s="19">
        <v>387</v>
      </c>
      <c r="AC356" s="19"/>
      <c r="AD356" s="19"/>
      <c r="AE356" s="19"/>
      <c r="AF356" s="19">
        <v>39.128113880000001</v>
      </c>
      <c r="AG356" s="19">
        <v>271.94582229999997</v>
      </c>
      <c r="AH356" s="19">
        <v>221.1882114</v>
      </c>
      <c r="AI356" s="19">
        <v>2.8345714289999999</v>
      </c>
      <c r="AJ356" s="19">
        <v>194.86159069999999</v>
      </c>
      <c r="AK356" s="19">
        <v>28.597692989999999</v>
      </c>
      <c r="AL356" s="19">
        <v>85.095917569999997</v>
      </c>
      <c r="AM356" s="19">
        <v>2.3964370399999999</v>
      </c>
      <c r="AN356" s="19">
        <v>3.1654938000000001E-2</v>
      </c>
      <c r="AO356" s="19">
        <v>38.91722145</v>
      </c>
      <c r="AP356" s="19">
        <v>3.8256053310000002</v>
      </c>
      <c r="AQ356" s="19">
        <v>10.66329021</v>
      </c>
      <c r="AR356" s="19">
        <v>1.817844987</v>
      </c>
      <c r="AS356" s="19">
        <v>9.5785413120000005</v>
      </c>
      <c r="AT356" s="19">
        <v>3.1921779269999999</v>
      </c>
      <c r="AU356" s="19">
        <v>1.222319486</v>
      </c>
      <c r="AV356" s="19">
        <v>4.172318626</v>
      </c>
      <c r="AW356" s="19">
        <v>0.74512325599999996</v>
      </c>
      <c r="AX356" s="19">
        <v>5.005230407</v>
      </c>
      <c r="AY356" s="19">
        <v>1.0562509179999999</v>
      </c>
      <c r="AZ356" s="19">
        <v>3.0956250000000001</v>
      </c>
      <c r="BA356" s="19">
        <v>0.44044818299999999</v>
      </c>
      <c r="BB356" s="19">
        <v>2.911330049</v>
      </c>
      <c r="BC356" s="19">
        <v>0.425230143</v>
      </c>
      <c r="BD356" s="19">
        <v>2.2604103740000001</v>
      </c>
      <c r="BE356" s="19">
        <v>0.14344416400000001</v>
      </c>
      <c r="BF356" s="19">
        <v>0.81683615799999998</v>
      </c>
      <c r="BG356" s="19">
        <v>0.290294357</v>
      </c>
      <c r="BH356" s="19"/>
      <c r="BI356" s="19"/>
      <c r="BJ356" s="16"/>
      <c r="BK356" s="16"/>
      <c r="BL356" s="16"/>
      <c r="BM356" s="16"/>
      <c r="BN356" s="16">
        <f t="shared" si="22"/>
        <v>656.45779699734908</v>
      </c>
      <c r="BO356" s="16">
        <f t="shared" si="23"/>
        <v>134.06123995031706</v>
      </c>
      <c r="BP356" s="16">
        <f t="shared" si="24"/>
        <v>9.7644730620788476</v>
      </c>
      <c r="BQ356" s="16">
        <f t="shared" si="25"/>
        <v>0.12113581627831958</v>
      </c>
      <c r="BR356" s="16">
        <f t="shared" si="26"/>
        <v>0.10904427604839732</v>
      </c>
      <c r="BS356" s="16">
        <v>1391.5252458689054</v>
      </c>
      <c r="BT356" s="16">
        <v>1.7010372246263832</v>
      </c>
    </row>
    <row r="357" spans="1:72" s="23" customFormat="1" ht="14.4">
      <c r="A357" s="23" t="s">
        <v>762</v>
      </c>
      <c r="B357" s="23" t="s">
        <v>531</v>
      </c>
      <c r="C357" s="26" t="s">
        <v>458</v>
      </c>
      <c r="D357" s="23" t="s">
        <v>459</v>
      </c>
      <c r="E357" s="23" t="s">
        <v>48</v>
      </c>
      <c r="F357" s="23" t="s">
        <v>460</v>
      </c>
      <c r="G357" s="19">
        <v>169.50826699999999</v>
      </c>
      <c r="H357" s="19">
        <v>-18.066533</v>
      </c>
      <c r="I357" s="19">
        <v>2410</v>
      </c>
      <c r="J357" s="19">
        <v>49.350099999999998</v>
      </c>
      <c r="K357" s="19">
        <v>1.2947</v>
      </c>
      <c r="L357" s="19">
        <v>16.7531</v>
      </c>
      <c r="M357" s="19">
        <v>9.1051000000000002</v>
      </c>
      <c r="N357" s="19">
        <v>0.1726</v>
      </c>
      <c r="O357" s="19">
        <v>8.6204000000000001</v>
      </c>
      <c r="P357" s="19">
        <v>11.922499999999999</v>
      </c>
      <c r="Q357" s="19">
        <v>2.9394</v>
      </c>
      <c r="R357" s="19">
        <v>0.1004</v>
      </c>
      <c r="S357" s="19">
        <v>0.12139999999999999</v>
      </c>
      <c r="T357" s="19">
        <v>100.37969999999999</v>
      </c>
      <c r="U357" s="19"/>
      <c r="V357" s="19">
        <v>0.18</v>
      </c>
      <c r="W357" s="19">
        <v>67</v>
      </c>
      <c r="X357" s="19">
        <v>0.24979999999999999</v>
      </c>
      <c r="Y357" s="19"/>
      <c r="Z357" s="19"/>
      <c r="AA357" s="19"/>
      <c r="AB357" s="19">
        <v>147</v>
      </c>
      <c r="AC357" s="19"/>
      <c r="AD357" s="19"/>
      <c r="AE357" s="19"/>
      <c r="AF357" s="19">
        <v>35.012094650000002</v>
      </c>
      <c r="AG357" s="19">
        <v>220.36660860000001</v>
      </c>
      <c r="AH357" s="19">
        <v>271.60849230000002</v>
      </c>
      <c r="AI357" s="19">
        <v>1.1673631229999999</v>
      </c>
      <c r="AJ357" s="19">
        <v>135.33432389999999</v>
      </c>
      <c r="AK357" s="19">
        <v>26.336569579999999</v>
      </c>
      <c r="AL357" s="19">
        <v>70.843527370000004</v>
      </c>
      <c r="AM357" s="19">
        <v>1.801022659</v>
      </c>
      <c r="AN357" s="19">
        <v>0</v>
      </c>
      <c r="AO357" s="19">
        <v>18.595209430000001</v>
      </c>
      <c r="AP357" s="19">
        <v>2.774401165</v>
      </c>
      <c r="AQ357" s="19">
        <v>8.7109494810000001</v>
      </c>
      <c r="AR357" s="19">
        <v>1.508719852</v>
      </c>
      <c r="AS357" s="19">
        <v>8.4017126330000007</v>
      </c>
      <c r="AT357" s="19">
        <v>2.8175603319999998</v>
      </c>
      <c r="AU357" s="19">
        <v>1.090183439</v>
      </c>
      <c r="AV357" s="19">
        <v>3.8760172709999998</v>
      </c>
      <c r="AW357" s="19">
        <v>0.65495942299999999</v>
      </c>
      <c r="AX357" s="19">
        <v>4.4526872659999999</v>
      </c>
      <c r="AY357" s="19">
        <v>0.93586269200000005</v>
      </c>
      <c r="AZ357" s="19">
        <v>2.7501514899999999</v>
      </c>
      <c r="BA357" s="19">
        <v>0.39741205499999999</v>
      </c>
      <c r="BB357" s="19">
        <v>2.5663661800000002</v>
      </c>
      <c r="BC357" s="19">
        <v>0.38270723499999998</v>
      </c>
      <c r="BD357" s="19">
        <v>1.790976431</v>
      </c>
      <c r="BE357" s="19">
        <v>7.0417453000000005E-2</v>
      </c>
      <c r="BF357" s="19">
        <v>0.39310097599999999</v>
      </c>
      <c r="BG357" s="19">
        <v>0.117098987</v>
      </c>
      <c r="BH357" s="19"/>
      <c r="BI357" s="19"/>
      <c r="BJ357" s="16"/>
      <c r="BK357" s="16"/>
      <c r="BL357" s="16"/>
      <c r="BM357" s="16"/>
      <c r="BN357" s="16">
        <f t="shared" si="22"/>
        <v>206.63648709318005</v>
      </c>
      <c r="BO357" s="16">
        <f t="shared" si="23"/>
        <v>158.79906313792449</v>
      </c>
      <c r="BP357" s="16">
        <f t="shared" si="24"/>
        <v>9.9690283657193373</v>
      </c>
      <c r="BQ357" s="16">
        <f t="shared" si="25"/>
        <v>6.5018053168202805E-2</v>
      </c>
      <c r="BR357" s="16"/>
      <c r="BS357" s="16">
        <v>1332.1304225376466</v>
      </c>
      <c r="BT357" s="16">
        <v>1.3068580135062859</v>
      </c>
    </row>
    <row r="358" spans="1:72" s="23" customFormat="1" ht="14.4">
      <c r="A358" s="23" t="s">
        <v>762</v>
      </c>
      <c r="B358" s="23" t="s">
        <v>532</v>
      </c>
      <c r="C358" s="26" t="s">
        <v>458</v>
      </c>
      <c r="D358" s="23" t="s">
        <v>459</v>
      </c>
      <c r="E358" s="23" t="s">
        <v>48</v>
      </c>
      <c r="F358" s="23" t="s">
        <v>460</v>
      </c>
      <c r="G358" s="19">
        <v>169.46176700000001</v>
      </c>
      <c r="H358" s="19">
        <v>-18.073167000000002</v>
      </c>
      <c r="I358" s="19">
        <v>2480</v>
      </c>
      <c r="J358" s="19">
        <v>48.1907</v>
      </c>
      <c r="K358" s="19">
        <v>1.3545</v>
      </c>
      <c r="L358" s="19">
        <v>17.404299999999999</v>
      </c>
      <c r="M358" s="19">
        <v>9.4459</v>
      </c>
      <c r="N358" s="19">
        <v>0.18770000000000001</v>
      </c>
      <c r="O358" s="19">
        <v>8.7479999999999993</v>
      </c>
      <c r="P358" s="19">
        <v>11.9398</v>
      </c>
      <c r="Q358" s="19">
        <v>3.0044</v>
      </c>
      <c r="R358" s="19">
        <v>8.5900000000000004E-2</v>
      </c>
      <c r="S358" s="19">
        <v>0.1104</v>
      </c>
      <c r="T358" s="19">
        <v>100.47160000000001</v>
      </c>
      <c r="U358" s="19"/>
      <c r="V358" s="19">
        <v>0.28999999999999998</v>
      </c>
      <c r="W358" s="19">
        <v>73</v>
      </c>
      <c r="X358" s="19">
        <v>0.2271</v>
      </c>
      <c r="Y358" s="19"/>
      <c r="Z358" s="19"/>
      <c r="AA358" s="19"/>
      <c r="AB358" s="19">
        <v>95.999999999999986</v>
      </c>
      <c r="AC358" s="19"/>
      <c r="AD358" s="19"/>
      <c r="AE358" s="19"/>
      <c r="AF358" s="19">
        <v>40.452936020000003</v>
      </c>
      <c r="AG358" s="19">
        <v>217.47822590000001</v>
      </c>
      <c r="AH358" s="19">
        <v>314.18495860000002</v>
      </c>
      <c r="AI358" s="19">
        <v>0.61652672500000005</v>
      </c>
      <c r="AJ358" s="19">
        <v>253.74054179999999</v>
      </c>
      <c r="AK358" s="19">
        <v>26.224379720000002</v>
      </c>
      <c r="AL358" s="19">
        <v>95.993483929999996</v>
      </c>
      <c r="AM358" s="19">
        <v>1.303962302</v>
      </c>
      <c r="AN358" s="19">
        <v>0</v>
      </c>
      <c r="AO358" s="19">
        <v>11.2189166</v>
      </c>
      <c r="AP358" s="19">
        <v>3.4428249000000002</v>
      </c>
      <c r="AQ358" s="19">
        <v>10.48941857</v>
      </c>
      <c r="AR358" s="19">
        <v>1.7218630989999999</v>
      </c>
      <c r="AS358" s="19">
        <v>9.0054937719999995</v>
      </c>
      <c r="AT358" s="19">
        <v>2.8644815229999998</v>
      </c>
      <c r="AU358" s="19">
        <v>1.149802846</v>
      </c>
      <c r="AV358" s="19">
        <v>3.8649954210000002</v>
      </c>
      <c r="AW358" s="19">
        <v>0.67344918300000001</v>
      </c>
      <c r="AX358" s="19">
        <v>4.6227124020000003</v>
      </c>
      <c r="AY358" s="19">
        <v>0.98910569100000001</v>
      </c>
      <c r="AZ358" s="19">
        <v>2.9264757779999999</v>
      </c>
      <c r="BA358" s="19">
        <v>0.432441884</v>
      </c>
      <c r="BB358" s="19">
        <v>2.8150450729999998</v>
      </c>
      <c r="BC358" s="19">
        <v>0.43128413999999998</v>
      </c>
      <c r="BD358" s="19">
        <v>2.1738832769999998</v>
      </c>
      <c r="BE358" s="19">
        <v>7.0866606999999998E-2</v>
      </c>
      <c r="BF358" s="19">
        <v>0.55580960000000001</v>
      </c>
      <c r="BG358" s="19">
        <v>8.8633610000000002E-2</v>
      </c>
      <c r="BH358" s="19"/>
      <c r="BI358" s="19"/>
      <c r="BJ358" s="16"/>
      <c r="BK358" s="16"/>
      <c r="BL358" s="16"/>
      <c r="BM358" s="16"/>
      <c r="BN358" s="16">
        <f t="shared" si="22"/>
        <v>276.46908936345363</v>
      </c>
      <c r="BO358" s="16">
        <f t="shared" si="23"/>
        <v>126.57632471474422</v>
      </c>
      <c r="BP358" s="16">
        <f t="shared" si="24"/>
        <v>6.9559022249009157</v>
      </c>
      <c r="BQ358" s="16">
        <f t="shared" si="25"/>
        <v>6.7972524868284118E-2</v>
      </c>
      <c r="BR358" s="16"/>
      <c r="BS358" s="16">
        <v>1350.0114246475214</v>
      </c>
      <c r="BT358" s="16">
        <v>1.5643279673615362</v>
      </c>
    </row>
    <row r="359" spans="1:72" s="23" customFormat="1" ht="14.4">
      <c r="A359" s="23" t="s">
        <v>762</v>
      </c>
      <c r="B359" s="23" t="s">
        <v>533</v>
      </c>
      <c r="C359" s="26" t="s">
        <v>458</v>
      </c>
      <c r="D359" s="23" t="s">
        <v>459</v>
      </c>
      <c r="E359" s="23" t="s">
        <v>48</v>
      </c>
      <c r="F359" s="23" t="s">
        <v>460</v>
      </c>
      <c r="G359" s="19">
        <v>169.47236699999999</v>
      </c>
      <c r="H359" s="19">
        <v>-18.076499999999999</v>
      </c>
      <c r="I359" s="19">
        <v>2476</v>
      </c>
      <c r="J359" s="19">
        <v>50.511200000000002</v>
      </c>
      <c r="K359" s="19">
        <v>1.8496999999999999</v>
      </c>
      <c r="L359" s="19">
        <v>14.796099999999999</v>
      </c>
      <c r="M359" s="19">
        <v>11.277900000000001</v>
      </c>
      <c r="N359" s="19">
        <v>0.24310000000000001</v>
      </c>
      <c r="O359" s="19">
        <v>6.6473000000000004</v>
      </c>
      <c r="P359" s="19">
        <v>10.9536</v>
      </c>
      <c r="Q359" s="19">
        <v>3.3273000000000001</v>
      </c>
      <c r="R359" s="19">
        <v>0.2175</v>
      </c>
      <c r="S359" s="19">
        <v>0.2266</v>
      </c>
      <c r="T359" s="19">
        <v>100.05029999999999</v>
      </c>
      <c r="U359" s="19"/>
      <c r="V359" s="19"/>
      <c r="W359" s="19"/>
      <c r="X359" s="19">
        <v>0.3226</v>
      </c>
      <c r="Y359" s="19"/>
      <c r="Z359" s="19"/>
      <c r="AA359" s="19"/>
      <c r="AB359" s="19">
        <v>590</v>
      </c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>
        <v>1422.5254774960044</v>
      </c>
      <c r="BT359" s="16">
        <v>1.7921638452915636</v>
      </c>
    </row>
    <row r="360" spans="1:72" s="23" customFormat="1" ht="14.4">
      <c r="A360" s="23" t="s">
        <v>762</v>
      </c>
      <c r="B360" s="23" t="s">
        <v>534</v>
      </c>
      <c r="C360" s="26" t="s">
        <v>458</v>
      </c>
      <c r="D360" s="23" t="s">
        <v>459</v>
      </c>
      <c r="E360" s="23" t="s">
        <v>48</v>
      </c>
      <c r="F360" s="23" t="s">
        <v>460</v>
      </c>
      <c r="G360" s="19">
        <v>169.50001700000001</v>
      </c>
      <c r="H360" s="19">
        <v>-18.098299999999998</v>
      </c>
      <c r="I360" s="19">
        <v>2034</v>
      </c>
      <c r="J360" s="19">
        <v>49.886699999999998</v>
      </c>
      <c r="K360" s="19">
        <v>1.2928999999999999</v>
      </c>
      <c r="L360" s="19">
        <v>15.4039</v>
      </c>
      <c r="M360" s="19">
        <v>9.8998000000000008</v>
      </c>
      <c r="N360" s="19">
        <v>0.1966</v>
      </c>
      <c r="O360" s="19">
        <v>7.0315000000000003</v>
      </c>
      <c r="P360" s="19">
        <v>12.7881</v>
      </c>
      <c r="Q360" s="19">
        <v>2.6541999999999999</v>
      </c>
      <c r="R360" s="19">
        <v>0.20369999999999999</v>
      </c>
      <c r="S360" s="19">
        <v>0.1191</v>
      </c>
      <c r="T360" s="19">
        <v>99.476500000000001</v>
      </c>
      <c r="U360" s="19"/>
      <c r="V360" s="19"/>
      <c r="W360" s="19"/>
      <c r="X360" s="19">
        <v>0.26960000000000001</v>
      </c>
      <c r="Y360" s="19"/>
      <c r="Z360" s="19"/>
      <c r="AA360" s="19"/>
      <c r="AB360" s="19">
        <v>267</v>
      </c>
      <c r="AC360" s="19"/>
      <c r="AD360" s="19"/>
      <c r="AE360" s="19"/>
      <c r="AF360" s="19">
        <v>40.516014230000003</v>
      </c>
      <c r="AG360" s="19">
        <v>294.7217114</v>
      </c>
      <c r="AH360" s="19">
        <v>161.7215032</v>
      </c>
      <c r="AI360" s="19">
        <v>2.7248571429999999</v>
      </c>
      <c r="AJ360" s="19">
        <v>167.0362298</v>
      </c>
      <c r="AK360" s="19">
        <v>25.760070979999998</v>
      </c>
      <c r="AL360" s="19">
        <v>59.184870220000001</v>
      </c>
      <c r="AM360" s="19">
        <v>1.2354026979999999</v>
      </c>
      <c r="AN360" s="19">
        <v>4.7745743E-2</v>
      </c>
      <c r="AO360" s="19">
        <v>38.294680509999999</v>
      </c>
      <c r="AP360" s="19">
        <v>2.7068493149999999</v>
      </c>
      <c r="AQ360" s="19">
        <v>7.4679643640000002</v>
      </c>
      <c r="AR360" s="19">
        <v>1.3319070310000001</v>
      </c>
      <c r="AS360" s="19">
        <v>7.4027368889999998</v>
      </c>
      <c r="AT360" s="19">
        <v>2.652168756</v>
      </c>
      <c r="AU360" s="19">
        <v>1.034024839</v>
      </c>
      <c r="AV360" s="19">
        <v>3.685732899</v>
      </c>
      <c r="AW360" s="19">
        <v>0.65483655399999996</v>
      </c>
      <c r="AX360" s="19">
        <v>4.4720400710000003</v>
      </c>
      <c r="AY360" s="19">
        <v>0.96162526500000001</v>
      </c>
      <c r="AZ360" s="19">
        <v>2.8410339100000002</v>
      </c>
      <c r="BA360" s="19">
        <v>0.40648748099999998</v>
      </c>
      <c r="BB360" s="19">
        <v>2.6785714289999998</v>
      </c>
      <c r="BC360" s="19">
        <v>0.39001131500000003</v>
      </c>
      <c r="BD360" s="19">
        <v>1.7362344300000001</v>
      </c>
      <c r="BE360" s="19">
        <v>7.0390077999999995E-2</v>
      </c>
      <c r="BF360" s="19">
        <v>0.80146892700000005</v>
      </c>
      <c r="BG360" s="19">
        <v>0.179182603</v>
      </c>
      <c r="BH360" s="19"/>
      <c r="BI360" s="19"/>
      <c r="BJ360" s="16"/>
      <c r="BK360" s="16"/>
      <c r="BL360" s="16"/>
      <c r="BM360" s="16"/>
      <c r="BN360" s="16"/>
      <c r="BO360" s="16">
        <f t="shared" si="23"/>
        <v>213.71874204774221</v>
      </c>
      <c r="BP360" s="16">
        <f t="shared" si="24"/>
        <v>15.207152353959273</v>
      </c>
      <c r="BQ360" s="16">
        <f t="shared" si="25"/>
        <v>0.14503983461431619</v>
      </c>
      <c r="BR360" s="16">
        <f t="shared" si="26"/>
        <v>0.26646416672493589</v>
      </c>
      <c r="BS360" s="16">
        <v>1373.0258530874137</v>
      </c>
      <c r="BT360" s="16">
        <v>1.3848804188456467</v>
      </c>
    </row>
    <row r="361" spans="1:72" s="23" customFormat="1" ht="14.4">
      <c r="A361" s="23" t="s">
        <v>762</v>
      </c>
      <c r="B361" s="23" t="s">
        <v>535</v>
      </c>
      <c r="C361" s="26" t="s">
        <v>458</v>
      </c>
      <c r="D361" s="23" t="s">
        <v>459</v>
      </c>
      <c r="E361" s="23" t="s">
        <v>48</v>
      </c>
      <c r="F361" s="23" t="s">
        <v>460</v>
      </c>
      <c r="G361" s="19">
        <v>169.50989999999999</v>
      </c>
      <c r="H361" s="19">
        <v>-18.105017</v>
      </c>
      <c r="I361" s="19">
        <v>1928</v>
      </c>
      <c r="J361" s="19">
        <v>50.111899999999999</v>
      </c>
      <c r="K361" s="19">
        <v>1.3064</v>
      </c>
      <c r="L361" s="19">
        <v>15.430400000000001</v>
      </c>
      <c r="M361" s="19">
        <v>9.9010999999999996</v>
      </c>
      <c r="N361" s="19">
        <v>0.2072</v>
      </c>
      <c r="O361" s="19">
        <v>7.7496</v>
      </c>
      <c r="P361" s="19">
        <v>12.446999999999999</v>
      </c>
      <c r="Q361" s="19">
        <v>2.6855000000000002</v>
      </c>
      <c r="R361" s="19">
        <v>0.15840000000000001</v>
      </c>
      <c r="S361" s="19">
        <v>0.1326</v>
      </c>
      <c r="T361" s="19">
        <v>100.13010000000001</v>
      </c>
      <c r="U361" s="19"/>
      <c r="V361" s="19"/>
      <c r="W361" s="19"/>
      <c r="X361" s="19">
        <v>0.28889999999999999</v>
      </c>
      <c r="Y361" s="19"/>
      <c r="Z361" s="19"/>
      <c r="AA361" s="19"/>
      <c r="AB361" s="19">
        <v>407</v>
      </c>
      <c r="AC361" s="19"/>
      <c r="AD361" s="19"/>
      <c r="AE361" s="19"/>
      <c r="AF361" s="19">
        <v>42.999474149999998</v>
      </c>
      <c r="AG361" s="19">
        <v>298.4378936</v>
      </c>
      <c r="AH361" s="19">
        <v>247.5134941</v>
      </c>
      <c r="AI361" s="19">
        <v>2.3702910730000002</v>
      </c>
      <c r="AJ361" s="19">
        <v>136.6016688</v>
      </c>
      <c r="AK361" s="19">
        <v>30.824163970000001</v>
      </c>
      <c r="AL361" s="19">
        <v>64.993136399999997</v>
      </c>
      <c r="AM361" s="19">
        <v>1.7889793460000001</v>
      </c>
      <c r="AN361" s="19">
        <v>6.2840209999999999E-3</v>
      </c>
      <c r="AO361" s="19">
        <v>32.314727920000003</v>
      </c>
      <c r="AP361" s="19">
        <v>2.9326538040000001</v>
      </c>
      <c r="AQ361" s="19">
        <v>9.0155763919999998</v>
      </c>
      <c r="AR361" s="19">
        <v>1.535885167</v>
      </c>
      <c r="AS361" s="19">
        <v>8.5641014230000003</v>
      </c>
      <c r="AT361" s="19">
        <v>3.1173981899999998</v>
      </c>
      <c r="AU361" s="19">
        <v>1.1679015939999999</v>
      </c>
      <c r="AV361" s="19">
        <v>4.3903702730000003</v>
      </c>
      <c r="AW361" s="19">
        <v>0.78674549800000004</v>
      </c>
      <c r="AX361" s="19">
        <v>5.4531250240000002</v>
      </c>
      <c r="AY361" s="19">
        <v>1.181210479</v>
      </c>
      <c r="AZ361" s="19">
        <v>3.512532046</v>
      </c>
      <c r="BA361" s="19">
        <v>0.52300349700000004</v>
      </c>
      <c r="BB361" s="19">
        <v>3.3584084550000002</v>
      </c>
      <c r="BC361" s="19">
        <v>0.51570292299999998</v>
      </c>
      <c r="BD361" s="19">
        <v>1.891290685</v>
      </c>
      <c r="BE361" s="19">
        <v>8.3417982000000002E-2</v>
      </c>
      <c r="BF361" s="19">
        <v>0.71498107899999996</v>
      </c>
      <c r="BG361" s="19">
        <v>0.21000851200000001</v>
      </c>
      <c r="BH361" s="19"/>
      <c r="BI361" s="19"/>
      <c r="BJ361" s="16"/>
      <c r="BK361" s="16"/>
      <c r="BL361" s="16"/>
      <c r="BM361" s="16"/>
      <c r="BN361" s="16"/>
      <c r="BO361" s="16">
        <f t="shared" si="23"/>
        <v>153.87341975929053</v>
      </c>
      <c r="BP361" s="16">
        <f t="shared" si="24"/>
        <v>11.286642862361694</v>
      </c>
      <c r="BQ361" s="16">
        <f t="shared" si="25"/>
        <v>0.11739012664934366</v>
      </c>
      <c r="BR361" s="16">
        <f t="shared" si="26"/>
        <v>2.9922696657171684E-2</v>
      </c>
      <c r="BS361" s="16">
        <v>1367.7180078907859</v>
      </c>
      <c r="BT361" s="16">
        <v>1.3547130638659064</v>
      </c>
    </row>
    <row r="362" spans="1:72" s="23" customFormat="1" ht="14.4">
      <c r="A362" s="23" t="s">
        <v>763</v>
      </c>
      <c r="B362" s="23" t="s">
        <v>536</v>
      </c>
      <c r="C362" s="26" t="s">
        <v>537</v>
      </c>
      <c r="D362" s="23" t="s">
        <v>538</v>
      </c>
      <c r="E362" s="23" t="s">
        <v>48</v>
      </c>
      <c r="F362" s="23" t="s">
        <v>539</v>
      </c>
      <c r="G362" s="19">
        <v>-174.13121666666666</v>
      </c>
      <c r="H362" s="19">
        <v>-21.107458333333334</v>
      </c>
      <c r="I362" s="19"/>
      <c r="J362" s="19">
        <v>50.735924999999995</v>
      </c>
      <c r="K362" s="19">
        <v>1.506675</v>
      </c>
      <c r="L362" s="19">
        <v>16.981200000000001</v>
      </c>
      <c r="M362" s="19">
        <v>8.1225249999999996</v>
      </c>
      <c r="N362" s="19">
        <v>0.1522</v>
      </c>
      <c r="O362" s="19">
        <v>7.6939250000000001</v>
      </c>
      <c r="P362" s="19">
        <v>11.511324999999999</v>
      </c>
      <c r="Q362" s="19">
        <v>2.6406499999999999</v>
      </c>
      <c r="R362" s="19">
        <v>0.34857500000000002</v>
      </c>
      <c r="S362" s="19">
        <v>0.20205000000000001</v>
      </c>
      <c r="T362" s="19">
        <v>99.895049999999969</v>
      </c>
      <c r="U362" s="19"/>
      <c r="V362" s="19">
        <v>0.7</v>
      </c>
      <c r="W362" s="19"/>
      <c r="X362" s="19"/>
      <c r="Y362" s="19"/>
      <c r="Z362" s="19"/>
      <c r="AA362" s="19">
        <v>241</v>
      </c>
      <c r="AB362" s="19">
        <v>236.31476455141151</v>
      </c>
      <c r="AC362" s="19">
        <v>591.47368425862862</v>
      </c>
      <c r="AD362" s="19">
        <v>16.016962900707394</v>
      </c>
      <c r="AE362" s="19"/>
      <c r="AF362" s="19"/>
      <c r="AG362" s="19"/>
      <c r="AH362" s="19"/>
      <c r="AI362" s="19">
        <v>4.626666666666666</v>
      </c>
      <c r="AJ362" s="19">
        <v>224.56666666666669</v>
      </c>
      <c r="AK362" s="19">
        <v>24.813333333333333</v>
      </c>
      <c r="AL362" s="19">
        <v>109.73333333333335</v>
      </c>
      <c r="AM362" s="19">
        <v>6.77</v>
      </c>
      <c r="AN362" s="19"/>
      <c r="AO362" s="19">
        <v>55.676666666666669</v>
      </c>
      <c r="AP362" s="19">
        <v>7.7703333333333333</v>
      </c>
      <c r="AQ362" s="19">
        <v>19.079999999999998</v>
      </c>
      <c r="AR362" s="19">
        <v>2.6213333333333333</v>
      </c>
      <c r="AS362" s="19">
        <v>13.04</v>
      </c>
      <c r="AT362" s="19">
        <v>3.6433333333333331</v>
      </c>
      <c r="AU362" s="19">
        <v>1.2563333333333333</v>
      </c>
      <c r="AV362" s="19">
        <v>4.246666666666667</v>
      </c>
      <c r="AW362" s="19">
        <v>0.69033333333333324</v>
      </c>
      <c r="AX362" s="19">
        <v>4.7526666666666664</v>
      </c>
      <c r="AY362" s="19"/>
      <c r="AZ362" s="19">
        <v>2.7919999999999998</v>
      </c>
      <c r="BA362" s="19"/>
      <c r="BB362" s="19">
        <v>2.6316666666666668</v>
      </c>
      <c r="BC362" s="19">
        <v>0.379</v>
      </c>
      <c r="BD362" s="19">
        <v>2.6</v>
      </c>
      <c r="BE362" s="19">
        <v>0.4383333333333333</v>
      </c>
      <c r="BF362" s="19">
        <v>1.0206666666666666</v>
      </c>
      <c r="BG362" s="19">
        <v>0.69300000000000006</v>
      </c>
      <c r="BH362" s="19">
        <v>0.24213333333333334</v>
      </c>
      <c r="BI362" s="19"/>
      <c r="BJ362" s="16"/>
      <c r="BK362" s="16"/>
      <c r="BL362" s="16"/>
      <c r="BM362" s="16"/>
      <c r="BN362" s="16">
        <f t="shared" si="22"/>
        <v>366.87631027253673</v>
      </c>
      <c r="BO362" s="16">
        <f t="shared" si="23"/>
        <v>80.341510341510343</v>
      </c>
      <c r="BP362" s="16">
        <f t="shared" si="24"/>
        <v>6.6762866762866748</v>
      </c>
      <c r="BQ362" s="16">
        <f t="shared" si="25"/>
        <v>0.10236336779911376</v>
      </c>
      <c r="BR362" s="16"/>
      <c r="BS362" s="16">
        <v>1277.3512077026337</v>
      </c>
      <c r="BT362" s="16">
        <v>0.95427718002524142</v>
      </c>
    </row>
    <row r="363" spans="1:72" s="23" customFormat="1" ht="14.4">
      <c r="A363" s="23" t="s">
        <v>763</v>
      </c>
      <c r="B363" s="23" t="s">
        <v>540</v>
      </c>
      <c r="C363" s="26" t="s">
        <v>537</v>
      </c>
      <c r="D363" s="23" t="s">
        <v>538</v>
      </c>
      <c r="E363" s="23" t="s">
        <v>48</v>
      </c>
      <c r="F363" s="23" t="s">
        <v>539</v>
      </c>
      <c r="G363" s="19">
        <v>-174.09980833333333</v>
      </c>
      <c r="H363" s="19">
        <v>-21.153300000000002</v>
      </c>
      <c r="I363" s="19"/>
      <c r="J363" s="19">
        <v>51.754049999999999</v>
      </c>
      <c r="K363" s="19">
        <v>1.5255000000000001</v>
      </c>
      <c r="L363" s="19">
        <v>14.860675000000001</v>
      </c>
      <c r="M363" s="19">
        <v>9.8023500000000006</v>
      </c>
      <c r="N363" s="19">
        <v>0.19419999999999998</v>
      </c>
      <c r="O363" s="19">
        <v>7.1852</v>
      </c>
      <c r="P363" s="19">
        <v>11.975975</v>
      </c>
      <c r="Q363" s="19">
        <v>2.5400749999999999</v>
      </c>
      <c r="R363" s="19">
        <v>0.14737500000000001</v>
      </c>
      <c r="S363" s="19">
        <v>0.13622500000000001</v>
      </c>
      <c r="T363" s="19">
        <v>100.12162499999999</v>
      </c>
      <c r="U363" s="19"/>
      <c r="V363" s="19">
        <v>0.28999999999999998</v>
      </c>
      <c r="W363" s="19"/>
      <c r="X363" s="19"/>
      <c r="Y363" s="19"/>
      <c r="Z363" s="19"/>
      <c r="AA363" s="19"/>
      <c r="AB363" s="19">
        <v>64.845127629962789</v>
      </c>
      <c r="AC363" s="19">
        <v>160.76416383986376</v>
      </c>
      <c r="AD363" s="19">
        <v>5.700257594934131</v>
      </c>
      <c r="AE363" s="19"/>
      <c r="AF363" s="19"/>
      <c r="AG363" s="19"/>
      <c r="AH363" s="19"/>
      <c r="AI363" s="19">
        <v>1.8556741509129375</v>
      </c>
      <c r="AJ363" s="19">
        <v>124.04630810387334</v>
      </c>
      <c r="AK363" s="19">
        <v>27.768806656302772</v>
      </c>
      <c r="AL363" s="19">
        <v>73.41358193980011</v>
      </c>
      <c r="AM363" s="19">
        <v>3.032348826475002</v>
      </c>
      <c r="AN363" s="19"/>
      <c r="AO363" s="19">
        <v>20.392819550843502</v>
      </c>
      <c r="AP363" s="19">
        <v>3.7684728334653315</v>
      </c>
      <c r="AQ363" s="19">
        <v>10.62316027879641</v>
      </c>
      <c r="AR363" s="19"/>
      <c r="AS363" s="19">
        <v>9.0923692211059244</v>
      </c>
      <c r="AT363" s="19">
        <v>2.9963802785723499</v>
      </c>
      <c r="AU363" s="19">
        <v>1.0981817091891912</v>
      </c>
      <c r="AV363" s="19">
        <v>4.0743205931934865</v>
      </c>
      <c r="AW363" s="19"/>
      <c r="AX363" s="19">
        <v>5.0908542673479102</v>
      </c>
      <c r="AY363" s="19"/>
      <c r="AZ363" s="19">
        <v>2.950351458871161</v>
      </c>
      <c r="BA363" s="19"/>
      <c r="BB363" s="19">
        <v>3.1153582715988182</v>
      </c>
      <c r="BC363" s="19">
        <v>0.45516199339869007</v>
      </c>
      <c r="BD363" s="19">
        <v>1.9697488198641724</v>
      </c>
      <c r="BE363" s="19">
        <v>0.18925224099350618</v>
      </c>
      <c r="BF363" s="19">
        <v>0.49395588460147777</v>
      </c>
      <c r="BG363" s="19">
        <v>0.24295524841651933</v>
      </c>
      <c r="BH363" s="19">
        <v>8.8167860093387881E-2</v>
      </c>
      <c r="BI363" s="19"/>
      <c r="BJ363" s="16"/>
      <c r="BK363" s="16"/>
      <c r="BL363" s="16"/>
      <c r="BM363" s="16"/>
      <c r="BN363" s="16">
        <f t="shared" si="22"/>
        <v>272.98844448279056</v>
      </c>
      <c r="BO363" s="16">
        <f t="shared" si="23"/>
        <v>83.936526104109163</v>
      </c>
      <c r="BP363" s="16">
        <f t="shared" si="24"/>
        <v>7.6379257620794174</v>
      </c>
      <c r="BQ363" s="16">
        <f t="shared" si="25"/>
        <v>8.0121141174561428E-2</v>
      </c>
      <c r="BR363" s="16"/>
      <c r="BS363" s="16">
        <v>1350.0904903748078</v>
      </c>
      <c r="BT363" s="16">
        <v>1.1238143880252627</v>
      </c>
    </row>
    <row r="364" spans="1:72" s="23" customFormat="1" ht="14.4">
      <c r="A364" s="23" t="s">
        <v>763</v>
      </c>
      <c r="B364" s="23" t="s">
        <v>541</v>
      </c>
      <c r="C364" s="26" t="s">
        <v>537</v>
      </c>
      <c r="D364" s="23" t="s">
        <v>538</v>
      </c>
      <c r="E364" s="23" t="s">
        <v>48</v>
      </c>
      <c r="F364" s="23" t="s">
        <v>539</v>
      </c>
      <c r="G364" s="19">
        <v>-174.10419999999999</v>
      </c>
      <c r="H364" s="19">
        <v>-21.189383333333332</v>
      </c>
      <c r="I364" s="19"/>
      <c r="J364" s="19">
        <v>51.930199999999999</v>
      </c>
      <c r="K364" s="19">
        <v>1.663025</v>
      </c>
      <c r="L364" s="19">
        <v>14.915825</v>
      </c>
      <c r="M364" s="19">
        <v>9.7225000000000001</v>
      </c>
      <c r="N364" s="19">
        <v>0.17702499999999999</v>
      </c>
      <c r="O364" s="19">
        <v>6.4690500000000002</v>
      </c>
      <c r="P364" s="19">
        <v>11.268599999999999</v>
      </c>
      <c r="Q364" s="19">
        <v>2.8047750000000002</v>
      </c>
      <c r="R364" s="19">
        <v>0.17109999999999997</v>
      </c>
      <c r="S364" s="19">
        <v>0.17215</v>
      </c>
      <c r="T364" s="19">
        <v>99.294249999999991</v>
      </c>
      <c r="U364" s="19"/>
      <c r="V364" s="19">
        <v>0.72</v>
      </c>
      <c r="W364" s="19"/>
      <c r="X364" s="19"/>
      <c r="Y364" s="19"/>
      <c r="Z364" s="19"/>
      <c r="AA364" s="19">
        <v>213</v>
      </c>
      <c r="AB364" s="19">
        <v>206.60026608751556</v>
      </c>
      <c r="AC364" s="19">
        <v>540.16767583390413</v>
      </c>
      <c r="AD364" s="19">
        <v>18.465913376854026</v>
      </c>
      <c r="AE364" s="19"/>
      <c r="AF364" s="19"/>
      <c r="AG364" s="19"/>
      <c r="AH364" s="19"/>
      <c r="AI364" s="19">
        <v>2.7555579412110229</v>
      </c>
      <c r="AJ364" s="19">
        <v>160.08810844594487</v>
      </c>
      <c r="AK364" s="19">
        <v>32.084605092347033</v>
      </c>
      <c r="AL364" s="19">
        <v>101.70114799448949</v>
      </c>
      <c r="AM364" s="19">
        <v>2.8644652785486384</v>
      </c>
      <c r="AN364" s="19"/>
      <c r="AO364" s="19">
        <v>28.47000559980933</v>
      </c>
      <c r="AP364" s="19">
        <v>5.0074528710312505</v>
      </c>
      <c r="AQ364" s="19">
        <v>13.989670813223455</v>
      </c>
      <c r="AR364" s="19">
        <v>2.2166541525019823</v>
      </c>
      <c r="AS364" s="19">
        <v>11.825653236073146</v>
      </c>
      <c r="AT364" s="19">
        <v>3.8720287421074286</v>
      </c>
      <c r="AU364" s="19">
        <v>1.4047493445420804</v>
      </c>
      <c r="AV364" s="19">
        <v>5.0679268139656779</v>
      </c>
      <c r="AW364" s="19">
        <v>0.87786464017720123</v>
      </c>
      <c r="AX364" s="19">
        <v>5.8109180310054116</v>
      </c>
      <c r="AY364" s="19"/>
      <c r="AZ364" s="19">
        <v>3.7628196123558575</v>
      </c>
      <c r="BA364" s="19"/>
      <c r="BB364" s="19">
        <v>3.3638223015930215</v>
      </c>
      <c r="BC364" s="19">
        <v>0.52811189066037878</v>
      </c>
      <c r="BD364" s="19">
        <v>2.7848583683634391</v>
      </c>
      <c r="BE364" s="19">
        <v>0.24934848708009938</v>
      </c>
      <c r="BF364" s="19">
        <v>0.85062187239748521</v>
      </c>
      <c r="BG364" s="19">
        <v>0.359949178538363</v>
      </c>
      <c r="BH364" s="19">
        <v>0.21992681449046217</v>
      </c>
      <c r="BI364" s="19"/>
      <c r="BJ364" s="16"/>
      <c r="BK364" s="16"/>
      <c r="BL364" s="16"/>
      <c r="BM364" s="16"/>
      <c r="BN364" s="16">
        <f t="shared" si="22"/>
        <v>514.66543395676933</v>
      </c>
      <c r="BO364" s="16">
        <f t="shared" si="23"/>
        <v>79.094514718485527</v>
      </c>
      <c r="BP364" s="16">
        <f t="shared" si="24"/>
        <v>7.6554083340332957</v>
      </c>
      <c r="BQ364" s="16">
        <f t="shared" si="25"/>
        <v>0.12566016465060501</v>
      </c>
      <c r="BR364" s="16"/>
      <c r="BS364" s="16">
        <v>1339.4633053572943</v>
      </c>
      <c r="BT364" s="16">
        <v>1.1310970144337946</v>
      </c>
    </row>
    <row r="365" spans="1:72" s="23" customFormat="1" ht="14.4">
      <c r="A365" s="23" t="s">
        <v>763</v>
      </c>
      <c r="B365" s="23" t="s">
        <v>542</v>
      </c>
      <c r="C365" s="26" t="s">
        <v>537</v>
      </c>
      <c r="D365" s="23" t="s">
        <v>538</v>
      </c>
      <c r="E365" s="23" t="s">
        <v>48</v>
      </c>
      <c r="F365" s="23" t="s">
        <v>539</v>
      </c>
      <c r="G365" s="19">
        <v>-174.10640833333332</v>
      </c>
      <c r="H365" s="19">
        <v>-21.211858333333332</v>
      </c>
      <c r="I365" s="19"/>
      <c r="J365" s="19">
        <v>50.610025</v>
      </c>
      <c r="K365" s="19">
        <v>1.4127000000000001</v>
      </c>
      <c r="L365" s="19">
        <v>15.094799999999999</v>
      </c>
      <c r="M365" s="19">
        <v>9.42225</v>
      </c>
      <c r="N365" s="19">
        <v>0.187025</v>
      </c>
      <c r="O365" s="19">
        <v>7.4213249999999995</v>
      </c>
      <c r="P365" s="19">
        <v>12.098099999999999</v>
      </c>
      <c r="Q365" s="19">
        <v>2.5525250000000002</v>
      </c>
      <c r="R365" s="19">
        <v>0.11762499999999999</v>
      </c>
      <c r="S365" s="19">
        <v>0.11015</v>
      </c>
      <c r="T365" s="19">
        <v>99.026525000000021</v>
      </c>
      <c r="U365" s="19"/>
      <c r="V365" s="19">
        <v>0.26</v>
      </c>
      <c r="W365" s="19"/>
      <c r="X365" s="19"/>
      <c r="Y365" s="19"/>
      <c r="Z365" s="19"/>
      <c r="AA365" s="19">
        <v>173</v>
      </c>
      <c r="AB365" s="19">
        <v>65.385664139738978</v>
      </c>
      <c r="AC365" s="19">
        <v>169.99777940645646</v>
      </c>
      <c r="AD365" s="19">
        <v>4.7206651341308108</v>
      </c>
      <c r="AE365" s="19"/>
      <c r="AF365" s="19"/>
      <c r="AG365" s="19"/>
      <c r="AH365" s="19"/>
      <c r="AI365" s="19">
        <v>1.6513652890161701</v>
      </c>
      <c r="AJ365" s="19">
        <v>138.42360345271689</v>
      </c>
      <c r="AK365" s="19">
        <v>27.586822086086475</v>
      </c>
      <c r="AL365" s="19">
        <v>78.644143955064578</v>
      </c>
      <c r="AM365" s="19">
        <v>2.5492455810594929</v>
      </c>
      <c r="AN365" s="19"/>
      <c r="AO365" s="19">
        <v>15.214489697197568</v>
      </c>
      <c r="AP365" s="19">
        <v>3.5521025087501492</v>
      </c>
      <c r="AQ365" s="19">
        <v>10.361216111347902</v>
      </c>
      <c r="AR365" s="19">
        <v>1.7155772406477157</v>
      </c>
      <c r="AS365" s="19">
        <v>9.4882939794204457</v>
      </c>
      <c r="AT365" s="19">
        <v>3.2935944593341828</v>
      </c>
      <c r="AU365" s="19">
        <v>1.2262298499202093</v>
      </c>
      <c r="AV365" s="19">
        <v>4.2256672866399834</v>
      </c>
      <c r="AW365" s="19">
        <v>0.78914805915557729</v>
      </c>
      <c r="AX365" s="19">
        <v>5.1073226345835803</v>
      </c>
      <c r="AY365" s="19"/>
      <c r="AZ365" s="19">
        <v>3.174203500950656</v>
      </c>
      <c r="BA365" s="19"/>
      <c r="BB365" s="19">
        <v>3.0692062551224821</v>
      </c>
      <c r="BC365" s="19">
        <v>0.43509784989834366</v>
      </c>
      <c r="BD365" s="19">
        <v>2.2323958083607547</v>
      </c>
      <c r="BE365" s="19">
        <v>0.16034510618941855</v>
      </c>
      <c r="BF365" s="19">
        <v>0.58430334456247024</v>
      </c>
      <c r="BG365" s="19">
        <v>0.32805727084290986</v>
      </c>
      <c r="BH365" s="19">
        <v>8.8307855777271405E-2</v>
      </c>
      <c r="BI365" s="19"/>
      <c r="BJ365" s="16"/>
      <c r="BK365" s="16"/>
      <c r="BL365" s="16"/>
      <c r="BM365" s="16"/>
      <c r="BN365" s="16">
        <f t="shared" si="22"/>
        <v>250.93579480041973</v>
      </c>
      <c r="BO365" s="16">
        <f t="shared" si="23"/>
        <v>46.377541513118977</v>
      </c>
      <c r="BP365" s="16">
        <f t="shared" si="24"/>
        <v>5.0337713435619174</v>
      </c>
      <c r="BQ365" s="16">
        <f t="shared" si="25"/>
        <v>0.12868798254680738</v>
      </c>
      <c r="BR365" s="16"/>
      <c r="BS365" s="16">
        <v>1342.0534164839992</v>
      </c>
      <c r="BT365" s="16">
        <v>1.1292797346410757</v>
      </c>
    </row>
    <row r="366" spans="1:72" s="23" customFormat="1" ht="14.4">
      <c r="A366" s="23" t="s">
        <v>763</v>
      </c>
      <c r="B366" s="23" t="s">
        <v>543</v>
      </c>
      <c r="C366" s="26" t="s">
        <v>537</v>
      </c>
      <c r="D366" s="23" t="s">
        <v>538</v>
      </c>
      <c r="E366" s="23" t="s">
        <v>48</v>
      </c>
      <c r="F366" s="23" t="s">
        <v>539</v>
      </c>
      <c r="G366" s="19">
        <v>-174.11199166666665</v>
      </c>
      <c r="H366" s="19">
        <v>-21.205300000000001</v>
      </c>
      <c r="I366" s="19"/>
      <c r="J366" s="19">
        <v>51.156174999999998</v>
      </c>
      <c r="K366" s="19">
        <v>1.5487000000000002</v>
      </c>
      <c r="L366" s="19">
        <v>14.857149999999999</v>
      </c>
      <c r="M366" s="19">
        <v>9.8186499999999999</v>
      </c>
      <c r="N366" s="19">
        <v>0.17907500000000001</v>
      </c>
      <c r="O366" s="19">
        <v>7.1954500000000001</v>
      </c>
      <c r="P366" s="19">
        <v>12.054550000000001</v>
      </c>
      <c r="Q366" s="19">
        <v>2.6202000000000001</v>
      </c>
      <c r="R366" s="19">
        <v>0.14185</v>
      </c>
      <c r="S366" s="19">
        <v>0.14082499999999998</v>
      </c>
      <c r="T366" s="19">
        <v>99.712625000000017</v>
      </c>
      <c r="U366" s="19"/>
      <c r="V366" s="19">
        <v>0.28000000000000003</v>
      </c>
      <c r="W366" s="19"/>
      <c r="X366" s="19"/>
      <c r="Y366" s="19"/>
      <c r="Z366" s="19"/>
      <c r="AA366" s="19"/>
      <c r="AB366" s="19">
        <v>64.77011148160426</v>
      </c>
      <c r="AC366" s="19">
        <v>159.7473535311758</v>
      </c>
      <c r="AD366" s="19">
        <v>4.104640447072244</v>
      </c>
      <c r="AE366" s="19"/>
      <c r="AF366" s="19"/>
      <c r="AG366" s="19"/>
      <c r="AH366" s="19"/>
      <c r="AI366" s="19">
        <v>1.8196466023554396</v>
      </c>
      <c r="AJ366" s="19">
        <v>132.42183452660552</v>
      </c>
      <c r="AK366" s="19">
        <v>29.910770425893702</v>
      </c>
      <c r="AL366" s="19">
        <v>78.998924924965692</v>
      </c>
      <c r="AM366" s="19">
        <v>3.0969795357478271</v>
      </c>
      <c r="AN366" s="19"/>
      <c r="AO366" s="19">
        <v>19.970472440690962</v>
      </c>
      <c r="AP366" s="19">
        <v>3.9755534872896736</v>
      </c>
      <c r="AQ366" s="19">
        <v>11.260992798904324</v>
      </c>
      <c r="AR366" s="19"/>
      <c r="AS366" s="19">
        <v>9.9560460405997215</v>
      </c>
      <c r="AT366" s="19">
        <v>3.3088956263475713</v>
      </c>
      <c r="AU366" s="19">
        <v>1.1967905660223233</v>
      </c>
      <c r="AV366" s="19">
        <v>4.4673483081367458</v>
      </c>
      <c r="AW366" s="19"/>
      <c r="AX366" s="19">
        <v>5.5864507730972237</v>
      </c>
      <c r="AY366" s="19"/>
      <c r="AZ366" s="19">
        <v>3.3020263661536378</v>
      </c>
      <c r="BA366" s="19"/>
      <c r="BB366" s="19">
        <v>3.508264002414736</v>
      </c>
      <c r="BC366" s="19">
        <v>0.49330060232435968</v>
      </c>
      <c r="BD366" s="19">
        <v>2.21724404561223</v>
      </c>
      <c r="BE366" s="19">
        <v>0.20449118629725899</v>
      </c>
      <c r="BF366" s="19">
        <v>0.58559507689618817</v>
      </c>
      <c r="BG366" s="19">
        <v>0.26121527064956446</v>
      </c>
      <c r="BH366" s="19">
        <v>9.0444775247361456E-2</v>
      </c>
      <c r="BI366" s="19"/>
      <c r="BJ366" s="16"/>
      <c r="BK366" s="16"/>
      <c r="BL366" s="16"/>
      <c r="BM366" s="16"/>
      <c r="BN366" s="16">
        <f t="shared" si="22"/>
        <v>248.64592758397251</v>
      </c>
      <c r="BO366" s="16">
        <f t="shared" si="23"/>
        <v>76.452162965167986</v>
      </c>
      <c r="BP366" s="16">
        <f t="shared" si="24"/>
        <v>6.966080496865751</v>
      </c>
      <c r="BQ366" s="16">
        <f t="shared" si="25"/>
        <v>8.4345171685640097E-2</v>
      </c>
      <c r="BR366" s="16"/>
      <c r="BS366" s="16">
        <v>1354.489609815952</v>
      </c>
      <c r="BT366" s="16">
        <v>1.1930027272728441</v>
      </c>
    </row>
    <row r="367" spans="1:72" s="23" customFormat="1" ht="14.4">
      <c r="A367" s="23" t="s">
        <v>763</v>
      </c>
      <c r="B367" s="23" t="s">
        <v>544</v>
      </c>
      <c r="C367" s="26" t="s">
        <v>537</v>
      </c>
      <c r="D367" s="23" t="s">
        <v>538</v>
      </c>
      <c r="E367" s="23" t="s">
        <v>48</v>
      </c>
      <c r="F367" s="23" t="s">
        <v>539</v>
      </c>
      <c r="G367" s="19">
        <v>-174.09725</v>
      </c>
      <c r="H367" s="19">
        <v>-21.251666666666665</v>
      </c>
      <c r="I367" s="19"/>
      <c r="J367" s="19">
        <v>51.402650000000001</v>
      </c>
      <c r="K367" s="19">
        <v>1.677225</v>
      </c>
      <c r="L367" s="19">
        <v>14.20105</v>
      </c>
      <c r="M367" s="19">
        <v>10.567375</v>
      </c>
      <c r="N367" s="19">
        <v>0.20144999999999999</v>
      </c>
      <c r="O367" s="19">
        <v>6.6703499999999991</v>
      </c>
      <c r="P367" s="19">
        <v>11.635574999999999</v>
      </c>
      <c r="Q367" s="19">
        <v>2.4749499999999998</v>
      </c>
      <c r="R367" s="19">
        <v>0.11675000000000001</v>
      </c>
      <c r="S367" s="19">
        <v>0.142375</v>
      </c>
      <c r="T367" s="19">
        <v>99.089749999999995</v>
      </c>
      <c r="U367" s="19"/>
      <c r="V367" s="19">
        <v>0.42</v>
      </c>
      <c r="W367" s="19"/>
      <c r="X367" s="19"/>
      <c r="Y367" s="19"/>
      <c r="Z367" s="19"/>
      <c r="AA367" s="19">
        <v>189</v>
      </c>
      <c r="AB367" s="19">
        <v>80.707933320606259</v>
      </c>
      <c r="AC367" s="19">
        <v>205.96986593933354</v>
      </c>
      <c r="AD367" s="19">
        <v>7.7230057130432233</v>
      </c>
      <c r="AE367" s="19"/>
      <c r="AF367" s="19"/>
      <c r="AG367" s="19"/>
      <c r="AH367" s="19"/>
      <c r="AI367" s="19">
        <v>1.6275897435897437</v>
      </c>
      <c r="AJ367" s="19">
        <v>110.68743589743589</v>
      </c>
      <c r="AK367" s="19">
        <v>34.427692307692304</v>
      </c>
      <c r="AL367" s="19">
        <v>95.48897435897436</v>
      </c>
      <c r="AM367" s="19">
        <v>2.3841538461538461</v>
      </c>
      <c r="AN367" s="19"/>
      <c r="AO367" s="19">
        <v>18.994358974358974</v>
      </c>
      <c r="AP367" s="19">
        <v>3.6163846153846158</v>
      </c>
      <c r="AQ367" s="19">
        <v>11.009</v>
      </c>
      <c r="AR367" s="19">
        <v>1.8171538461538461</v>
      </c>
      <c r="AS367" s="19">
        <v>10.517000000000001</v>
      </c>
      <c r="AT367" s="19">
        <v>3.7073589743589745</v>
      </c>
      <c r="AU367" s="19">
        <v>1.2823333333333333</v>
      </c>
      <c r="AV367" s="19">
        <v>5.0240769230769224</v>
      </c>
      <c r="AW367" s="19">
        <v>0.88082051282051277</v>
      </c>
      <c r="AX367" s="19">
        <v>6.302025641025641</v>
      </c>
      <c r="AY367" s="19"/>
      <c r="AZ367" s="19">
        <v>3.9566153846153846</v>
      </c>
      <c r="BA367" s="19"/>
      <c r="BB367" s="19">
        <v>3.7973589743589744</v>
      </c>
      <c r="BC367" s="19">
        <v>0.56074615384615389</v>
      </c>
      <c r="BD367" s="19">
        <v>2.6175641025641028</v>
      </c>
      <c r="BE367" s="19">
        <v>0.16567435897435898</v>
      </c>
      <c r="BF367" s="19">
        <v>0.629</v>
      </c>
      <c r="BG367" s="19">
        <v>0.22404615384615387</v>
      </c>
      <c r="BH367" s="19">
        <v>8.8623076923076916E-2</v>
      </c>
      <c r="BI367" s="19"/>
      <c r="BJ367" s="16"/>
      <c r="BK367" s="16"/>
      <c r="BL367" s="16"/>
      <c r="BM367" s="16"/>
      <c r="BN367" s="16">
        <f t="shared" si="22"/>
        <v>381.50604051230812</v>
      </c>
      <c r="BO367" s="16">
        <f t="shared" si="23"/>
        <v>84.778777266588833</v>
      </c>
      <c r="BP367" s="16">
        <f t="shared" si="24"/>
        <v>7.2645288287669665</v>
      </c>
      <c r="BQ367" s="16">
        <f t="shared" si="25"/>
        <v>9.3973027037491136E-2</v>
      </c>
      <c r="BR367" s="16"/>
      <c r="BS367" s="16">
        <v>1382.1314574050805</v>
      </c>
      <c r="BT367" s="16">
        <v>1.3043625192054016</v>
      </c>
    </row>
    <row r="368" spans="1:72" s="23" customFormat="1" ht="14.4">
      <c r="A368" s="23" t="s">
        <v>763</v>
      </c>
      <c r="B368" s="23" t="s">
        <v>545</v>
      </c>
      <c r="C368" s="26" t="s">
        <v>537</v>
      </c>
      <c r="D368" s="23" t="s">
        <v>538</v>
      </c>
      <c r="E368" s="23" t="s">
        <v>48</v>
      </c>
      <c r="F368" s="23" t="s">
        <v>539</v>
      </c>
      <c r="G368" s="19">
        <v>-174.09341666666666</v>
      </c>
      <c r="H368" s="19">
        <v>-21.2835</v>
      </c>
      <c r="I368" s="19"/>
      <c r="J368" s="19">
        <v>51.635999999999996</v>
      </c>
      <c r="K368" s="19">
        <v>1.72</v>
      </c>
      <c r="L368" s="19">
        <v>14.4809</v>
      </c>
      <c r="M368" s="19">
        <v>10.601699999999999</v>
      </c>
      <c r="N368" s="19">
        <v>0.20962500000000001</v>
      </c>
      <c r="O368" s="19">
        <v>6.8924750000000001</v>
      </c>
      <c r="P368" s="19">
        <v>11.712500000000002</v>
      </c>
      <c r="Q368" s="19">
        <v>2.6353499999999999</v>
      </c>
      <c r="R368" s="19">
        <v>0.10177499999999999</v>
      </c>
      <c r="S368" s="19">
        <v>0.13132499999999997</v>
      </c>
      <c r="T368" s="19">
        <v>100.12165000000002</v>
      </c>
      <c r="U368" s="19"/>
      <c r="V368" s="19">
        <v>0.3</v>
      </c>
      <c r="W368" s="19"/>
      <c r="X368" s="19"/>
      <c r="Y368" s="19"/>
      <c r="Z368" s="19"/>
      <c r="AA368" s="19"/>
      <c r="AB368" s="19">
        <v>49.024216816877491</v>
      </c>
      <c r="AC368" s="19">
        <v>118.53123699914659</v>
      </c>
      <c r="AD368" s="19">
        <v>3.6623092192784834</v>
      </c>
      <c r="AE368" s="19"/>
      <c r="AF368" s="19"/>
      <c r="AG368" s="19"/>
      <c r="AH368" s="19"/>
      <c r="AI368" s="19">
        <v>1.2411746243978803</v>
      </c>
      <c r="AJ368" s="19">
        <v>109.22528997941794</v>
      </c>
      <c r="AK368" s="19">
        <v>34.915635039398317</v>
      </c>
      <c r="AL368" s="19">
        <v>97.047146676886399</v>
      </c>
      <c r="AM368" s="19">
        <v>2.0094975059935383</v>
      </c>
      <c r="AN368" s="19"/>
      <c r="AO368" s="19">
        <v>13.094558129165726</v>
      </c>
      <c r="AP368" s="19">
        <v>3.3117586548664955</v>
      </c>
      <c r="AQ368" s="19">
        <v>10.86980372172169</v>
      </c>
      <c r="AR368" s="19"/>
      <c r="AS368" s="19">
        <v>10.444998460626032</v>
      </c>
      <c r="AT368" s="19">
        <v>3.8767000894384851</v>
      </c>
      <c r="AU368" s="19">
        <v>1.3721696309146632</v>
      </c>
      <c r="AV368" s="19">
        <v>5.2138341298929198</v>
      </c>
      <c r="AW368" s="19"/>
      <c r="AX368" s="19">
        <v>6.162144230402081</v>
      </c>
      <c r="AY368" s="19"/>
      <c r="AZ368" s="19">
        <v>3.8825992394495548</v>
      </c>
      <c r="BA368" s="19"/>
      <c r="BB368" s="19">
        <v>3.8052711093126037</v>
      </c>
      <c r="BC368" s="19">
        <v>0.57526437296632571</v>
      </c>
      <c r="BD368" s="19">
        <v>2.7614394923800765</v>
      </c>
      <c r="BE368" s="19">
        <v>0.14672886316005493</v>
      </c>
      <c r="BF368" s="19">
        <v>0.5197311985861689</v>
      </c>
      <c r="BG368" s="19">
        <v>0.18756687841184588</v>
      </c>
      <c r="BH368" s="19">
        <v>7.4532374141102642E-2</v>
      </c>
      <c r="BI368" s="19"/>
      <c r="BJ368" s="16"/>
      <c r="BK368" s="16"/>
      <c r="BL368" s="16"/>
      <c r="BM368" s="16"/>
      <c r="BN368" s="16">
        <f t="shared" si="22"/>
        <v>275.99394403092532</v>
      </c>
      <c r="BO368" s="16">
        <f t="shared" si="23"/>
        <v>69.812742207148304</v>
      </c>
      <c r="BP368" s="16">
        <f t="shared" si="24"/>
        <v>6.6172377282549757</v>
      </c>
      <c r="BQ368" s="16">
        <f t="shared" si="25"/>
        <v>9.334018970036434E-2</v>
      </c>
      <c r="BR368" s="16"/>
      <c r="BS368" s="16">
        <v>1382.4866378745978</v>
      </c>
      <c r="BT368" s="16">
        <v>1.3336876383745366</v>
      </c>
    </row>
    <row r="369" spans="1:72" s="23" customFormat="1" ht="14.4">
      <c r="A369" s="23" t="s">
        <v>763</v>
      </c>
      <c r="B369" s="23" t="s">
        <v>546</v>
      </c>
      <c r="C369" s="26" t="s">
        <v>537</v>
      </c>
      <c r="D369" s="23" t="s">
        <v>538</v>
      </c>
      <c r="E369" s="23" t="s">
        <v>48</v>
      </c>
      <c r="F369" s="23" t="s">
        <v>539</v>
      </c>
      <c r="G369" s="19">
        <v>-174.09216666666666</v>
      </c>
      <c r="H369" s="19">
        <v>-21.325500000000002</v>
      </c>
      <c r="I369" s="19"/>
      <c r="J369" s="19">
        <v>51.365250000000003</v>
      </c>
      <c r="K369" s="19">
        <v>1.8965000000000001</v>
      </c>
      <c r="L369" s="19">
        <v>15.324175</v>
      </c>
      <c r="M369" s="19">
        <v>10.178375000000001</v>
      </c>
      <c r="N369" s="19">
        <v>0.20324999999999999</v>
      </c>
      <c r="O369" s="19">
        <v>6.8788750000000007</v>
      </c>
      <c r="P369" s="19">
        <v>11.294525</v>
      </c>
      <c r="Q369" s="19">
        <v>2.8171249999999999</v>
      </c>
      <c r="R369" s="19">
        <v>0.26565</v>
      </c>
      <c r="S369" s="19">
        <v>0.19769999999999999</v>
      </c>
      <c r="T369" s="19">
        <v>100.421425</v>
      </c>
      <c r="U369" s="19"/>
      <c r="V369" s="19">
        <v>0.46</v>
      </c>
      <c r="W369" s="19"/>
      <c r="X369" s="19"/>
      <c r="Y369" s="19"/>
      <c r="Z369" s="19"/>
      <c r="AA369" s="19">
        <v>266</v>
      </c>
      <c r="AB369" s="19">
        <v>110.55808181544141</v>
      </c>
      <c r="AC369" s="19">
        <v>268.25923159204024</v>
      </c>
      <c r="AD369" s="19">
        <v>8.8744701132846266</v>
      </c>
      <c r="AE369" s="19"/>
      <c r="AF369" s="19"/>
      <c r="AG369" s="19"/>
      <c r="AH369" s="19"/>
      <c r="AI369" s="19">
        <v>4.0343333333333335</v>
      </c>
      <c r="AJ369" s="19">
        <v>162.63333333333333</v>
      </c>
      <c r="AK369" s="19">
        <v>33.949999999999996</v>
      </c>
      <c r="AL369" s="19">
        <v>117.39666666666666</v>
      </c>
      <c r="AM369" s="19">
        <v>6.6546666666666665</v>
      </c>
      <c r="AN369" s="19"/>
      <c r="AO369" s="19">
        <v>46.70333333333334</v>
      </c>
      <c r="AP369" s="19">
        <v>6.6556666666666677</v>
      </c>
      <c r="AQ369" s="19">
        <v>17.88</v>
      </c>
      <c r="AR369" s="19">
        <v>2.6229999999999998</v>
      </c>
      <c r="AS369" s="19">
        <v>13.783333333333331</v>
      </c>
      <c r="AT369" s="19">
        <v>4.4066666666666672</v>
      </c>
      <c r="AU369" s="19">
        <v>1.4873333333333332</v>
      </c>
      <c r="AV369" s="19">
        <v>5.320333333333334</v>
      </c>
      <c r="AW369" s="19">
        <v>0.90566666666666673</v>
      </c>
      <c r="AX369" s="19">
        <v>6.3033333333333337</v>
      </c>
      <c r="AY369" s="19"/>
      <c r="AZ369" s="19">
        <v>3.8696666666666668</v>
      </c>
      <c r="BA369" s="19"/>
      <c r="BB369" s="19">
        <v>3.7560000000000002</v>
      </c>
      <c r="BC369" s="19">
        <v>0.54466666666666674</v>
      </c>
      <c r="BD369" s="19">
        <v>2.97</v>
      </c>
      <c r="BE369" s="19">
        <v>0.41599999999999998</v>
      </c>
      <c r="BF369" s="19">
        <v>0.92266666666666663</v>
      </c>
      <c r="BG369" s="19">
        <v>0.54166666666666674</v>
      </c>
      <c r="BH369" s="19">
        <v>0.19496666666666665</v>
      </c>
      <c r="BI369" s="19"/>
      <c r="BJ369" s="16"/>
      <c r="BK369" s="16"/>
      <c r="BL369" s="16"/>
      <c r="BM369" s="16"/>
      <c r="BN369" s="16">
        <f t="shared" si="22"/>
        <v>257.27069351230426</v>
      </c>
      <c r="BO369" s="16">
        <f t="shared" si="23"/>
        <v>86.221538461538458</v>
      </c>
      <c r="BP369" s="16">
        <f t="shared" si="24"/>
        <v>7.4479999999999995</v>
      </c>
      <c r="BQ369" s="16">
        <f t="shared" si="25"/>
        <v>8.1396513724704481E-2</v>
      </c>
      <c r="BR369" s="16"/>
      <c r="BS369" s="16">
        <v>1362.3424226549441</v>
      </c>
      <c r="BT369" s="16">
        <v>1.3335372417276319</v>
      </c>
    </row>
    <row r="370" spans="1:72" s="23" customFormat="1" ht="14.4">
      <c r="A370" s="23" t="s">
        <v>763</v>
      </c>
      <c r="B370" s="23" t="s">
        <v>547</v>
      </c>
      <c r="C370" s="26" t="s">
        <v>537</v>
      </c>
      <c r="D370" s="23" t="s">
        <v>538</v>
      </c>
      <c r="E370" s="23" t="s">
        <v>48</v>
      </c>
      <c r="F370" s="23" t="s">
        <v>539</v>
      </c>
      <c r="G370" s="19">
        <v>-174.09196666666668</v>
      </c>
      <c r="H370" s="19">
        <v>-21.420008333333335</v>
      </c>
      <c r="I370" s="19"/>
      <c r="J370" s="19">
        <v>51.750749999999996</v>
      </c>
      <c r="K370" s="19">
        <v>1.7484250000000001</v>
      </c>
      <c r="L370" s="19">
        <v>15.179399999999999</v>
      </c>
      <c r="M370" s="19">
        <v>10.207650000000001</v>
      </c>
      <c r="N370" s="19">
        <v>0.191575</v>
      </c>
      <c r="O370" s="19">
        <v>6.8062500000000004</v>
      </c>
      <c r="P370" s="19">
        <v>11.154400000000003</v>
      </c>
      <c r="Q370" s="19">
        <v>2.7266249999999999</v>
      </c>
      <c r="R370" s="19">
        <v>0.16089999999999999</v>
      </c>
      <c r="S370" s="19">
        <v>0.16742499999999999</v>
      </c>
      <c r="T370" s="19">
        <v>100.0934</v>
      </c>
      <c r="U370" s="19"/>
      <c r="V370" s="19">
        <v>0.56000000000000005</v>
      </c>
      <c r="W370" s="19"/>
      <c r="X370" s="19"/>
      <c r="Y370" s="19"/>
      <c r="Z370" s="19"/>
      <c r="AA370" s="19">
        <v>227</v>
      </c>
      <c r="AB370" s="19">
        <v>143.00871453678482</v>
      </c>
      <c r="AC370" s="19">
        <v>337.73577369567897</v>
      </c>
      <c r="AD370" s="19">
        <v>11.655366300919907</v>
      </c>
      <c r="AE370" s="19"/>
      <c r="AF370" s="19"/>
      <c r="AG370" s="19"/>
      <c r="AH370" s="19"/>
      <c r="AI370" s="19">
        <v>2.4323333333333332</v>
      </c>
      <c r="AJ370" s="19">
        <v>142.60000000000002</v>
      </c>
      <c r="AK370" s="19">
        <v>34.706666666666663</v>
      </c>
      <c r="AL370" s="19">
        <v>108.36666666666667</v>
      </c>
      <c r="AM370" s="19">
        <v>3.1620000000000004</v>
      </c>
      <c r="AN370" s="19"/>
      <c r="AO370" s="19">
        <v>28.526666666666667</v>
      </c>
      <c r="AP370" s="19">
        <v>4.9549999999999992</v>
      </c>
      <c r="AQ370" s="19">
        <v>14.306666666666667</v>
      </c>
      <c r="AR370" s="19">
        <v>2.2753333333333332</v>
      </c>
      <c r="AS370" s="19">
        <v>12.56</v>
      </c>
      <c r="AT370" s="19">
        <v>4.1356666666666664</v>
      </c>
      <c r="AU370" s="19">
        <v>1.3940000000000001</v>
      </c>
      <c r="AV370" s="19">
        <v>5.2733333333333334</v>
      </c>
      <c r="AW370" s="19">
        <v>0.91533333333333333</v>
      </c>
      <c r="AX370" s="19">
        <v>6.4366666666666665</v>
      </c>
      <c r="AY370" s="19"/>
      <c r="AZ370" s="19">
        <v>3.9753333333333334</v>
      </c>
      <c r="BA370" s="19"/>
      <c r="BB370" s="19">
        <v>3.8523333333333327</v>
      </c>
      <c r="BC370" s="19">
        <v>0.55466666666666675</v>
      </c>
      <c r="BD370" s="19">
        <v>2.8649999999999998</v>
      </c>
      <c r="BE370" s="19">
        <v>0.21033333333333334</v>
      </c>
      <c r="BF370" s="19">
        <v>0.83566666666666667</v>
      </c>
      <c r="BG370" s="19">
        <v>0.32966666666666672</v>
      </c>
      <c r="BH370" s="19">
        <v>0.12170000000000002</v>
      </c>
      <c r="BI370" s="19"/>
      <c r="BJ370" s="16"/>
      <c r="BK370" s="16"/>
      <c r="BL370" s="16"/>
      <c r="BM370" s="16"/>
      <c r="BN370" s="16">
        <f t="shared" si="22"/>
        <v>391.42590866728807</v>
      </c>
      <c r="BO370" s="16">
        <f t="shared" si="23"/>
        <v>86.531850353892807</v>
      </c>
      <c r="BP370" s="16">
        <f t="shared" si="24"/>
        <v>7.3781597573306357</v>
      </c>
      <c r="BQ370" s="16">
        <f t="shared" si="25"/>
        <v>0.10425890786422096</v>
      </c>
      <c r="BR370" s="16"/>
      <c r="BS370" s="16">
        <v>1359.8651002718032</v>
      </c>
      <c r="BT370" s="16">
        <v>1.2576627676927128</v>
      </c>
    </row>
    <row r="371" spans="1:72" s="23" customFormat="1" ht="14.4">
      <c r="A371" s="23" t="s">
        <v>763</v>
      </c>
      <c r="B371" s="23" t="s">
        <v>548</v>
      </c>
      <c r="C371" s="26" t="s">
        <v>537</v>
      </c>
      <c r="D371" s="23" t="s">
        <v>538</v>
      </c>
      <c r="E371" s="23" t="s">
        <v>48</v>
      </c>
      <c r="F371" s="23" t="s">
        <v>539</v>
      </c>
      <c r="G371" s="19">
        <v>-174.14183333333332</v>
      </c>
      <c r="H371" s="19">
        <v>-21.030583333333333</v>
      </c>
      <c r="I371" s="19"/>
      <c r="J371" s="19">
        <v>51.421975000000003</v>
      </c>
      <c r="K371" s="19">
        <v>1.547625</v>
      </c>
      <c r="L371" s="19">
        <v>15.530275</v>
      </c>
      <c r="M371" s="19">
        <v>8.9502000000000006</v>
      </c>
      <c r="N371" s="19">
        <v>0.16147500000000001</v>
      </c>
      <c r="O371" s="19">
        <v>6.6730999999999998</v>
      </c>
      <c r="P371" s="19">
        <v>11.568249999999999</v>
      </c>
      <c r="Q371" s="19">
        <v>2.7710249999999998</v>
      </c>
      <c r="R371" s="19">
        <v>0.223075</v>
      </c>
      <c r="S371" s="19">
        <v>0.193525</v>
      </c>
      <c r="T371" s="19">
        <v>99.040524999999988</v>
      </c>
      <c r="U371" s="19"/>
      <c r="V371" s="19">
        <v>0.8</v>
      </c>
      <c r="W371" s="19"/>
      <c r="X371" s="19"/>
      <c r="Y371" s="19"/>
      <c r="Z371" s="19"/>
      <c r="AA371" s="19"/>
      <c r="AB371" s="19">
        <v>251.23798948767922</v>
      </c>
      <c r="AC371" s="19">
        <v>643.83156876115356</v>
      </c>
      <c r="AD371" s="19">
        <v>18.21477074858878</v>
      </c>
      <c r="AE371" s="19"/>
      <c r="AF371" s="19"/>
      <c r="AG371" s="19"/>
      <c r="AH371" s="19"/>
      <c r="AI371" s="19">
        <v>3.531357060502784</v>
      </c>
      <c r="AJ371" s="19">
        <v>194.56805511521776</v>
      </c>
      <c r="AK371" s="19">
        <v>30.0096088882649</v>
      </c>
      <c r="AL371" s="19">
        <v>112.15951135608915</v>
      </c>
      <c r="AM371" s="19">
        <v>3.8315618900300903</v>
      </c>
      <c r="AN371" s="19"/>
      <c r="AO371" s="19">
        <v>44.243410205429825</v>
      </c>
      <c r="AP371" s="19">
        <v>6.2334864122023399</v>
      </c>
      <c r="AQ371" s="19">
        <v>16.949160272595691</v>
      </c>
      <c r="AR371" s="19"/>
      <c r="AS371" s="19">
        <v>12.521428226003732</v>
      </c>
      <c r="AT371" s="19">
        <v>3.9494486924627963</v>
      </c>
      <c r="AU371" s="19">
        <v>1.4261260393037489</v>
      </c>
      <c r="AV371" s="19">
        <v>4.8654658739548218</v>
      </c>
      <c r="AW371" s="19"/>
      <c r="AX371" s="19">
        <v>5.5138117246991634</v>
      </c>
      <c r="AY371" s="19"/>
      <c r="AZ371" s="19">
        <v>3.3170318339359839</v>
      </c>
      <c r="BA371" s="19"/>
      <c r="BB371" s="19">
        <v>3.2581757857884948</v>
      </c>
      <c r="BC371" s="19">
        <v>0.48393040496746659</v>
      </c>
      <c r="BD371" s="19">
        <v>2.9035278373098889</v>
      </c>
      <c r="BE371" s="19">
        <v>0.26524326742475118</v>
      </c>
      <c r="BF371" s="19">
        <v>0.86812171716071196</v>
      </c>
      <c r="BG371" s="19">
        <v>0.53135496793694337</v>
      </c>
      <c r="BH371" s="19">
        <v>0.18643131601466781</v>
      </c>
      <c r="BI371" s="19"/>
      <c r="BJ371" s="16"/>
      <c r="BK371" s="16"/>
      <c r="BL371" s="16"/>
      <c r="BM371" s="16"/>
      <c r="BN371" s="16">
        <f t="shared" si="22"/>
        <v>471.9997847288534</v>
      </c>
      <c r="BO371" s="16">
        <f t="shared" si="23"/>
        <v>83.265261219276397</v>
      </c>
      <c r="BP371" s="16">
        <f t="shared" si="24"/>
        <v>6.6459471983742793</v>
      </c>
      <c r="BQ371" s="16">
        <f t="shared" si="25"/>
        <v>0.1386784249315024</v>
      </c>
      <c r="BR371" s="16"/>
      <c r="BS371" s="16">
        <v>1309.9127291951436</v>
      </c>
      <c r="BT371" s="16">
        <v>1.0261363386232238</v>
      </c>
    </row>
    <row r="372" spans="1:72" ht="14.4">
      <c r="A372" s="20" t="s">
        <v>761</v>
      </c>
      <c r="B372" s="20" t="s">
        <v>643</v>
      </c>
      <c r="C372" s="27" t="s">
        <v>651</v>
      </c>
      <c r="D372" s="20" t="s">
        <v>538</v>
      </c>
      <c r="E372" s="20" t="s">
        <v>47</v>
      </c>
      <c r="F372" s="23" t="s">
        <v>539</v>
      </c>
      <c r="G372" s="20">
        <v>173</v>
      </c>
      <c r="H372" s="20">
        <v>-18.8</v>
      </c>
      <c r="I372" s="20"/>
      <c r="J372" s="20"/>
      <c r="K372" s="20"/>
      <c r="L372" s="20"/>
      <c r="N372" s="20"/>
      <c r="O372" s="20"/>
      <c r="P372" s="20"/>
      <c r="Q372" s="20"/>
      <c r="R372" s="20"/>
      <c r="S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>
        <v>1.1000000000000001</v>
      </c>
      <c r="AJ372" s="20">
        <v>78</v>
      </c>
      <c r="AK372" s="20">
        <v>27.9</v>
      </c>
      <c r="AL372" s="20">
        <v>64.099999999999994</v>
      </c>
      <c r="AM372" s="20">
        <v>1.5</v>
      </c>
      <c r="AN372" s="20">
        <v>0.06</v>
      </c>
      <c r="AO372" s="20">
        <v>10</v>
      </c>
      <c r="AP372" s="20">
        <v>2.04</v>
      </c>
      <c r="AQ372" s="20">
        <v>6.47</v>
      </c>
      <c r="AR372" s="20">
        <v>1.19</v>
      </c>
      <c r="AS372" s="20">
        <v>6.98</v>
      </c>
      <c r="AT372" s="20">
        <v>2.4900000000000002</v>
      </c>
      <c r="AU372" s="20">
        <v>0.95</v>
      </c>
      <c r="AV372" s="20">
        <v>4.0199999999999996</v>
      </c>
      <c r="AW372" s="20">
        <v>0.63</v>
      </c>
      <c r="AX372" s="20">
        <v>4.08</v>
      </c>
      <c r="AY372" s="20">
        <v>0.94</v>
      </c>
      <c r="AZ372" s="20">
        <v>2.5499999999999998</v>
      </c>
      <c r="BA372" s="20">
        <v>0.42</v>
      </c>
      <c r="BB372" s="20">
        <v>3.33</v>
      </c>
      <c r="BC372" s="20">
        <v>0.43</v>
      </c>
      <c r="BD372" s="20">
        <v>1.81</v>
      </c>
      <c r="BE372" s="20">
        <v>0.1</v>
      </c>
      <c r="BF372" s="20">
        <v>0.12</v>
      </c>
      <c r="BG372" s="20">
        <v>0.02</v>
      </c>
      <c r="BH372" s="20"/>
      <c r="BI372" s="20"/>
      <c r="BJ372" s="20"/>
      <c r="BK372" s="20">
        <v>18.045000000000002</v>
      </c>
      <c r="BL372" s="20">
        <v>15.499000000000001</v>
      </c>
      <c r="BM372" s="20">
        <v>37.807000000000002</v>
      </c>
      <c r="BO372" s="16">
        <f t="shared" si="23"/>
        <v>500</v>
      </c>
      <c r="BP372" s="16">
        <f t="shared" si="24"/>
        <v>55</v>
      </c>
      <c r="BQ372" s="16">
        <f t="shared" si="25"/>
        <v>1.3333333333333334E-2</v>
      </c>
      <c r="BR372" s="16">
        <f t="shared" si="26"/>
        <v>3</v>
      </c>
    </row>
    <row r="373" spans="1:72" ht="14.4">
      <c r="A373" s="20" t="s">
        <v>761</v>
      </c>
      <c r="B373" s="20" t="s">
        <v>644</v>
      </c>
      <c r="C373" s="27" t="s">
        <v>649</v>
      </c>
      <c r="D373" s="20" t="s">
        <v>538</v>
      </c>
      <c r="E373" s="20" t="s">
        <v>47</v>
      </c>
      <c r="F373" s="23" t="s">
        <v>539</v>
      </c>
      <c r="G373" s="20">
        <v>173</v>
      </c>
      <c r="H373" s="20">
        <v>-18.8</v>
      </c>
      <c r="I373" s="20"/>
      <c r="J373" s="20"/>
      <c r="K373" s="20"/>
      <c r="L373" s="20"/>
      <c r="N373" s="20"/>
      <c r="O373" s="20"/>
      <c r="P373" s="20"/>
      <c r="Q373" s="20"/>
      <c r="R373" s="20"/>
      <c r="S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>
        <v>1.9</v>
      </c>
      <c r="AJ373" s="20">
        <v>117</v>
      </c>
      <c r="AK373" s="20">
        <v>34.4</v>
      </c>
      <c r="AL373" s="20">
        <v>109</v>
      </c>
      <c r="AM373" s="20">
        <v>3.3</v>
      </c>
      <c r="AN373" s="20">
        <v>0.08</v>
      </c>
      <c r="AO373" s="20">
        <v>19</v>
      </c>
      <c r="AP373" s="20">
        <v>4.05</v>
      </c>
      <c r="AQ373" s="20">
        <v>12.1</v>
      </c>
      <c r="AR373" s="20">
        <v>1.99</v>
      </c>
      <c r="AS373" s="20">
        <v>112</v>
      </c>
      <c r="AT373" s="20">
        <v>3.54</v>
      </c>
      <c r="AU373" s="20">
        <v>1.42</v>
      </c>
      <c r="AV373" s="20">
        <v>5.04</v>
      </c>
      <c r="AW373" s="20">
        <v>0.88</v>
      </c>
      <c r="AX373" s="20">
        <v>5.73</v>
      </c>
      <c r="AY373" s="20">
        <v>1.19</v>
      </c>
      <c r="AZ373" s="20">
        <v>3.35</v>
      </c>
      <c r="BA373" s="20">
        <v>0.56000000000000005</v>
      </c>
      <c r="BB373" s="20">
        <v>3.49</v>
      </c>
      <c r="BC373" s="20">
        <v>0.56000000000000005</v>
      </c>
      <c r="BD373" s="20">
        <v>2.67</v>
      </c>
      <c r="BE373" s="20">
        <v>0.19</v>
      </c>
      <c r="BF373" s="20">
        <v>0.26</v>
      </c>
      <c r="BG373" s="20">
        <v>0.06</v>
      </c>
      <c r="BH373" s="20"/>
      <c r="BI373" s="20"/>
      <c r="BJ373" s="20"/>
      <c r="BK373" s="20">
        <v>18.042999999999999</v>
      </c>
      <c r="BL373" s="20">
        <v>15.462</v>
      </c>
      <c r="BM373" s="20">
        <v>37.695999999999998</v>
      </c>
      <c r="BO373" s="16">
        <f t="shared" si="23"/>
        <v>316.66666666666669</v>
      </c>
      <c r="BP373" s="16">
        <f t="shared" si="24"/>
        <v>31.666666666666668</v>
      </c>
      <c r="BQ373" s="16">
        <f t="shared" si="25"/>
        <v>1.8181818181818181E-2</v>
      </c>
      <c r="BR373" s="16">
        <f t="shared" si="26"/>
        <v>1.3333333333333335</v>
      </c>
    </row>
    <row r="374" spans="1:72" ht="14.4">
      <c r="A374" s="20" t="s">
        <v>761</v>
      </c>
      <c r="B374" s="20" t="s">
        <v>645</v>
      </c>
      <c r="C374" s="27" t="s">
        <v>649</v>
      </c>
      <c r="D374" s="20" t="s">
        <v>538</v>
      </c>
      <c r="E374" s="20" t="s">
        <v>47</v>
      </c>
      <c r="F374" s="23" t="s">
        <v>539</v>
      </c>
      <c r="G374" s="20">
        <v>173</v>
      </c>
      <c r="H374" s="20">
        <v>-18.8</v>
      </c>
      <c r="I374" s="20"/>
      <c r="J374" s="20"/>
      <c r="K374" s="20"/>
      <c r="L374" s="20"/>
      <c r="N374" s="20"/>
      <c r="O374" s="20"/>
      <c r="P374" s="20"/>
      <c r="Q374" s="20"/>
      <c r="R374" s="20"/>
      <c r="S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>
        <v>1.8</v>
      </c>
      <c r="AJ374" s="20">
        <v>114</v>
      </c>
      <c r="AK374" s="20">
        <v>34.200000000000003</v>
      </c>
      <c r="AL374" s="20">
        <v>105</v>
      </c>
      <c r="AM374" s="20">
        <v>3.1</v>
      </c>
      <c r="AN374" s="20">
        <v>7.0000000000000007E-2</v>
      </c>
      <c r="AO374" s="20">
        <v>19</v>
      </c>
      <c r="AP374" s="20">
        <v>3.84</v>
      </c>
      <c r="AQ374" s="20">
        <v>11.8</v>
      </c>
      <c r="AR374" s="20">
        <v>2.08</v>
      </c>
      <c r="AS374" s="20">
        <v>10.9</v>
      </c>
      <c r="AT374" s="20">
        <v>3.48</v>
      </c>
      <c r="AU374" s="20">
        <v>1.34</v>
      </c>
      <c r="AV374" s="20">
        <v>4.83</v>
      </c>
      <c r="AW374" s="20">
        <v>0.87</v>
      </c>
      <c r="AX374" s="20">
        <v>5.64</v>
      </c>
      <c r="AY374" s="20">
        <v>1.19</v>
      </c>
      <c r="AZ374" s="20">
        <v>3.46</v>
      </c>
      <c r="BA374" s="20">
        <v>0.53</v>
      </c>
      <c r="BB374" s="20"/>
      <c r="BC374" s="20">
        <v>0.51</v>
      </c>
      <c r="BD374" s="20">
        <v>2.8</v>
      </c>
      <c r="BE374" s="20">
        <v>0.22</v>
      </c>
      <c r="BF374" s="20">
        <v>0.26</v>
      </c>
      <c r="BG374" s="20">
        <v>7.0000000000000007E-2</v>
      </c>
      <c r="BH374" s="20"/>
      <c r="BI374" s="20"/>
      <c r="BJ374" s="20"/>
      <c r="BK374" s="20"/>
      <c r="BL374" s="20"/>
      <c r="BM374" s="20"/>
      <c r="BO374" s="16">
        <f t="shared" si="23"/>
        <v>271.42857142857139</v>
      </c>
      <c r="BP374" s="16">
        <f t="shared" si="24"/>
        <v>25.714285714285712</v>
      </c>
      <c r="BQ374" s="16">
        <f t="shared" si="25"/>
        <v>2.2580645161290325E-2</v>
      </c>
      <c r="BR374" s="16">
        <f t="shared" si="26"/>
        <v>1</v>
      </c>
    </row>
    <row r="375" spans="1:72" ht="14.4">
      <c r="A375" s="20" t="s">
        <v>761</v>
      </c>
      <c r="B375" s="20" t="s">
        <v>646</v>
      </c>
      <c r="C375" s="27" t="s">
        <v>251</v>
      </c>
      <c r="D375" s="20" t="s">
        <v>538</v>
      </c>
      <c r="E375" s="20" t="s">
        <v>47</v>
      </c>
      <c r="F375" s="23" t="s">
        <v>539</v>
      </c>
      <c r="G375" s="20">
        <v>173.8</v>
      </c>
      <c r="H375" s="20">
        <v>-17.3</v>
      </c>
      <c r="I375" s="20"/>
      <c r="J375" s="20"/>
      <c r="K375" s="20"/>
      <c r="L375" s="20"/>
      <c r="N375" s="20"/>
      <c r="O375" s="20"/>
      <c r="P375" s="20"/>
      <c r="Q375" s="20"/>
      <c r="R375" s="20"/>
      <c r="S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>
        <v>7.4</v>
      </c>
      <c r="AJ375" s="20">
        <v>243</v>
      </c>
      <c r="AK375" s="20">
        <v>18.600000000000001</v>
      </c>
      <c r="AL375" s="20">
        <v>86.7</v>
      </c>
      <c r="AM375" s="20">
        <v>12.4</v>
      </c>
      <c r="AN375" s="20">
        <v>0.23</v>
      </c>
      <c r="AO375" s="20">
        <v>94</v>
      </c>
      <c r="AP375" s="20">
        <v>8.85</v>
      </c>
      <c r="AQ375" s="20">
        <v>20.6</v>
      </c>
      <c r="AR375" s="20">
        <v>2.5099999999999998</v>
      </c>
      <c r="AS375" s="20">
        <v>12</v>
      </c>
      <c r="AT375" s="20">
        <v>2.8</v>
      </c>
      <c r="AU375" s="20">
        <v>0.89</v>
      </c>
      <c r="AV375" s="20">
        <v>2.91</v>
      </c>
      <c r="AW375" s="20">
        <v>0.48</v>
      </c>
      <c r="AX375" s="20">
        <v>3.06</v>
      </c>
      <c r="AY375" s="20">
        <v>0.61</v>
      </c>
      <c r="AZ375" s="20">
        <v>1.73</v>
      </c>
      <c r="BA375" s="20">
        <v>0.26</v>
      </c>
      <c r="BB375" s="20">
        <v>1.96</v>
      </c>
      <c r="BC375" s="20">
        <v>0.28000000000000003</v>
      </c>
      <c r="BD375" s="20">
        <v>2.0099999999999998</v>
      </c>
      <c r="BE375" s="20">
        <v>0.63</v>
      </c>
      <c r="BF375" s="20">
        <v>1.0900000000000001</v>
      </c>
      <c r="BG375" s="20">
        <v>0.28999999999999998</v>
      </c>
      <c r="BH375" s="20"/>
      <c r="BI375" s="20"/>
      <c r="BJ375" s="20"/>
      <c r="BK375" s="20">
        <v>18.388999999999999</v>
      </c>
      <c r="BL375" s="20">
        <v>15.522</v>
      </c>
      <c r="BM375" s="20">
        <v>38.222999999999999</v>
      </c>
      <c r="BO375" s="16">
        <f t="shared" si="23"/>
        <v>324.13793103448279</v>
      </c>
      <c r="BP375" s="16">
        <f t="shared" si="24"/>
        <v>25.517241379310349</v>
      </c>
      <c r="BQ375" s="16">
        <f t="shared" si="25"/>
        <v>2.3387096774193546E-2</v>
      </c>
      <c r="BR375" s="16">
        <f t="shared" si="26"/>
        <v>0.79310344827586221</v>
      </c>
    </row>
    <row r="376" spans="1:72" ht="14.4">
      <c r="A376" s="20" t="s">
        <v>761</v>
      </c>
      <c r="B376" s="20" t="s">
        <v>647</v>
      </c>
      <c r="C376" s="27" t="s">
        <v>650</v>
      </c>
      <c r="D376" s="20" t="s">
        <v>538</v>
      </c>
      <c r="E376" s="20" t="s">
        <v>47</v>
      </c>
      <c r="F376" s="23" t="s">
        <v>539</v>
      </c>
      <c r="G376" s="20">
        <v>173.8</v>
      </c>
      <c r="H376" s="20">
        <v>-17.3</v>
      </c>
      <c r="I376" s="20"/>
      <c r="J376" s="20"/>
      <c r="K376" s="20"/>
      <c r="L376" s="20"/>
      <c r="N376" s="20"/>
      <c r="O376" s="20"/>
      <c r="P376" s="20"/>
      <c r="Q376" s="20"/>
      <c r="R376" s="20"/>
      <c r="S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>
        <v>23.1</v>
      </c>
      <c r="AJ376" s="20">
        <v>280</v>
      </c>
      <c r="AK376" s="20">
        <v>27.1</v>
      </c>
      <c r="AL376" s="20">
        <v>153</v>
      </c>
      <c r="AM376" s="20">
        <v>26.4</v>
      </c>
      <c r="AN376" s="20">
        <v>0.28000000000000003</v>
      </c>
      <c r="AO376" s="20">
        <v>187</v>
      </c>
      <c r="AP376" s="20">
        <v>16.899999999999999</v>
      </c>
      <c r="AQ376" s="20">
        <v>38.9</v>
      </c>
      <c r="AR376" s="20">
        <v>4.75</v>
      </c>
      <c r="AS376" s="20">
        <v>22.2</v>
      </c>
      <c r="AT376" s="20">
        <v>5.12</v>
      </c>
      <c r="AU376" s="20">
        <v>1.65</v>
      </c>
      <c r="AV376" s="20">
        <v>5.34</v>
      </c>
      <c r="AW376" s="20">
        <v>0.83</v>
      </c>
      <c r="AX376" s="20">
        <v>4.58</v>
      </c>
      <c r="AY376" s="20">
        <v>0.91</v>
      </c>
      <c r="AZ376" s="20">
        <v>2.33</v>
      </c>
      <c r="BA376" s="20">
        <v>0.34</v>
      </c>
      <c r="BB376" s="20">
        <v>2.46</v>
      </c>
      <c r="BC376" s="20">
        <v>0.37</v>
      </c>
      <c r="BD376" s="20">
        <v>3.5</v>
      </c>
      <c r="BE376" s="20">
        <v>1.43</v>
      </c>
      <c r="BF376" s="20">
        <v>2.2799999999999998</v>
      </c>
      <c r="BG376" s="20">
        <v>0.62</v>
      </c>
      <c r="BH376" s="20"/>
      <c r="BI376" s="20"/>
      <c r="BJ376" s="20"/>
      <c r="BK376" s="20">
        <v>18.518000000000001</v>
      </c>
      <c r="BL376" s="20">
        <v>15.544</v>
      </c>
      <c r="BM376" s="20">
        <v>38.500999999999998</v>
      </c>
      <c r="BO376" s="16">
        <f t="shared" si="23"/>
        <v>301.61290322580646</v>
      </c>
      <c r="BP376" s="16">
        <f t="shared" si="24"/>
        <v>37.258064516129032</v>
      </c>
      <c r="BQ376" s="16">
        <f t="shared" si="25"/>
        <v>2.3484848484848487E-2</v>
      </c>
      <c r="BR376" s="16">
        <f t="shared" si="26"/>
        <v>0.45161290322580649</v>
      </c>
    </row>
    <row r="377" spans="1:72" ht="14.4">
      <c r="A377" s="20" t="s">
        <v>761</v>
      </c>
      <c r="B377" s="20" t="s">
        <v>648</v>
      </c>
      <c r="C377" s="27" t="s">
        <v>650</v>
      </c>
      <c r="D377" s="20" t="s">
        <v>538</v>
      </c>
      <c r="E377" s="20" t="s">
        <v>47</v>
      </c>
      <c r="F377" s="23" t="s">
        <v>539</v>
      </c>
      <c r="G377" s="20">
        <v>173.8</v>
      </c>
      <c r="H377" s="20">
        <v>-17.3</v>
      </c>
      <c r="I377" s="20"/>
      <c r="J377" s="20"/>
      <c r="K377" s="20"/>
      <c r="L377" s="20"/>
      <c r="N377" s="20"/>
      <c r="O377" s="20"/>
      <c r="P377" s="20"/>
      <c r="Q377" s="20"/>
      <c r="R377" s="20"/>
      <c r="S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>
        <v>26.8</v>
      </c>
      <c r="AJ377" s="20">
        <v>409</v>
      </c>
      <c r="AK377" s="20">
        <v>27.4</v>
      </c>
      <c r="AL377" s="20">
        <v>194</v>
      </c>
      <c r="AM377" s="20">
        <v>51.7</v>
      </c>
      <c r="AN377" s="20">
        <v>0.31</v>
      </c>
      <c r="AO377" s="20">
        <v>250</v>
      </c>
      <c r="AP377" s="20">
        <v>33.1</v>
      </c>
      <c r="AQ377" s="20">
        <v>66.400000000000006</v>
      </c>
      <c r="AR377" s="20">
        <v>7.42</v>
      </c>
      <c r="AS377" s="20">
        <v>32</v>
      </c>
      <c r="AT377" s="20">
        <v>5.99</v>
      </c>
      <c r="AU377" s="20">
        <v>1.89</v>
      </c>
      <c r="AV377" s="20">
        <v>5.65</v>
      </c>
      <c r="AW377" s="20">
        <v>0.83</v>
      </c>
      <c r="AX377" s="20">
        <v>4.6100000000000003</v>
      </c>
      <c r="AY377" s="20">
        <v>0.81</v>
      </c>
      <c r="AZ377" s="20">
        <v>2.2799999999999998</v>
      </c>
      <c r="BA377" s="20">
        <v>0.32</v>
      </c>
      <c r="BB377" s="20">
        <v>2.2400000000000002</v>
      </c>
      <c r="BC377" s="20">
        <v>0.33</v>
      </c>
      <c r="BD377" s="20">
        <v>4.18</v>
      </c>
      <c r="BE377" s="20">
        <v>2.74</v>
      </c>
      <c r="BF377" s="20">
        <v>5.32</v>
      </c>
      <c r="BG377" s="20">
        <v>1.2</v>
      </c>
      <c r="BH377" s="20"/>
      <c r="BI377" s="20"/>
      <c r="BJ377" s="20"/>
      <c r="BK377" s="20">
        <v>18.77</v>
      </c>
      <c r="BL377" s="20">
        <v>15.581</v>
      </c>
      <c r="BM377" s="20">
        <v>38.841999999999999</v>
      </c>
      <c r="BO377" s="16">
        <f t="shared" si="23"/>
        <v>208.33333333333334</v>
      </c>
      <c r="BP377" s="16">
        <f t="shared" si="24"/>
        <v>22.333333333333336</v>
      </c>
      <c r="BQ377" s="16">
        <f t="shared" si="25"/>
        <v>2.3210831721470017E-2</v>
      </c>
      <c r="BR377" s="16">
        <f t="shared" si="26"/>
        <v>0.25833333333333336</v>
      </c>
    </row>
    <row r="378" spans="1:72">
      <c r="BQ378" s="19"/>
      <c r="BR378" s="19"/>
    </row>
    <row r="379" spans="1:72" s="21" customFormat="1">
      <c r="B379" s="21" t="s">
        <v>704</v>
      </c>
      <c r="C379" s="25"/>
      <c r="D379" s="21" t="s">
        <v>709</v>
      </c>
      <c r="G379" s="15"/>
      <c r="H379" s="15"/>
      <c r="I379" s="15"/>
      <c r="J379" s="18">
        <f>AVERAGE(J11:J285)</f>
        <v>50.965833805500004</v>
      </c>
      <c r="K379" s="18">
        <f t="shared" ref="K379:T379" si="27">AVERAGE(K11:K285)</f>
        <v>0.91112318416818172</v>
      </c>
      <c r="L379" s="18">
        <f t="shared" si="27"/>
        <v>15.688760834409084</v>
      </c>
      <c r="M379" s="18">
        <f t="shared" si="27"/>
        <v>9.4106147524772741</v>
      </c>
      <c r="N379" s="18">
        <f t="shared" si="27"/>
        <v>0.1803611485479453</v>
      </c>
      <c r="O379" s="18">
        <f t="shared" si="27"/>
        <v>6.0515449317318142</v>
      </c>
      <c r="P379" s="18">
        <f t="shared" si="27"/>
        <v>10.317946352200005</v>
      </c>
      <c r="Q379" s="18">
        <f t="shared" si="27"/>
        <v>3.0944502607045439</v>
      </c>
      <c r="R379" s="18">
        <f t="shared" si="27"/>
        <v>1.7735645822772734</v>
      </c>
      <c r="S379" s="18">
        <f t="shared" si="27"/>
        <v>0.31542982728181812</v>
      </c>
      <c r="T379" s="18">
        <f t="shared" si="27"/>
        <v>98.93534599225903</v>
      </c>
      <c r="U379" s="18">
        <f t="shared" ref="U379:BT379" si="28">AVERAGE(U11:U285)</f>
        <v>0.2493333333333333</v>
      </c>
      <c r="V379" s="18">
        <f t="shared" si="28"/>
        <v>1.1712121284086023</v>
      </c>
      <c r="W379" s="18">
        <f t="shared" si="28"/>
        <v>200.28734631444451</v>
      </c>
      <c r="X379" s="18"/>
      <c r="Y379" s="18">
        <f t="shared" si="28"/>
        <v>989.125</v>
      </c>
      <c r="Z379" s="18">
        <f t="shared" si="28"/>
        <v>15.008030313586207</v>
      </c>
      <c r="AA379" s="18">
        <f t="shared" si="28"/>
        <v>545.67290732457639</v>
      </c>
      <c r="AB379" s="18">
        <f t="shared" si="28"/>
        <v>2872.3402078083327</v>
      </c>
      <c r="AC379" s="18"/>
      <c r="AD379" s="18"/>
      <c r="AE379" s="18"/>
      <c r="AF379" s="18">
        <f t="shared" si="28"/>
        <v>32.470266669589037</v>
      </c>
      <c r="AG379" s="18">
        <f t="shared" si="28"/>
        <v>370.40672131095886</v>
      </c>
      <c r="AH379" s="18">
        <f t="shared" si="28"/>
        <v>104.77777777777777</v>
      </c>
      <c r="AI379" s="18">
        <f t="shared" si="28"/>
        <v>22.36035873562501</v>
      </c>
      <c r="AJ379" s="18">
        <f t="shared" si="28"/>
        <v>646.4655676752576</v>
      </c>
      <c r="AK379" s="18">
        <f t="shared" si="28"/>
        <v>18.880126839793814</v>
      </c>
      <c r="AL379" s="18">
        <f t="shared" si="28"/>
        <v>60.378529594226812</v>
      </c>
      <c r="AM379" s="18">
        <f t="shared" si="28"/>
        <v>1.7376802236979179</v>
      </c>
      <c r="AN379" s="18">
        <f t="shared" si="28"/>
        <v>0.25311111111111112</v>
      </c>
      <c r="AO379" s="18">
        <f t="shared" si="28"/>
        <v>357.05204368453605</v>
      </c>
      <c r="AP379" s="18">
        <f t="shared" si="28"/>
        <v>11.340143348247427</v>
      </c>
      <c r="AQ379" s="18">
        <f t="shared" si="28"/>
        <v>23.741194235051555</v>
      </c>
      <c r="AR379" s="18">
        <f t="shared" si="28"/>
        <v>3.259043790643835</v>
      </c>
      <c r="AS379" s="18">
        <f t="shared" si="28"/>
        <v>14.750073755876283</v>
      </c>
      <c r="AT379" s="18">
        <f t="shared" si="28"/>
        <v>3.5313941976354162</v>
      </c>
      <c r="AU379" s="18">
        <f t="shared" si="28"/>
        <v>1.1407753342054796</v>
      </c>
      <c r="AV379" s="18">
        <f t="shared" si="28"/>
        <v>3.5323673465312506</v>
      </c>
      <c r="AW379" s="18">
        <f t="shared" si="28"/>
        <v>0.52655372937499989</v>
      </c>
      <c r="AX379" s="18">
        <f t="shared" si="28"/>
        <v>3.2605961164166679</v>
      </c>
      <c r="AY379" s="18">
        <f t="shared" si="28"/>
        <v>0.6729046786354167</v>
      </c>
      <c r="AZ379" s="18">
        <f t="shared" si="28"/>
        <v>1.9215202206458342</v>
      </c>
      <c r="BA379" s="18">
        <f t="shared" si="28"/>
        <v>0.28460082557534244</v>
      </c>
      <c r="BB379" s="18">
        <f t="shared" si="28"/>
        <v>1.8403043335208329</v>
      </c>
      <c r="BC379" s="18">
        <f t="shared" si="28"/>
        <v>0.27818312681249996</v>
      </c>
      <c r="BD379" s="18">
        <f t="shared" si="28"/>
        <v>1.7616719131249996</v>
      </c>
      <c r="BE379" s="18">
        <f t="shared" si="28"/>
        <v>0.1021749006849315</v>
      </c>
      <c r="BF379" s="18">
        <f t="shared" si="28"/>
        <v>4.2691293788510629</v>
      </c>
      <c r="BG379" s="18">
        <f t="shared" si="28"/>
        <v>1.0506312674791667</v>
      </c>
      <c r="BH379" s="18"/>
      <c r="BI379" s="18">
        <f t="shared" si="28"/>
        <v>0.70380777777777792</v>
      </c>
      <c r="BJ379" s="18">
        <f t="shared" si="28"/>
        <v>0.51299914285714288</v>
      </c>
      <c r="BK379" s="18">
        <f>AVERAGE(BK11:BK285)</f>
        <v>18.436947368421055</v>
      </c>
      <c r="BL379" s="18">
        <f>AVERAGE(BL11:BL285)</f>
        <v>15.526842105263157</v>
      </c>
      <c r="BM379" s="18">
        <f>AVERAGE(BM11:BM285)</f>
        <v>38.331078947368411</v>
      </c>
      <c r="BN379" s="18">
        <f t="shared" si="28"/>
        <v>594.05196922435027</v>
      </c>
      <c r="BO379" s="18">
        <f t="shared" si="28"/>
        <v>546.88320880836443</v>
      </c>
      <c r="BP379" s="18">
        <f t="shared" si="28"/>
        <v>30.324627118910421</v>
      </c>
      <c r="BQ379" s="18">
        <f t="shared" si="28"/>
        <v>0.64230619606436012</v>
      </c>
      <c r="BR379" s="18">
        <f t="shared" si="28"/>
        <v>0.73102460586782991</v>
      </c>
      <c r="BS379" s="18">
        <f t="shared" si="28"/>
        <v>1305.9774996395861</v>
      </c>
      <c r="BT379" s="18">
        <f t="shared" si="28"/>
        <v>1.1894303966069046</v>
      </c>
    </row>
    <row r="380" spans="1:72" s="61" customFormat="1" ht="14.4">
      <c r="B380" s="61" t="s">
        <v>756</v>
      </c>
      <c r="C380" s="62"/>
      <c r="G380" s="63"/>
      <c r="H380" s="63"/>
      <c r="I380" s="63"/>
      <c r="J380" s="64">
        <f>STDEV(J11:J285)</f>
        <v>1.6955901427398465</v>
      </c>
      <c r="K380" s="64">
        <f t="shared" ref="K380:T380" si="29">STDEV(K11:K285)</f>
        <v>0.18573123057896532</v>
      </c>
      <c r="L380" s="64">
        <f t="shared" si="29"/>
        <v>1.583829352212029</v>
      </c>
      <c r="M380" s="64">
        <f t="shared" si="29"/>
        <v>0.98729828065672498</v>
      </c>
      <c r="N380" s="64">
        <f t="shared" si="29"/>
        <v>3.6303448887239013E-2</v>
      </c>
      <c r="O380" s="64">
        <f t="shared" si="29"/>
        <v>1.9732000692913045</v>
      </c>
      <c r="P380" s="64">
        <f t="shared" si="29"/>
        <v>1.5851040116952273</v>
      </c>
      <c r="Q380" s="64">
        <f t="shared" si="29"/>
        <v>0.59014128333643401</v>
      </c>
      <c r="R380" s="64">
        <f t="shared" si="29"/>
        <v>0.6985663895513472</v>
      </c>
      <c r="S380" s="64">
        <f t="shared" si="29"/>
        <v>0.11440566933892765</v>
      </c>
      <c r="T380" s="64">
        <f t="shared" si="29"/>
        <v>0.8573498674358232</v>
      </c>
      <c r="U380" s="64">
        <f t="shared" ref="U380:BT380" si="30">STDEV(U11:U285)</f>
        <v>0.50771502386136425</v>
      </c>
      <c r="V380" s="64">
        <f t="shared" si="30"/>
        <v>0.64494351876862488</v>
      </c>
      <c r="W380" s="64">
        <f t="shared" si="30"/>
        <v>271.51289091479572</v>
      </c>
      <c r="X380" s="64"/>
      <c r="Y380" s="64"/>
      <c r="Z380" s="64">
        <f t="shared" si="30"/>
        <v>3.3539187240053834</v>
      </c>
      <c r="AA380" s="64">
        <f t="shared" si="30"/>
        <v>118.32689197142739</v>
      </c>
      <c r="AB380" s="64">
        <f t="shared" si="30"/>
        <v>1031.8751439039738</v>
      </c>
      <c r="AC380" s="64"/>
      <c r="AD380" s="64"/>
      <c r="AE380" s="64"/>
      <c r="AF380" s="64">
        <f t="shared" si="30"/>
        <v>7.4388143393182835</v>
      </c>
      <c r="AG380" s="64">
        <f t="shared" si="30"/>
        <v>71.464785206893396</v>
      </c>
      <c r="AH380" s="64">
        <f t="shared" si="30"/>
        <v>128.21092154742669</v>
      </c>
      <c r="AI380" s="64">
        <f t="shared" si="30"/>
        <v>13.915373692664202</v>
      </c>
      <c r="AJ380" s="64">
        <f t="shared" si="30"/>
        <v>233.10323859509515</v>
      </c>
      <c r="AK380" s="64">
        <f t="shared" si="30"/>
        <v>4.7805795431766533</v>
      </c>
      <c r="AL380" s="64">
        <f t="shared" si="30"/>
        <v>25.674675872482524</v>
      </c>
      <c r="AM380" s="64">
        <f t="shared" si="30"/>
        <v>1.3820285708777842</v>
      </c>
      <c r="AN380" s="64">
        <f t="shared" si="30"/>
        <v>0.20188680696935804</v>
      </c>
      <c r="AO380" s="64">
        <f t="shared" si="30"/>
        <v>199.8367960482833</v>
      </c>
      <c r="AP380" s="64">
        <f t="shared" si="30"/>
        <v>5.4532950787808785</v>
      </c>
      <c r="AQ380" s="64">
        <f t="shared" si="30"/>
        <v>10.734189180052319</v>
      </c>
      <c r="AR380" s="64">
        <f t="shared" si="30"/>
        <v>1.3713976110488115</v>
      </c>
      <c r="AS380" s="64">
        <f t="shared" si="30"/>
        <v>5.4486819161787468</v>
      </c>
      <c r="AT380" s="64">
        <f t="shared" si="30"/>
        <v>1.114213265455362</v>
      </c>
      <c r="AU380" s="64">
        <f t="shared" si="30"/>
        <v>0.28766106721803425</v>
      </c>
      <c r="AV380" s="64">
        <f t="shared" si="30"/>
        <v>0.9364234628841972</v>
      </c>
      <c r="AW380" s="64">
        <f t="shared" si="30"/>
        <v>0.1394776086648446</v>
      </c>
      <c r="AX380" s="64">
        <f t="shared" si="30"/>
        <v>0.88844090723566771</v>
      </c>
      <c r="AY380" s="64">
        <f t="shared" si="30"/>
        <v>0.17869134516140789</v>
      </c>
      <c r="AZ380" s="64">
        <f t="shared" si="30"/>
        <v>0.5480055401888354</v>
      </c>
      <c r="BA380" s="64">
        <f t="shared" si="30"/>
        <v>6.4438860763451636E-2</v>
      </c>
      <c r="BB380" s="64">
        <f t="shared" si="30"/>
        <v>0.57340932978004955</v>
      </c>
      <c r="BC380" s="64">
        <f t="shared" si="30"/>
        <v>8.2865540158124001E-2</v>
      </c>
      <c r="BD380" s="64">
        <f t="shared" si="30"/>
        <v>0.68290592746807122</v>
      </c>
      <c r="BE380" s="64">
        <f t="shared" si="30"/>
        <v>7.4392071487840841E-2</v>
      </c>
      <c r="BF380" s="64">
        <f t="shared" si="30"/>
        <v>3.7380874355264098</v>
      </c>
      <c r="BG380" s="64">
        <f t="shared" si="30"/>
        <v>1.0443151282220879</v>
      </c>
      <c r="BH380" s="64"/>
      <c r="BI380" s="64">
        <f t="shared" si="30"/>
        <v>3.8561350829268478E-4</v>
      </c>
      <c r="BJ380" s="64">
        <f t="shared" si="30"/>
        <v>4.7930284469329816E-5</v>
      </c>
      <c r="BK380" s="64">
        <f>STDEV(BK11:BK285)</f>
        <v>0.20297942211884004</v>
      </c>
      <c r="BL380" s="64">
        <f>STDEV(BL11:BL285)</f>
        <v>2.6153937552539228E-2</v>
      </c>
      <c r="BM380" s="64">
        <f>STDEV(BM11:BM285)</f>
        <v>0.11616935018836264</v>
      </c>
      <c r="BN380" s="64">
        <f t="shared" si="30"/>
        <v>439.85745432578256</v>
      </c>
      <c r="BO380" s="64">
        <f t="shared" si="30"/>
        <v>317.95471253008139</v>
      </c>
      <c r="BP380" s="64">
        <f t="shared" si="30"/>
        <v>14.429032809335588</v>
      </c>
      <c r="BQ380" s="64">
        <f t="shared" si="30"/>
        <v>0.48210411603408443</v>
      </c>
      <c r="BR380" s="64">
        <f t="shared" si="30"/>
        <v>0.55416931289261351</v>
      </c>
      <c r="BS380" s="64">
        <f t="shared" si="30"/>
        <v>55.772964116796679</v>
      </c>
      <c r="BT380" s="64">
        <f t="shared" si="30"/>
        <v>0.36843154906522008</v>
      </c>
    </row>
    <row r="381" spans="1:72"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  <c r="BE381" s="49"/>
      <c r="BF381" s="49"/>
      <c r="BG381" s="49"/>
      <c r="BH381" s="49"/>
      <c r="BI381" s="49"/>
      <c r="BJ381" s="49"/>
      <c r="BK381" s="49"/>
      <c r="BL381" s="49"/>
      <c r="BM381" s="49"/>
      <c r="BN381" s="49"/>
      <c r="BO381" s="49"/>
      <c r="BP381" s="49"/>
      <c r="BQ381" s="49"/>
      <c r="BR381" s="49"/>
      <c r="BS381" s="49"/>
      <c r="BT381" s="49"/>
    </row>
    <row r="382" spans="1:72" s="21" customFormat="1">
      <c r="B382" s="21" t="s">
        <v>704</v>
      </c>
      <c r="C382" s="25"/>
      <c r="D382" s="21" t="s">
        <v>708</v>
      </c>
      <c r="G382" s="15"/>
      <c r="H382" s="15"/>
      <c r="I382" s="15"/>
      <c r="J382" s="18">
        <f>AVERAGE(J286:J377)</f>
        <v>50.12907802732559</v>
      </c>
      <c r="K382" s="18">
        <f t="shared" ref="K382:T382" si="31">AVERAGE(K286:K377)</f>
        <v>1.708232537581396</v>
      </c>
      <c r="L382" s="18">
        <f t="shared" si="31"/>
        <v>15.659908048604654</v>
      </c>
      <c r="M382" s="18">
        <f t="shared" si="31"/>
        <v>10.273959995395352</v>
      </c>
      <c r="N382" s="18">
        <f t="shared" si="31"/>
        <v>0.19458925300000007</v>
      </c>
      <c r="O382" s="18">
        <f t="shared" si="31"/>
        <v>6.2333802355000003</v>
      </c>
      <c r="P382" s="18">
        <f t="shared" si="31"/>
        <v>10.924177117069766</v>
      </c>
      <c r="Q382" s="18">
        <f t="shared" si="31"/>
        <v>3.3671417371511638</v>
      </c>
      <c r="R382" s="18">
        <f t="shared" si="31"/>
        <v>0.56340417840697676</v>
      </c>
      <c r="S382" s="18">
        <f t="shared" si="31"/>
        <v>0.29136506341860474</v>
      </c>
      <c r="T382" s="18">
        <f t="shared" si="31"/>
        <v>99.345236193453488</v>
      </c>
      <c r="U382" s="18"/>
      <c r="V382" s="18">
        <f t="shared" ref="V382:BT382" si="32">AVERAGE(V286:V377)</f>
        <v>0.79249999999999998</v>
      </c>
      <c r="W382" s="18">
        <f t="shared" si="32"/>
        <v>71.32352941176471</v>
      </c>
      <c r="X382" s="18">
        <f t="shared" si="32"/>
        <v>0.24925579146052637</v>
      </c>
      <c r="Y382" s="18"/>
      <c r="Z382" s="18"/>
      <c r="AA382" s="18">
        <f t="shared" si="32"/>
        <v>218.16666666666666</v>
      </c>
      <c r="AB382" s="18">
        <f t="shared" si="32"/>
        <v>785.11388116125136</v>
      </c>
      <c r="AC382" s="18">
        <f t="shared" si="32"/>
        <v>319.64783338573812</v>
      </c>
      <c r="AD382" s="18">
        <f t="shared" si="32"/>
        <v>9.9138361548813627</v>
      </c>
      <c r="AE382" s="18"/>
      <c r="AF382" s="18">
        <f t="shared" si="32"/>
        <v>34.120567490238102</v>
      </c>
      <c r="AG382" s="18">
        <f t="shared" si="32"/>
        <v>278.48802717619049</v>
      </c>
      <c r="AH382" s="18">
        <f t="shared" si="32"/>
        <v>134.54255964509525</v>
      </c>
      <c r="AI382" s="18">
        <f t="shared" si="32"/>
        <v>10.22407872064343</v>
      </c>
      <c r="AJ382" s="18">
        <f t="shared" si="32"/>
        <v>196.23659262984853</v>
      </c>
      <c r="AK382" s="18">
        <f t="shared" si="32"/>
        <v>34.333426257861824</v>
      </c>
      <c r="AL382" s="18">
        <f t="shared" si="32"/>
        <v>122.816425569361</v>
      </c>
      <c r="AM382" s="18">
        <f t="shared" si="32"/>
        <v>7.8416135269254328</v>
      </c>
      <c r="AN382" s="18">
        <f t="shared" si="32"/>
        <v>0.15469937970833333</v>
      </c>
      <c r="AO382" s="18">
        <f t="shared" si="32"/>
        <v>77.019698449037264</v>
      </c>
      <c r="AP382" s="18">
        <f t="shared" si="32"/>
        <v>7.8500415649308604</v>
      </c>
      <c r="AQ382" s="18">
        <f t="shared" si="32"/>
        <v>19.134731306297521</v>
      </c>
      <c r="AR382" s="18">
        <f t="shared" si="32"/>
        <v>2.8864870700364853</v>
      </c>
      <c r="AS382" s="18">
        <f t="shared" si="32"/>
        <v>15.71259614662349</v>
      </c>
      <c r="AT382" s="18">
        <f t="shared" si="32"/>
        <v>4.1649648435049746</v>
      </c>
      <c r="AU382" s="18">
        <f t="shared" si="32"/>
        <v>1.4565332691533146</v>
      </c>
      <c r="AV382" s="18">
        <f t="shared" si="32"/>
        <v>5.2592476434343753</v>
      </c>
      <c r="AW382" s="18">
        <f t="shared" si="32"/>
        <v>0.90288596408308608</v>
      </c>
      <c r="AX382" s="18">
        <f t="shared" si="32"/>
        <v>5.9312262070659951</v>
      </c>
      <c r="AY382" s="18">
        <f t="shared" si="32"/>
        <v>1.2581863426041668</v>
      </c>
      <c r="AZ382" s="18">
        <f t="shared" si="32"/>
        <v>3.6385392885919345</v>
      </c>
      <c r="BA382" s="18">
        <f t="shared" si="32"/>
        <v>0.53379761160416683</v>
      </c>
      <c r="BB382" s="18">
        <f t="shared" si="32"/>
        <v>3.4953133331085806</v>
      </c>
      <c r="BC382" s="18">
        <f t="shared" si="32"/>
        <v>0.51788995633439761</v>
      </c>
      <c r="BD382" s="18">
        <f t="shared" si="32"/>
        <v>3.0719781292319768</v>
      </c>
      <c r="BE382" s="18">
        <f t="shared" si="32"/>
        <v>0.46596472987562276</v>
      </c>
      <c r="BF382" s="18">
        <f t="shared" si="32"/>
        <v>1.3243339405207681</v>
      </c>
      <c r="BG382" s="18">
        <f t="shared" si="32"/>
        <v>0.75029538206854585</v>
      </c>
      <c r="BH382" s="18">
        <f t="shared" si="32"/>
        <v>0.13952340726873302</v>
      </c>
      <c r="BI382" s="18"/>
      <c r="BJ382" s="18"/>
      <c r="BK382" s="18">
        <f>AVERAGE(BK286:BK377)</f>
        <v>18.353000000000002</v>
      </c>
      <c r="BL382" s="18">
        <f>AVERAGE(BL286:BL377)</f>
        <v>15.521600000000001</v>
      </c>
      <c r="BM382" s="18">
        <f>AVERAGE(BM286:BM377)</f>
        <v>38.213800000000006</v>
      </c>
      <c r="BN382" s="18">
        <f t="shared" si="32"/>
        <v>501.1725169213222</v>
      </c>
      <c r="BO382" s="18">
        <f t="shared" si="32"/>
        <v>132.54550375790407</v>
      </c>
      <c r="BP382" s="18">
        <f t="shared" si="32"/>
        <v>14.070773283659978</v>
      </c>
      <c r="BQ382" s="18">
        <f t="shared" si="32"/>
        <v>0.10621833548948177</v>
      </c>
      <c r="BR382" s="18">
        <f t="shared" si="32"/>
        <v>0.31735463942115205</v>
      </c>
      <c r="BS382" s="18">
        <f t="shared" si="32"/>
        <v>1358.0430048594721</v>
      </c>
      <c r="BT382" s="18">
        <f t="shared" si="32"/>
        <v>1.4375393827732548</v>
      </c>
    </row>
    <row r="383" spans="1:72" s="61" customFormat="1" ht="14.4">
      <c r="B383" s="61" t="s">
        <v>756</v>
      </c>
      <c r="C383" s="62"/>
      <c r="G383" s="63"/>
      <c r="H383" s="63"/>
      <c r="I383" s="63"/>
      <c r="J383" s="64">
        <f>STDEV(J286:J377)</f>
        <v>1.0710157890402692</v>
      </c>
      <c r="K383" s="64">
        <f t="shared" ref="K383:T383" si="33">STDEV(K286:K377)</f>
        <v>0.35088943769849412</v>
      </c>
      <c r="L383" s="64">
        <f t="shared" si="33"/>
        <v>0.68767414405675742</v>
      </c>
      <c r="M383" s="64">
        <f t="shared" si="33"/>
        <v>0.93978521832230766</v>
      </c>
      <c r="N383" s="64">
        <f t="shared" si="33"/>
        <v>2.0878563090963861E-2</v>
      </c>
      <c r="O383" s="64">
        <f t="shared" si="33"/>
        <v>1.4606099878807317</v>
      </c>
      <c r="P383" s="64">
        <f t="shared" si="33"/>
        <v>1.5109826972017468</v>
      </c>
      <c r="Q383" s="64">
        <f t="shared" si="33"/>
        <v>0.6170643018887183</v>
      </c>
      <c r="R383" s="64">
        <f t="shared" si="33"/>
        <v>0.37791297631353404</v>
      </c>
      <c r="S383" s="64">
        <f t="shared" si="33"/>
        <v>0.15721957392435307</v>
      </c>
      <c r="T383" s="64">
        <f t="shared" si="33"/>
        <v>0.61698258355922941</v>
      </c>
      <c r="U383" s="64"/>
      <c r="V383" s="64">
        <f t="shared" ref="V383:BT383" si="34">STDEV(V286:V377)</f>
        <v>0.4740970610073576</v>
      </c>
      <c r="W383" s="64">
        <f t="shared" si="34"/>
        <v>16.794155888709046</v>
      </c>
      <c r="X383" s="64">
        <f t="shared" si="34"/>
        <v>5.8309439492289471E-2</v>
      </c>
      <c r="Y383" s="64"/>
      <c r="Z383" s="64"/>
      <c r="AA383" s="64">
        <f t="shared" si="34"/>
        <v>34.072960931898223</v>
      </c>
      <c r="AB383" s="64">
        <f t="shared" si="34"/>
        <v>662.65988674472419</v>
      </c>
      <c r="AC383" s="64">
        <f t="shared" si="34"/>
        <v>199.20933673009978</v>
      </c>
      <c r="AD383" s="64">
        <f t="shared" si="34"/>
        <v>5.8286291163902177</v>
      </c>
      <c r="AE383" s="64"/>
      <c r="AF383" s="64">
        <f t="shared" si="34"/>
        <v>6.4861116317373515</v>
      </c>
      <c r="AG383" s="64">
        <f t="shared" si="34"/>
        <v>41.345987503115296</v>
      </c>
      <c r="AH383" s="64">
        <f t="shared" si="34"/>
        <v>110.52757119429911</v>
      </c>
      <c r="AI383" s="64">
        <f t="shared" si="34"/>
        <v>9.3166123217224985</v>
      </c>
      <c r="AJ383" s="64">
        <f t="shared" si="34"/>
        <v>61.953450116246913</v>
      </c>
      <c r="AK383" s="64">
        <f t="shared" si="34"/>
        <v>9.451366993967568</v>
      </c>
      <c r="AL383" s="64">
        <f t="shared" si="34"/>
        <v>58.713641781675143</v>
      </c>
      <c r="AM383" s="64">
        <f t="shared" si="34"/>
        <v>8.3361130612305736</v>
      </c>
      <c r="AN383" s="64">
        <f t="shared" si="34"/>
        <v>0.11969133342015982</v>
      </c>
      <c r="AO383" s="64">
        <f t="shared" si="34"/>
        <v>57.970379465493913</v>
      </c>
      <c r="AP383" s="64">
        <f t="shared" si="34"/>
        <v>5.727379143530408</v>
      </c>
      <c r="AQ383" s="64">
        <f t="shared" si="34"/>
        <v>11.845367925226542</v>
      </c>
      <c r="AR383" s="64">
        <f t="shared" si="34"/>
        <v>1.4741408612999904</v>
      </c>
      <c r="AS383" s="64">
        <f t="shared" si="34"/>
        <v>14.250184598980077</v>
      </c>
      <c r="AT383" s="64">
        <f t="shared" si="34"/>
        <v>1.3874752581128982</v>
      </c>
      <c r="AU383" s="64">
        <f t="shared" si="34"/>
        <v>0.38283890271585896</v>
      </c>
      <c r="AV383" s="64">
        <f t="shared" si="34"/>
        <v>1.4902042731670997</v>
      </c>
      <c r="AW383" s="64">
        <f t="shared" si="34"/>
        <v>0.2516305029793916</v>
      </c>
      <c r="AX383" s="64">
        <f t="shared" si="34"/>
        <v>1.5594791233311283</v>
      </c>
      <c r="AY383" s="64">
        <f t="shared" si="34"/>
        <v>0.3593705612071415</v>
      </c>
      <c r="AZ383" s="64">
        <f t="shared" si="34"/>
        <v>0.99199411041345587</v>
      </c>
      <c r="BA383" s="64">
        <f t="shared" si="34"/>
        <v>0.15673859447621241</v>
      </c>
      <c r="BB383" s="64">
        <f t="shared" si="34"/>
        <v>0.9401387330471076</v>
      </c>
      <c r="BC383" s="64">
        <f t="shared" si="34"/>
        <v>0.14002343366407427</v>
      </c>
      <c r="BD383" s="64">
        <f t="shared" si="34"/>
        <v>1.2796191795626108</v>
      </c>
      <c r="BE383" s="64">
        <f t="shared" si="34"/>
        <v>0.46608551773849338</v>
      </c>
      <c r="BF383" s="64">
        <f t="shared" si="34"/>
        <v>1.1090072003202411</v>
      </c>
      <c r="BG383" s="64">
        <f t="shared" si="34"/>
        <v>0.64604026610438414</v>
      </c>
      <c r="BH383" s="64">
        <f t="shared" si="34"/>
        <v>6.417796494447911E-2</v>
      </c>
      <c r="BI383" s="64"/>
      <c r="BJ383" s="64"/>
      <c r="BK383" s="64">
        <f>STDEV(BK286:BK377)</f>
        <v>0.31359767218523771</v>
      </c>
      <c r="BL383" s="64">
        <f>STDEV(BL286:BL377)</f>
        <v>4.4981107145111408E-2</v>
      </c>
      <c r="BM383" s="64">
        <f>STDEV(BM286:BM377)</f>
        <v>0.47718099291568533</v>
      </c>
      <c r="BN383" s="64">
        <f t="shared" si="34"/>
        <v>459.96631006352487</v>
      </c>
      <c r="BO383" s="64">
        <f t="shared" si="34"/>
        <v>81.4646254718092</v>
      </c>
      <c r="BP383" s="64">
        <f t="shared" si="34"/>
        <v>8.2876388073935914</v>
      </c>
      <c r="BQ383" s="64">
        <f t="shared" si="34"/>
        <v>3.8934601642053639E-2</v>
      </c>
      <c r="BR383" s="64">
        <f t="shared" si="34"/>
        <v>0.48677940718131163</v>
      </c>
      <c r="BS383" s="64">
        <f t="shared" si="34"/>
        <v>29.420850499035183</v>
      </c>
      <c r="BT383" s="64">
        <f t="shared" si="34"/>
        <v>0.20914272221545321</v>
      </c>
    </row>
    <row r="384" spans="1:72"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  <c r="BG384" s="49"/>
      <c r="BH384" s="49"/>
      <c r="BI384" s="49"/>
      <c r="BJ384" s="49"/>
      <c r="BK384" s="49"/>
      <c r="BL384" s="49"/>
      <c r="BM384" s="49"/>
      <c r="BN384" s="49"/>
      <c r="BO384" s="49"/>
      <c r="BP384" s="49"/>
      <c r="BQ384" s="49"/>
      <c r="BR384" s="49"/>
      <c r="BS384" s="49"/>
      <c r="BT384" s="49"/>
    </row>
    <row r="385" spans="1:72"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  <c r="BE385" s="49"/>
      <c r="BF385" s="49"/>
      <c r="BG385" s="49"/>
      <c r="BH385" s="49"/>
      <c r="BI385" s="49"/>
      <c r="BJ385" s="49"/>
      <c r="BK385" s="49"/>
      <c r="BL385" s="49"/>
      <c r="BM385" s="49"/>
      <c r="BN385" s="49"/>
      <c r="BO385" s="49"/>
      <c r="BP385" s="49"/>
      <c r="BQ385" s="49"/>
      <c r="BR385" s="49"/>
      <c r="BS385" s="49"/>
      <c r="BT385" s="49"/>
    </row>
    <row r="386" spans="1:72" ht="14.4">
      <c r="A386" s="72" t="s">
        <v>769</v>
      </c>
    </row>
    <row r="387" spans="1:72" ht="14.4">
      <c r="A387" s="69" t="s">
        <v>719</v>
      </c>
    </row>
    <row r="388" spans="1:72" ht="14.4">
      <c r="A388" s="69" t="s">
        <v>717</v>
      </c>
    </row>
    <row r="389" spans="1:72">
      <c r="A389" s="68"/>
    </row>
    <row r="390" spans="1:72">
      <c r="A390" s="68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10"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ACC31-12CA-3C43-B3D9-D7C4D13E2FCC}">
  <dimension ref="A8:I19"/>
  <sheetViews>
    <sheetView workbookViewId="0">
      <selection activeCell="A24" sqref="A24"/>
    </sheetView>
  </sheetViews>
  <sheetFormatPr defaultColWidth="11.19921875" defaultRowHeight="15.6"/>
  <cols>
    <col min="1" max="1" width="60" customWidth="1"/>
    <col min="2" max="2" width="39.296875" customWidth="1"/>
    <col min="7" max="7" width="12.69921875" customWidth="1"/>
    <col min="8" max="8" width="11.796875" customWidth="1"/>
    <col min="9" max="9" width="11.69921875" customWidth="1"/>
  </cols>
  <sheetData>
    <row r="8" spans="1:9" s="65" customFormat="1">
      <c r="A8" s="65" t="s">
        <v>768</v>
      </c>
    </row>
    <row r="10" spans="1:9" s="65" customFormat="1" ht="18">
      <c r="A10" s="65" t="s">
        <v>53</v>
      </c>
      <c r="B10" s="65" t="s">
        <v>711</v>
      </c>
      <c r="C10" s="65" t="s">
        <v>712</v>
      </c>
      <c r="D10" s="65" t="s">
        <v>652</v>
      </c>
      <c r="E10" s="65" t="s">
        <v>40</v>
      </c>
      <c r="F10" s="65" t="s">
        <v>39</v>
      </c>
      <c r="G10" s="70" t="s">
        <v>743</v>
      </c>
      <c r="H10" s="70" t="s">
        <v>744</v>
      </c>
      <c r="I10" s="70" t="s">
        <v>745</v>
      </c>
    </row>
    <row r="11" spans="1:9">
      <c r="A11" s="73" t="s">
        <v>766</v>
      </c>
      <c r="B11" s="73" t="s">
        <v>767</v>
      </c>
      <c r="C11" s="73">
        <f>(5.41+9)/2</f>
        <v>7.2050000000000001</v>
      </c>
      <c r="D11" s="74">
        <v>0.50381679389312972</v>
      </c>
      <c r="E11" s="74">
        <v>1</v>
      </c>
      <c r="F11" s="74">
        <v>100</v>
      </c>
      <c r="G11" s="74">
        <v>18.91</v>
      </c>
      <c r="H11" s="73">
        <v>15.673</v>
      </c>
      <c r="I11" s="73">
        <v>38.899000000000001</v>
      </c>
    </row>
    <row r="12" spans="1:9">
      <c r="A12" t="s">
        <v>746</v>
      </c>
      <c r="B12" t="s">
        <v>713</v>
      </c>
      <c r="C12" s="66">
        <v>0.437</v>
      </c>
      <c r="D12" s="66">
        <v>1.832369942196532</v>
      </c>
      <c r="E12" s="66">
        <v>79.190751445086704</v>
      </c>
      <c r="F12" s="66">
        <v>90.173410404624278</v>
      </c>
      <c r="G12" s="66">
        <v>19.760000000000002</v>
      </c>
      <c r="H12" s="66">
        <v>15.64</v>
      </c>
      <c r="I12" s="66">
        <v>39.44</v>
      </c>
    </row>
    <row r="13" spans="1:9">
      <c r="A13" t="s">
        <v>747</v>
      </c>
      <c r="B13" t="s">
        <v>714</v>
      </c>
      <c r="C13" s="66">
        <v>1.1156499022290975</v>
      </c>
      <c r="D13" s="66">
        <v>0.28777499515521371</v>
      </c>
      <c r="E13" s="66">
        <v>9.9839863453740438</v>
      </c>
      <c r="F13" s="66">
        <v>117.58595002000843</v>
      </c>
      <c r="G13" s="66">
        <v>18.328000000000003</v>
      </c>
      <c r="H13" s="66">
        <v>15.475999999999999</v>
      </c>
      <c r="I13" s="66">
        <v>37.932499999999997</v>
      </c>
    </row>
    <row r="14" spans="1:9">
      <c r="A14" t="s">
        <v>748</v>
      </c>
      <c r="B14" t="s">
        <v>715</v>
      </c>
      <c r="C14" s="66">
        <v>1E-3</v>
      </c>
      <c r="D14" s="66">
        <v>22</v>
      </c>
      <c r="E14" s="66">
        <v>200</v>
      </c>
      <c r="F14" s="66">
        <v>888.9</v>
      </c>
      <c r="G14" s="66">
        <v>18.513999999999999</v>
      </c>
      <c r="H14" s="66">
        <v>15.59</v>
      </c>
      <c r="I14" s="66">
        <v>38.457000000000001</v>
      </c>
    </row>
    <row r="17" spans="1:1">
      <c r="A17" s="72" t="s">
        <v>769</v>
      </c>
    </row>
    <row r="18" spans="1:1">
      <c r="A18" s="69" t="s">
        <v>719</v>
      </c>
    </row>
    <row r="19" spans="1:1">
      <c r="A19" s="69" t="s">
        <v>717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1a - SEMFR</vt:lpstr>
      <vt:lpstr>1b - MH</vt:lpstr>
      <vt:lpstr>1c - New Hebrides</vt:lpstr>
      <vt:lpstr>1d - end-members</vt:lpstr>
      <vt:lpstr>'1a - SEMFR'!Print_Area</vt:lpstr>
      <vt:lpstr>'1b - MH'!Print_Area</vt:lpstr>
      <vt:lpstr>'1c - New Hebrides'!Print_Area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Alice Williams</cp:lastModifiedBy>
  <dcterms:created xsi:type="dcterms:W3CDTF">2019-03-05T03:05:26Z</dcterms:created>
  <dcterms:modified xsi:type="dcterms:W3CDTF">2022-02-18T11:23:41Z</dcterms:modified>
</cp:coreProperties>
</file>