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1500385\Dropbox\GPL Submissions\GPL Subm v28\GPL2209cor Carbonne\"/>
    </mc:Choice>
  </mc:AlternateContent>
  <bookViews>
    <workbookView xWindow="0" yWindow="0" windowWidth="28800" windowHeight="11730" activeTab="3"/>
  </bookViews>
  <sheets>
    <sheet name="stds 2019" sheetId="11" r:id="rId1"/>
    <sheet name="stds 2018" sheetId="10" r:id="rId2"/>
    <sheet name="Micropyrites ATX" sheetId="8" r:id="rId3"/>
    <sheet name="micropyrites cuba" sheetId="7" r:id="rId4"/>
    <sheet name="Sheet1" sheetId="12" r:id="rId5"/>
    <sheet name="Framboid ATX " sheetId="6" r:id="rId6"/>
    <sheet name="Framboidal Pyrite Cayo Coco" sheetId="4" r:id="rId7"/>
  </sheets>
  <externalReferences>
    <externalReference r:id="rId8"/>
    <externalReference r:id="rId9"/>
  </externalReferences>
  <definedNames>
    <definedName name="courant" localSheetId="0">#REF!</definedName>
    <definedName name="courant">#REF!</definedName>
    <definedName name="f" localSheetId="1">[1]QSA!$AJ$47</definedName>
    <definedName name="f">[2]QSA!$AJ$47</definedName>
    <definedName name="IMF" localSheetId="1">[1]IMF!$R$5</definedName>
    <definedName name="IMF">[2]IMF!$R$5</definedName>
    <definedName name="RatioIMF" localSheetId="0">[2]IMF!$F$3</definedName>
    <definedName name="RatioIMF">[1]IMF!$F$3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5" i="12" l="1"/>
  <c r="L36" i="12"/>
  <c r="J36" i="12"/>
  <c r="K36" i="12"/>
  <c r="I36" i="12"/>
  <c r="O6" i="12"/>
  <c r="P6" i="12"/>
  <c r="Q6" i="12"/>
  <c r="R6" i="12"/>
  <c r="S6" i="12"/>
  <c r="O7" i="12"/>
  <c r="P7" i="12"/>
  <c r="Q7" i="12"/>
  <c r="R7" i="12"/>
  <c r="S7" i="12"/>
  <c r="O8" i="12"/>
  <c r="P8" i="12"/>
  <c r="Q8" i="12"/>
  <c r="R8" i="12"/>
  <c r="S8" i="12"/>
  <c r="O9" i="12"/>
  <c r="P9" i="12"/>
  <c r="Q9" i="12"/>
  <c r="R9" i="12"/>
  <c r="S9" i="12"/>
  <c r="O10" i="12"/>
  <c r="P10" i="12"/>
  <c r="Q10" i="12"/>
  <c r="R10" i="12"/>
  <c r="S10" i="12"/>
  <c r="O11" i="12"/>
  <c r="P11" i="12"/>
  <c r="Q11" i="12"/>
  <c r="R11" i="12"/>
  <c r="S11" i="12"/>
  <c r="O12" i="12"/>
  <c r="P12" i="12"/>
  <c r="Q12" i="12"/>
  <c r="R12" i="12"/>
  <c r="S12" i="12"/>
  <c r="O13" i="12"/>
  <c r="P13" i="12"/>
  <c r="Q13" i="12"/>
  <c r="R13" i="12"/>
  <c r="S13" i="12"/>
  <c r="O14" i="12"/>
  <c r="P14" i="12"/>
  <c r="Q14" i="12"/>
  <c r="R14" i="12"/>
  <c r="S14" i="12"/>
  <c r="O15" i="12"/>
  <c r="P15" i="12"/>
  <c r="Q15" i="12"/>
  <c r="R15" i="12"/>
  <c r="S15" i="12"/>
  <c r="O16" i="12"/>
  <c r="P16" i="12"/>
  <c r="Q16" i="12"/>
  <c r="R16" i="12"/>
  <c r="S16" i="12"/>
  <c r="O17" i="12"/>
  <c r="P17" i="12"/>
  <c r="Q17" i="12"/>
  <c r="R17" i="12"/>
  <c r="S17" i="12"/>
  <c r="O18" i="12"/>
  <c r="P18" i="12"/>
  <c r="Q18" i="12"/>
  <c r="R18" i="12"/>
  <c r="S18" i="12"/>
  <c r="O19" i="12"/>
  <c r="P19" i="12"/>
  <c r="Q19" i="12"/>
  <c r="R19" i="12"/>
  <c r="S19" i="12"/>
  <c r="O20" i="12"/>
  <c r="P20" i="12"/>
  <c r="Q20" i="12"/>
  <c r="R20" i="12"/>
  <c r="S20" i="12"/>
  <c r="O21" i="12"/>
  <c r="P21" i="12"/>
  <c r="Q21" i="12"/>
  <c r="R21" i="12"/>
  <c r="S21" i="12"/>
  <c r="O22" i="12"/>
  <c r="P22" i="12"/>
  <c r="Q22" i="12"/>
  <c r="R22" i="12"/>
  <c r="S22" i="12"/>
  <c r="O23" i="12"/>
  <c r="P23" i="12"/>
  <c r="Q23" i="12"/>
  <c r="R23" i="12"/>
  <c r="S23" i="12"/>
  <c r="O24" i="12"/>
  <c r="P24" i="12"/>
  <c r="Q24" i="12"/>
  <c r="R24" i="12"/>
  <c r="S24" i="12"/>
  <c r="O25" i="12"/>
  <c r="P25" i="12"/>
  <c r="Q25" i="12"/>
  <c r="R25" i="12"/>
  <c r="S25" i="12"/>
  <c r="O26" i="12"/>
  <c r="P26" i="12"/>
  <c r="Q26" i="12"/>
  <c r="R26" i="12"/>
  <c r="S26" i="12"/>
  <c r="O27" i="12"/>
  <c r="P27" i="12"/>
  <c r="Q27" i="12"/>
  <c r="R27" i="12"/>
  <c r="S27" i="12"/>
  <c r="O28" i="12"/>
  <c r="P28" i="12"/>
  <c r="Q28" i="12"/>
  <c r="R28" i="12"/>
  <c r="S28" i="12"/>
  <c r="O29" i="12"/>
  <c r="P29" i="12"/>
  <c r="Q29" i="12"/>
  <c r="R29" i="12"/>
  <c r="S29" i="12"/>
  <c r="O30" i="12"/>
  <c r="P30" i="12"/>
  <c r="Q30" i="12"/>
  <c r="R30" i="12"/>
  <c r="S30" i="12"/>
  <c r="O31" i="12"/>
  <c r="P31" i="12"/>
  <c r="Q31" i="12"/>
  <c r="R31" i="12"/>
  <c r="S31" i="12"/>
  <c r="O32" i="12"/>
  <c r="P32" i="12"/>
  <c r="Q32" i="12"/>
  <c r="R32" i="12"/>
  <c r="S32" i="12"/>
  <c r="O33" i="12"/>
  <c r="P33" i="12"/>
  <c r="Q33" i="12"/>
  <c r="R33" i="12"/>
  <c r="S33" i="12"/>
  <c r="P5" i="12"/>
  <c r="P35" i="12" s="1"/>
  <c r="P36" i="12" s="1"/>
  <c r="Q5" i="12"/>
  <c r="R5" i="12"/>
  <c r="S5" i="12"/>
  <c r="I9" i="12"/>
  <c r="J9" i="12"/>
  <c r="K9" i="12"/>
  <c r="L9" i="12"/>
  <c r="M9" i="12"/>
  <c r="I10" i="12"/>
  <c r="J10" i="12"/>
  <c r="K10" i="12"/>
  <c r="L10" i="12"/>
  <c r="M10" i="12"/>
  <c r="I11" i="12"/>
  <c r="J11" i="12"/>
  <c r="K11" i="12"/>
  <c r="L11" i="12"/>
  <c r="M11" i="12"/>
  <c r="I12" i="12"/>
  <c r="J12" i="12"/>
  <c r="K12" i="12"/>
  <c r="L12" i="12"/>
  <c r="M12" i="12"/>
  <c r="I13" i="12"/>
  <c r="J13" i="12"/>
  <c r="K13" i="12"/>
  <c r="L13" i="12"/>
  <c r="M13" i="12"/>
  <c r="I14" i="12"/>
  <c r="J14" i="12"/>
  <c r="K14" i="12"/>
  <c r="L14" i="12"/>
  <c r="M14" i="12"/>
  <c r="I15" i="12"/>
  <c r="J15" i="12"/>
  <c r="K15" i="12"/>
  <c r="L15" i="12"/>
  <c r="M15" i="12"/>
  <c r="I16" i="12"/>
  <c r="J16" i="12"/>
  <c r="K16" i="12"/>
  <c r="L16" i="12"/>
  <c r="M16" i="12"/>
  <c r="I17" i="12"/>
  <c r="J17" i="12"/>
  <c r="K17" i="12"/>
  <c r="L17" i="12"/>
  <c r="M17" i="12"/>
  <c r="I18" i="12"/>
  <c r="J18" i="12"/>
  <c r="K18" i="12"/>
  <c r="L18" i="12"/>
  <c r="M18" i="12"/>
  <c r="I19" i="12"/>
  <c r="J19" i="12"/>
  <c r="K19" i="12"/>
  <c r="L19" i="12"/>
  <c r="M19" i="12"/>
  <c r="I20" i="12"/>
  <c r="J20" i="12"/>
  <c r="K20" i="12"/>
  <c r="L20" i="12"/>
  <c r="M20" i="12"/>
  <c r="I21" i="12"/>
  <c r="J21" i="12"/>
  <c r="K21" i="12"/>
  <c r="L21" i="12"/>
  <c r="M21" i="12"/>
  <c r="I22" i="12"/>
  <c r="J22" i="12"/>
  <c r="K22" i="12"/>
  <c r="L22" i="12"/>
  <c r="M22" i="12"/>
  <c r="I23" i="12"/>
  <c r="J23" i="12"/>
  <c r="K23" i="12"/>
  <c r="L23" i="12"/>
  <c r="M23" i="12"/>
  <c r="I24" i="12"/>
  <c r="J24" i="12"/>
  <c r="K24" i="12"/>
  <c r="L24" i="12"/>
  <c r="M24" i="12"/>
  <c r="I25" i="12"/>
  <c r="J25" i="12"/>
  <c r="K25" i="12"/>
  <c r="L25" i="12"/>
  <c r="M25" i="12"/>
  <c r="I26" i="12"/>
  <c r="J26" i="12"/>
  <c r="K26" i="12"/>
  <c r="L26" i="12"/>
  <c r="M26" i="12"/>
  <c r="I27" i="12"/>
  <c r="J27" i="12"/>
  <c r="K27" i="12"/>
  <c r="L27" i="12"/>
  <c r="M27" i="12"/>
  <c r="I28" i="12"/>
  <c r="J28" i="12"/>
  <c r="K28" i="12"/>
  <c r="L28" i="12"/>
  <c r="M28" i="12"/>
  <c r="I29" i="12"/>
  <c r="J29" i="12"/>
  <c r="K29" i="12"/>
  <c r="L29" i="12"/>
  <c r="M29" i="12"/>
  <c r="I30" i="12"/>
  <c r="J30" i="12"/>
  <c r="K30" i="12"/>
  <c r="L30" i="12"/>
  <c r="M30" i="12"/>
  <c r="I31" i="12"/>
  <c r="J31" i="12"/>
  <c r="K31" i="12"/>
  <c r="L31" i="12"/>
  <c r="M31" i="12"/>
  <c r="I32" i="12"/>
  <c r="J32" i="12"/>
  <c r="K32" i="12"/>
  <c r="L32" i="12"/>
  <c r="M32" i="12"/>
  <c r="I33" i="12"/>
  <c r="J33" i="12"/>
  <c r="K33" i="12"/>
  <c r="L33" i="12"/>
  <c r="M33" i="12"/>
  <c r="I8" i="12"/>
  <c r="J8" i="12"/>
  <c r="J35" i="12" s="1"/>
  <c r="K8" i="12"/>
  <c r="L8" i="12"/>
  <c r="M8" i="12"/>
  <c r="U53" i="8"/>
  <c r="U55" i="8"/>
  <c r="U57" i="8"/>
  <c r="U58" i="8"/>
  <c r="U60" i="8"/>
  <c r="U12" i="8"/>
  <c r="U15" i="8"/>
  <c r="U17" i="8"/>
  <c r="U18" i="8"/>
  <c r="U20" i="8"/>
  <c r="U21" i="8"/>
  <c r="U23" i="8"/>
  <c r="U24" i="8"/>
  <c r="U27" i="8"/>
  <c r="U28" i="8"/>
  <c r="U29" i="8"/>
  <c r="U31" i="8"/>
  <c r="U32" i="8"/>
  <c r="U33" i="8"/>
  <c r="U34" i="8"/>
  <c r="U35" i="8"/>
  <c r="U37" i="8"/>
  <c r="U38" i="8"/>
  <c r="U39" i="8"/>
  <c r="U40" i="8"/>
  <c r="U41" i="8"/>
  <c r="U43" i="8"/>
  <c r="U44" i="8"/>
  <c r="U45" i="8"/>
  <c r="U47" i="8"/>
  <c r="U48" i="8"/>
  <c r="U49" i="8"/>
  <c r="U50" i="8"/>
  <c r="U51" i="8"/>
  <c r="U11" i="8"/>
  <c r="Y39" i="8"/>
  <c r="T38" i="7"/>
  <c r="S39" i="7"/>
  <c r="Q12" i="7"/>
  <c r="Q14" i="7"/>
  <c r="Q16" i="7"/>
  <c r="Q18" i="7"/>
  <c r="Q20" i="7"/>
  <c r="Q22" i="7"/>
  <c r="Q24" i="7"/>
  <c r="Q27" i="7"/>
  <c r="Q28" i="7"/>
  <c r="Q29" i="7"/>
  <c r="Q30" i="7"/>
  <c r="Q31" i="7"/>
  <c r="Q32" i="7"/>
  <c r="Q33" i="7"/>
  <c r="Q34" i="7"/>
  <c r="Q35" i="7"/>
  <c r="Q37" i="7"/>
  <c r="Q38" i="7"/>
  <c r="Q39" i="7"/>
  <c r="Q41" i="7"/>
  <c r="Q43" i="7"/>
  <c r="Q45" i="7"/>
  <c r="Q46" i="7"/>
  <c r="Q48" i="7"/>
  <c r="Q49" i="7"/>
  <c r="Q50" i="7"/>
  <c r="Q52" i="7"/>
  <c r="Q54" i="7"/>
  <c r="Q10" i="7"/>
  <c r="AE19" i="4"/>
  <c r="W38" i="8"/>
  <c r="W39" i="8"/>
  <c r="S38" i="7"/>
  <c r="W17" i="6"/>
  <c r="U641" i="11"/>
  <c r="V641" i="11" s="1"/>
  <c r="W641" i="11" s="1"/>
  <c r="U640" i="11"/>
  <c r="V640" i="11" s="1"/>
  <c r="W640" i="11" s="1"/>
  <c r="U639" i="11"/>
  <c r="V639" i="11" s="1"/>
  <c r="W639" i="11" s="1"/>
  <c r="U638" i="11"/>
  <c r="V638" i="11" s="1"/>
  <c r="W638" i="11" s="1"/>
  <c r="U637" i="11"/>
  <c r="V637" i="11" s="1"/>
  <c r="W637" i="11" s="1"/>
  <c r="U636" i="11"/>
  <c r="V636" i="11" s="1"/>
  <c r="W636" i="11" s="1"/>
  <c r="U635" i="11"/>
  <c r="V635" i="11" s="1"/>
  <c r="W635" i="11" s="1"/>
  <c r="U634" i="11"/>
  <c r="V634" i="11" s="1"/>
  <c r="W634" i="11" s="1"/>
  <c r="U633" i="11"/>
  <c r="V633" i="11" s="1"/>
  <c r="W633" i="11" s="1"/>
  <c r="U632" i="11"/>
  <c r="V632" i="11" s="1"/>
  <c r="W632" i="11" s="1"/>
  <c r="U631" i="11"/>
  <c r="V631" i="11" s="1"/>
  <c r="W631" i="11" s="1"/>
  <c r="U630" i="11"/>
  <c r="V630" i="11" s="1"/>
  <c r="W630" i="11" s="1"/>
  <c r="U629" i="11"/>
  <c r="V629" i="11" s="1"/>
  <c r="W629" i="11" s="1"/>
  <c r="U628" i="11"/>
  <c r="V628" i="11" s="1"/>
  <c r="W628" i="11" s="1"/>
  <c r="U627" i="11"/>
  <c r="V627" i="11" s="1"/>
  <c r="W627" i="11" s="1"/>
  <c r="U626" i="11"/>
  <c r="V626" i="11" s="1"/>
  <c r="W626" i="11" s="1"/>
  <c r="U625" i="11"/>
  <c r="V625" i="11" s="1"/>
  <c r="W625" i="11" s="1"/>
  <c r="U624" i="11"/>
  <c r="V624" i="11" s="1"/>
  <c r="W624" i="11" s="1"/>
  <c r="U623" i="11"/>
  <c r="V623" i="11" s="1"/>
  <c r="W623" i="11" s="1"/>
  <c r="U622" i="11"/>
  <c r="V622" i="11" s="1"/>
  <c r="W622" i="11" s="1"/>
  <c r="U621" i="11"/>
  <c r="V621" i="11" s="1"/>
  <c r="W621" i="11" s="1"/>
  <c r="U620" i="11"/>
  <c r="V620" i="11" s="1"/>
  <c r="W620" i="11" s="1"/>
  <c r="U619" i="11"/>
  <c r="V619" i="11" s="1"/>
  <c r="W619" i="11" s="1"/>
  <c r="U618" i="11"/>
  <c r="V618" i="11" s="1"/>
  <c r="W618" i="11" s="1"/>
  <c r="U617" i="11"/>
  <c r="V617" i="11" s="1"/>
  <c r="W617" i="11" s="1"/>
  <c r="U616" i="11"/>
  <c r="V616" i="11" s="1"/>
  <c r="W616" i="11" s="1"/>
  <c r="U615" i="11"/>
  <c r="V615" i="11" s="1"/>
  <c r="W615" i="11" s="1"/>
  <c r="U614" i="11"/>
  <c r="V614" i="11" s="1"/>
  <c r="W614" i="11" s="1"/>
  <c r="U613" i="11"/>
  <c r="V613" i="11" s="1"/>
  <c r="W613" i="11" s="1"/>
  <c r="U612" i="11"/>
  <c r="V612" i="11" s="1"/>
  <c r="W612" i="11" s="1"/>
  <c r="U611" i="11"/>
  <c r="V611" i="11" s="1"/>
  <c r="W611" i="11" s="1"/>
  <c r="U610" i="11"/>
  <c r="V610" i="11" s="1"/>
  <c r="W610" i="11" s="1"/>
  <c r="U609" i="11"/>
  <c r="V609" i="11" s="1"/>
  <c r="W609" i="11" s="1"/>
  <c r="U608" i="11"/>
  <c r="V608" i="11" s="1"/>
  <c r="W608" i="11" s="1"/>
  <c r="U607" i="11"/>
  <c r="V607" i="11" s="1"/>
  <c r="W607" i="11" s="1"/>
  <c r="U606" i="11"/>
  <c r="V606" i="11" s="1"/>
  <c r="W606" i="11" s="1"/>
  <c r="U605" i="11"/>
  <c r="V605" i="11" s="1"/>
  <c r="W605" i="11" s="1"/>
  <c r="U604" i="11"/>
  <c r="V604" i="11" s="1"/>
  <c r="W604" i="11" s="1"/>
  <c r="U603" i="11"/>
  <c r="V603" i="11" s="1"/>
  <c r="W603" i="11" s="1"/>
  <c r="U602" i="11"/>
  <c r="V602" i="11" s="1"/>
  <c r="W602" i="11" s="1"/>
  <c r="U601" i="11"/>
  <c r="V601" i="11" s="1"/>
  <c r="W601" i="11" s="1"/>
  <c r="U600" i="11"/>
  <c r="V600" i="11" s="1"/>
  <c r="W600" i="11" s="1"/>
  <c r="U599" i="11"/>
  <c r="V599" i="11" s="1"/>
  <c r="W599" i="11" s="1"/>
  <c r="U598" i="11"/>
  <c r="V598" i="11" s="1"/>
  <c r="W598" i="11" s="1"/>
  <c r="U597" i="11"/>
  <c r="V597" i="11" s="1"/>
  <c r="W597" i="11" s="1"/>
  <c r="U596" i="11"/>
  <c r="V596" i="11" s="1"/>
  <c r="W596" i="11" s="1"/>
  <c r="U595" i="11"/>
  <c r="V595" i="11" s="1"/>
  <c r="W595" i="11" s="1"/>
  <c r="U594" i="11"/>
  <c r="V594" i="11" s="1"/>
  <c r="W594" i="11" s="1"/>
  <c r="U593" i="11"/>
  <c r="V593" i="11" s="1"/>
  <c r="W593" i="11" s="1"/>
  <c r="U587" i="11"/>
  <c r="V587" i="11" s="1"/>
  <c r="W587" i="11" s="1"/>
  <c r="U586" i="11"/>
  <c r="V586" i="11" s="1"/>
  <c r="W586" i="11" s="1"/>
  <c r="U585" i="11"/>
  <c r="V585" i="11" s="1"/>
  <c r="W585" i="11" s="1"/>
  <c r="U584" i="11"/>
  <c r="V584" i="11" s="1"/>
  <c r="W584" i="11" s="1"/>
  <c r="U583" i="11"/>
  <c r="V583" i="11" s="1"/>
  <c r="W583" i="11" s="1"/>
  <c r="U582" i="11"/>
  <c r="V582" i="11" s="1"/>
  <c r="W582" i="11" s="1"/>
  <c r="U581" i="11"/>
  <c r="V581" i="11" s="1"/>
  <c r="W581" i="11" s="1"/>
  <c r="U580" i="11"/>
  <c r="V580" i="11" s="1"/>
  <c r="W580" i="11" s="1"/>
  <c r="U579" i="11"/>
  <c r="V579" i="11" s="1"/>
  <c r="W579" i="11" s="1"/>
  <c r="U578" i="11"/>
  <c r="V578" i="11" s="1"/>
  <c r="W578" i="11" s="1"/>
  <c r="U577" i="11"/>
  <c r="V577" i="11" s="1"/>
  <c r="W577" i="11" s="1"/>
  <c r="U576" i="11"/>
  <c r="V576" i="11" s="1"/>
  <c r="W576" i="11" s="1"/>
  <c r="U575" i="11"/>
  <c r="V575" i="11" s="1"/>
  <c r="W575" i="11" s="1"/>
  <c r="U574" i="11"/>
  <c r="V574" i="11" s="1"/>
  <c r="W574" i="11" s="1"/>
  <c r="U573" i="11"/>
  <c r="V573" i="11" s="1"/>
  <c r="W573" i="11" s="1"/>
  <c r="U572" i="11"/>
  <c r="V572" i="11" s="1"/>
  <c r="W572" i="11" s="1"/>
  <c r="U571" i="11"/>
  <c r="V571" i="11" s="1"/>
  <c r="W571" i="11" s="1"/>
  <c r="U570" i="11"/>
  <c r="V570" i="11" s="1"/>
  <c r="W570" i="11" s="1"/>
  <c r="U569" i="11"/>
  <c r="V569" i="11" s="1"/>
  <c r="W569" i="11" s="1"/>
  <c r="U568" i="11"/>
  <c r="V568" i="11" s="1"/>
  <c r="W568" i="11" s="1"/>
  <c r="U567" i="11"/>
  <c r="V567" i="11" s="1"/>
  <c r="W567" i="11" s="1"/>
  <c r="U566" i="11"/>
  <c r="V566" i="11" s="1"/>
  <c r="W566" i="11" s="1"/>
  <c r="U565" i="11"/>
  <c r="V565" i="11" s="1"/>
  <c r="W565" i="11" s="1"/>
  <c r="U564" i="11"/>
  <c r="V564" i="11" s="1"/>
  <c r="W564" i="11" s="1"/>
  <c r="U563" i="11"/>
  <c r="V563" i="11" s="1"/>
  <c r="W563" i="11" s="1"/>
  <c r="U562" i="11"/>
  <c r="V562" i="11" s="1"/>
  <c r="W562" i="11" s="1"/>
  <c r="U561" i="11"/>
  <c r="V561" i="11" s="1"/>
  <c r="W561" i="11" s="1"/>
  <c r="U560" i="11"/>
  <c r="V560" i="11" s="1"/>
  <c r="W560" i="11" s="1"/>
  <c r="U559" i="11"/>
  <c r="V559" i="11" s="1"/>
  <c r="W559" i="11" s="1"/>
  <c r="U558" i="11"/>
  <c r="V558" i="11" s="1"/>
  <c r="W558" i="11" s="1"/>
  <c r="U557" i="11"/>
  <c r="V557" i="11" s="1"/>
  <c r="W557" i="11" s="1"/>
  <c r="U556" i="11"/>
  <c r="V556" i="11" s="1"/>
  <c r="W556" i="11" s="1"/>
  <c r="U555" i="11"/>
  <c r="V555" i="11" s="1"/>
  <c r="W555" i="11" s="1"/>
  <c r="U554" i="11"/>
  <c r="V554" i="11" s="1"/>
  <c r="W554" i="11" s="1"/>
  <c r="U553" i="11"/>
  <c r="V553" i="11" s="1"/>
  <c r="W553" i="11" s="1"/>
  <c r="U552" i="11"/>
  <c r="V552" i="11" s="1"/>
  <c r="W552" i="11" s="1"/>
  <c r="U551" i="11"/>
  <c r="V551" i="11" s="1"/>
  <c r="W551" i="11" s="1"/>
  <c r="U550" i="11"/>
  <c r="V550" i="11" s="1"/>
  <c r="W550" i="11" s="1"/>
  <c r="U549" i="11"/>
  <c r="V549" i="11" s="1"/>
  <c r="W549" i="11" s="1"/>
  <c r="U548" i="11"/>
  <c r="V548" i="11" s="1"/>
  <c r="W548" i="11" s="1"/>
  <c r="U547" i="11"/>
  <c r="V547" i="11" s="1"/>
  <c r="W547" i="11" s="1"/>
  <c r="U546" i="11"/>
  <c r="V546" i="11" s="1"/>
  <c r="W546" i="11" s="1"/>
  <c r="U545" i="11"/>
  <c r="V545" i="11" s="1"/>
  <c r="W545" i="11" s="1"/>
  <c r="U544" i="11"/>
  <c r="V544" i="11" s="1"/>
  <c r="W544" i="11" s="1"/>
  <c r="U543" i="11"/>
  <c r="V543" i="11" s="1"/>
  <c r="W543" i="11" s="1"/>
  <c r="U542" i="11"/>
  <c r="V542" i="11" s="1"/>
  <c r="W542" i="11" s="1"/>
  <c r="U541" i="11"/>
  <c r="V541" i="11" s="1"/>
  <c r="W541" i="11" s="1"/>
  <c r="U540" i="11"/>
  <c r="V540" i="11" s="1"/>
  <c r="W540" i="11" s="1"/>
  <c r="U539" i="11"/>
  <c r="V539" i="11" s="1"/>
  <c r="W539" i="11" s="1"/>
  <c r="U534" i="11"/>
  <c r="V534" i="11" s="1"/>
  <c r="W534" i="11" s="1"/>
  <c r="U533" i="11"/>
  <c r="V533" i="11" s="1"/>
  <c r="W533" i="11" s="1"/>
  <c r="U532" i="11"/>
  <c r="V532" i="11" s="1"/>
  <c r="W532" i="11" s="1"/>
  <c r="U531" i="11"/>
  <c r="V531" i="11" s="1"/>
  <c r="W531" i="11" s="1"/>
  <c r="U530" i="11"/>
  <c r="V530" i="11" s="1"/>
  <c r="W530" i="11" s="1"/>
  <c r="U529" i="11"/>
  <c r="V529" i="11" s="1"/>
  <c r="W529" i="11" s="1"/>
  <c r="U528" i="11"/>
  <c r="V528" i="11" s="1"/>
  <c r="W528" i="11" s="1"/>
  <c r="U527" i="11"/>
  <c r="V527" i="11" s="1"/>
  <c r="W527" i="11" s="1"/>
  <c r="U526" i="11"/>
  <c r="V526" i="11" s="1"/>
  <c r="W526" i="11" s="1"/>
  <c r="U525" i="11"/>
  <c r="V525" i="11" s="1"/>
  <c r="W525" i="11" s="1"/>
  <c r="U524" i="11"/>
  <c r="V524" i="11" s="1"/>
  <c r="W524" i="11" s="1"/>
  <c r="U523" i="11"/>
  <c r="V523" i="11" s="1"/>
  <c r="W523" i="11" s="1"/>
  <c r="U522" i="11"/>
  <c r="V522" i="11" s="1"/>
  <c r="W522" i="11" s="1"/>
  <c r="U521" i="11"/>
  <c r="V521" i="11" s="1"/>
  <c r="W521" i="11" s="1"/>
  <c r="U520" i="11"/>
  <c r="V520" i="11" s="1"/>
  <c r="W520" i="11" s="1"/>
  <c r="U519" i="11"/>
  <c r="V519" i="11" s="1"/>
  <c r="W519" i="11" s="1"/>
  <c r="U518" i="11"/>
  <c r="V518" i="11" s="1"/>
  <c r="W518" i="11" s="1"/>
  <c r="U517" i="11"/>
  <c r="V517" i="11" s="1"/>
  <c r="W517" i="11" s="1"/>
  <c r="U516" i="11"/>
  <c r="V516" i="11" s="1"/>
  <c r="W516" i="11" s="1"/>
  <c r="U515" i="11"/>
  <c r="V515" i="11" s="1"/>
  <c r="W515" i="11" s="1"/>
  <c r="U514" i="11"/>
  <c r="V514" i="11" s="1"/>
  <c r="W514" i="11" s="1"/>
  <c r="U513" i="11"/>
  <c r="V513" i="11" s="1"/>
  <c r="W513" i="11" s="1"/>
  <c r="U512" i="11"/>
  <c r="V512" i="11" s="1"/>
  <c r="W512" i="11" s="1"/>
  <c r="U511" i="11"/>
  <c r="V511" i="11" s="1"/>
  <c r="W511" i="11" s="1"/>
  <c r="U510" i="11"/>
  <c r="V510" i="11" s="1"/>
  <c r="W510" i="11" s="1"/>
  <c r="U509" i="11"/>
  <c r="V509" i="11" s="1"/>
  <c r="W509" i="11" s="1"/>
  <c r="U508" i="11"/>
  <c r="V508" i="11" s="1"/>
  <c r="W508" i="11" s="1"/>
  <c r="U507" i="11"/>
  <c r="V507" i="11" s="1"/>
  <c r="W507" i="11" s="1"/>
  <c r="U506" i="11"/>
  <c r="V506" i="11" s="1"/>
  <c r="W506" i="11" s="1"/>
  <c r="U505" i="11"/>
  <c r="V505" i="11" s="1"/>
  <c r="W505" i="11" s="1"/>
  <c r="U504" i="11"/>
  <c r="V504" i="11" s="1"/>
  <c r="W504" i="11" s="1"/>
  <c r="U503" i="11"/>
  <c r="V503" i="11" s="1"/>
  <c r="W503" i="11" s="1"/>
  <c r="U502" i="11"/>
  <c r="V502" i="11" s="1"/>
  <c r="W502" i="11" s="1"/>
  <c r="U501" i="11"/>
  <c r="V501" i="11" s="1"/>
  <c r="W501" i="11" s="1"/>
  <c r="U500" i="11"/>
  <c r="V500" i="11" s="1"/>
  <c r="W500" i="11" s="1"/>
  <c r="U499" i="11"/>
  <c r="V499" i="11" s="1"/>
  <c r="W499" i="11" s="1"/>
  <c r="U498" i="11"/>
  <c r="V498" i="11" s="1"/>
  <c r="W498" i="11" s="1"/>
  <c r="U497" i="11"/>
  <c r="V497" i="11" s="1"/>
  <c r="W497" i="11" s="1"/>
  <c r="U496" i="11"/>
  <c r="V496" i="11" s="1"/>
  <c r="W496" i="11" s="1"/>
  <c r="U495" i="11"/>
  <c r="V495" i="11" s="1"/>
  <c r="W495" i="11" s="1"/>
  <c r="U494" i="11"/>
  <c r="V494" i="11" s="1"/>
  <c r="W494" i="11" s="1"/>
  <c r="U493" i="11"/>
  <c r="V493" i="11" s="1"/>
  <c r="W493" i="11" s="1"/>
  <c r="U492" i="11"/>
  <c r="V492" i="11" s="1"/>
  <c r="W492" i="11" s="1"/>
  <c r="U491" i="11"/>
  <c r="V491" i="11" s="1"/>
  <c r="W491" i="11" s="1"/>
  <c r="U490" i="11"/>
  <c r="V490" i="11" s="1"/>
  <c r="W490" i="11" s="1"/>
  <c r="U489" i="11"/>
  <c r="V489" i="11" s="1"/>
  <c r="W489" i="11" s="1"/>
  <c r="U488" i="11"/>
  <c r="V488" i="11" s="1"/>
  <c r="W488" i="11" s="1"/>
  <c r="U487" i="11"/>
  <c r="V487" i="11" s="1"/>
  <c r="W487" i="11" s="1"/>
  <c r="U486" i="11"/>
  <c r="V486" i="11" s="1"/>
  <c r="W486" i="11" s="1"/>
  <c r="U485" i="11"/>
  <c r="V485" i="11" s="1"/>
  <c r="W485" i="11" s="1"/>
  <c r="U484" i="11"/>
  <c r="V484" i="11" s="1"/>
  <c r="W484" i="11" s="1"/>
  <c r="U483" i="11"/>
  <c r="V483" i="11" s="1"/>
  <c r="W483" i="11" s="1"/>
  <c r="U482" i="11"/>
  <c r="V482" i="11" s="1"/>
  <c r="W482" i="11" s="1"/>
  <c r="U481" i="11"/>
  <c r="V481" i="11" s="1"/>
  <c r="W481" i="11" s="1"/>
  <c r="U480" i="11"/>
  <c r="V480" i="11" s="1"/>
  <c r="W480" i="11" s="1"/>
  <c r="U479" i="11"/>
  <c r="V479" i="11" s="1"/>
  <c r="W479" i="11" s="1"/>
  <c r="U478" i="11"/>
  <c r="V478" i="11" s="1"/>
  <c r="W478" i="11" s="1"/>
  <c r="U477" i="11"/>
  <c r="V477" i="11" s="1"/>
  <c r="W477" i="11" s="1"/>
  <c r="U476" i="11"/>
  <c r="V476" i="11" s="1"/>
  <c r="W476" i="11" s="1"/>
  <c r="U475" i="11"/>
  <c r="V475" i="11" s="1"/>
  <c r="W475" i="11" s="1"/>
  <c r="U474" i="11"/>
  <c r="V474" i="11" s="1"/>
  <c r="W474" i="11" s="1"/>
  <c r="U473" i="11"/>
  <c r="V473" i="11" s="1"/>
  <c r="W473" i="11" s="1"/>
  <c r="U472" i="11"/>
  <c r="V472" i="11" s="1"/>
  <c r="W472" i="11" s="1"/>
  <c r="U471" i="11"/>
  <c r="V471" i="11" s="1"/>
  <c r="W471" i="11" s="1"/>
  <c r="U470" i="11"/>
  <c r="V470" i="11" s="1"/>
  <c r="W470" i="11" s="1"/>
  <c r="U469" i="11"/>
  <c r="V469" i="11" s="1"/>
  <c r="W469" i="11" s="1"/>
  <c r="U468" i="11"/>
  <c r="V468" i="11" s="1"/>
  <c r="W468" i="11" s="1"/>
  <c r="U467" i="11"/>
  <c r="V467" i="11" s="1"/>
  <c r="W467" i="11" s="1"/>
  <c r="U466" i="11"/>
  <c r="V466" i="11" s="1"/>
  <c r="W466" i="11" s="1"/>
  <c r="U465" i="11"/>
  <c r="V465" i="11" s="1"/>
  <c r="W465" i="11" s="1"/>
  <c r="U464" i="11"/>
  <c r="V464" i="11" s="1"/>
  <c r="W464" i="11" s="1"/>
  <c r="U463" i="11"/>
  <c r="V463" i="11" s="1"/>
  <c r="W463" i="11" s="1"/>
  <c r="U462" i="11"/>
  <c r="V462" i="11" s="1"/>
  <c r="W462" i="11" s="1"/>
  <c r="U461" i="11"/>
  <c r="V461" i="11" s="1"/>
  <c r="W461" i="11" s="1"/>
  <c r="U460" i="11"/>
  <c r="V460" i="11" s="1"/>
  <c r="W460" i="11" s="1"/>
  <c r="U459" i="11"/>
  <c r="V459" i="11" s="1"/>
  <c r="W459" i="11" s="1"/>
  <c r="U458" i="11"/>
  <c r="V458" i="11" s="1"/>
  <c r="W458" i="11" s="1"/>
  <c r="V457" i="11"/>
  <c r="W457" i="11" s="1"/>
  <c r="U457" i="11"/>
  <c r="U456" i="11"/>
  <c r="V456" i="11" s="1"/>
  <c r="W456" i="11" s="1"/>
  <c r="U455" i="11"/>
  <c r="V455" i="11" s="1"/>
  <c r="W455" i="11" s="1"/>
  <c r="U454" i="11"/>
  <c r="V454" i="11" s="1"/>
  <c r="W454" i="11" s="1"/>
  <c r="U448" i="11"/>
  <c r="V448" i="11" s="1"/>
  <c r="W448" i="11" s="1"/>
  <c r="U447" i="11"/>
  <c r="V447" i="11" s="1"/>
  <c r="W447" i="11" s="1"/>
  <c r="U446" i="11"/>
  <c r="V446" i="11" s="1"/>
  <c r="W446" i="11" s="1"/>
  <c r="U445" i="11"/>
  <c r="V445" i="11" s="1"/>
  <c r="W445" i="11" s="1"/>
  <c r="U444" i="11"/>
  <c r="V444" i="11" s="1"/>
  <c r="W444" i="11" s="1"/>
  <c r="U443" i="11"/>
  <c r="V443" i="11" s="1"/>
  <c r="W443" i="11" s="1"/>
  <c r="U442" i="11"/>
  <c r="V442" i="11" s="1"/>
  <c r="W442" i="11" s="1"/>
  <c r="U441" i="11"/>
  <c r="V441" i="11" s="1"/>
  <c r="W441" i="11" s="1"/>
  <c r="U440" i="11"/>
  <c r="V440" i="11" s="1"/>
  <c r="W440" i="11" s="1"/>
  <c r="U439" i="11"/>
  <c r="V439" i="11" s="1"/>
  <c r="W439" i="11" s="1"/>
  <c r="U438" i="11"/>
  <c r="V438" i="11" s="1"/>
  <c r="W438" i="11" s="1"/>
  <c r="U437" i="11"/>
  <c r="V437" i="11" s="1"/>
  <c r="W437" i="11" s="1"/>
  <c r="U436" i="11"/>
  <c r="V436" i="11" s="1"/>
  <c r="W436" i="11" s="1"/>
  <c r="U435" i="11"/>
  <c r="V435" i="11" s="1"/>
  <c r="W435" i="11" s="1"/>
  <c r="U434" i="11"/>
  <c r="V434" i="11" s="1"/>
  <c r="W434" i="11" s="1"/>
  <c r="U433" i="11"/>
  <c r="V433" i="11" s="1"/>
  <c r="W433" i="11" s="1"/>
  <c r="U432" i="11"/>
  <c r="V432" i="11" s="1"/>
  <c r="W432" i="11" s="1"/>
  <c r="U431" i="11"/>
  <c r="V431" i="11" s="1"/>
  <c r="W431" i="11" s="1"/>
  <c r="U430" i="11"/>
  <c r="V430" i="11" s="1"/>
  <c r="W430" i="11" s="1"/>
  <c r="U429" i="11"/>
  <c r="V429" i="11" s="1"/>
  <c r="W429" i="11" s="1"/>
  <c r="U428" i="11"/>
  <c r="V428" i="11" s="1"/>
  <c r="W428" i="11" s="1"/>
  <c r="U427" i="11"/>
  <c r="V427" i="11" s="1"/>
  <c r="W427" i="11" s="1"/>
  <c r="U426" i="11"/>
  <c r="V426" i="11" s="1"/>
  <c r="W426" i="11" s="1"/>
  <c r="U425" i="11"/>
  <c r="V425" i="11" s="1"/>
  <c r="W425" i="11" s="1"/>
  <c r="U424" i="11"/>
  <c r="V424" i="11" s="1"/>
  <c r="W424" i="11" s="1"/>
  <c r="U423" i="11"/>
  <c r="V423" i="11" s="1"/>
  <c r="W423" i="11" s="1"/>
  <c r="U422" i="11"/>
  <c r="V422" i="11" s="1"/>
  <c r="W422" i="11" s="1"/>
  <c r="U421" i="11"/>
  <c r="V421" i="11" s="1"/>
  <c r="W421" i="11" s="1"/>
  <c r="U420" i="11"/>
  <c r="V420" i="11" s="1"/>
  <c r="W420" i="11" s="1"/>
  <c r="U419" i="11"/>
  <c r="V419" i="11" s="1"/>
  <c r="W419" i="11" s="1"/>
  <c r="U418" i="11"/>
  <c r="V418" i="11" s="1"/>
  <c r="W418" i="11" s="1"/>
  <c r="U417" i="11"/>
  <c r="V417" i="11" s="1"/>
  <c r="W417" i="11" s="1"/>
  <c r="U416" i="11"/>
  <c r="V416" i="11" s="1"/>
  <c r="W416" i="11" s="1"/>
  <c r="U415" i="11"/>
  <c r="V415" i="11" s="1"/>
  <c r="W415" i="11" s="1"/>
  <c r="U414" i="11"/>
  <c r="V414" i="11" s="1"/>
  <c r="W414" i="11" s="1"/>
  <c r="U413" i="11"/>
  <c r="V413" i="11" s="1"/>
  <c r="W413" i="11" s="1"/>
  <c r="U412" i="11"/>
  <c r="V412" i="11" s="1"/>
  <c r="W412" i="11" s="1"/>
  <c r="U411" i="11"/>
  <c r="V411" i="11" s="1"/>
  <c r="W411" i="11" s="1"/>
  <c r="U410" i="11"/>
  <c r="V410" i="11" s="1"/>
  <c r="W410" i="11" s="1"/>
  <c r="U409" i="11"/>
  <c r="V409" i="11" s="1"/>
  <c r="W409" i="11" s="1"/>
  <c r="U408" i="11"/>
  <c r="V408" i="11" s="1"/>
  <c r="W408" i="11" s="1"/>
  <c r="U407" i="11"/>
  <c r="V407" i="11" s="1"/>
  <c r="W407" i="11" s="1"/>
  <c r="U406" i="11"/>
  <c r="V406" i="11" s="1"/>
  <c r="W406" i="11" s="1"/>
  <c r="U405" i="11"/>
  <c r="V405" i="11" s="1"/>
  <c r="W405" i="11" s="1"/>
  <c r="U404" i="11"/>
  <c r="V404" i="11" s="1"/>
  <c r="W404" i="11" s="1"/>
  <c r="U403" i="11"/>
  <c r="V403" i="11" s="1"/>
  <c r="W403" i="11" s="1"/>
  <c r="U402" i="11"/>
  <c r="V402" i="11" s="1"/>
  <c r="W402" i="11" s="1"/>
  <c r="U401" i="11"/>
  <c r="V401" i="11" s="1"/>
  <c r="W401" i="11" s="1"/>
  <c r="U400" i="11"/>
  <c r="V400" i="11" s="1"/>
  <c r="W400" i="11" s="1"/>
  <c r="U391" i="11"/>
  <c r="V391" i="11" s="1"/>
  <c r="W391" i="11" s="1"/>
  <c r="U390" i="11"/>
  <c r="V390" i="11" s="1"/>
  <c r="W390" i="11" s="1"/>
  <c r="U389" i="11"/>
  <c r="V389" i="11" s="1"/>
  <c r="W389" i="11" s="1"/>
  <c r="U388" i="11"/>
  <c r="V388" i="11" s="1"/>
  <c r="W388" i="11" s="1"/>
  <c r="U387" i="11"/>
  <c r="V387" i="11" s="1"/>
  <c r="W387" i="11" s="1"/>
  <c r="U386" i="11"/>
  <c r="V386" i="11" s="1"/>
  <c r="W386" i="11" s="1"/>
  <c r="U385" i="11"/>
  <c r="V385" i="11" s="1"/>
  <c r="W385" i="11" s="1"/>
  <c r="U384" i="11"/>
  <c r="V384" i="11" s="1"/>
  <c r="W384" i="11" s="1"/>
  <c r="U383" i="11"/>
  <c r="V383" i="11" s="1"/>
  <c r="W383" i="11" s="1"/>
  <c r="U382" i="11"/>
  <c r="V382" i="11" s="1"/>
  <c r="W382" i="11" s="1"/>
  <c r="U381" i="11"/>
  <c r="V381" i="11" s="1"/>
  <c r="W381" i="11" s="1"/>
  <c r="U380" i="11"/>
  <c r="V380" i="11" s="1"/>
  <c r="W380" i="11" s="1"/>
  <c r="U379" i="11"/>
  <c r="V379" i="11" s="1"/>
  <c r="W379" i="11" s="1"/>
  <c r="U378" i="11"/>
  <c r="V378" i="11" s="1"/>
  <c r="W378" i="11" s="1"/>
  <c r="V377" i="11"/>
  <c r="W377" i="11" s="1"/>
  <c r="U377" i="11"/>
  <c r="U376" i="11"/>
  <c r="V376" i="11" s="1"/>
  <c r="W376" i="11" s="1"/>
  <c r="U375" i="11"/>
  <c r="V375" i="11" s="1"/>
  <c r="W375" i="11" s="1"/>
  <c r="U374" i="11"/>
  <c r="V374" i="11" s="1"/>
  <c r="W374" i="11" s="1"/>
  <c r="U373" i="11"/>
  <c r="V373" i="11" s="1"/>
  <c r="W373" i="11" s="1"/>
  <c r="U372" i="11"/>
  <c r="V372" i="11" s="1"/>
  <c r="W372" i="11" s="1"/>
  <c r="U371" i="11"/>
  <c r="V371" i="11" s="1"/>
  <c r="W371" i="11" s="1"/>
  <c r="U370" i="11"/>
  <c r="V370" i="11" s="1"/>
  <c r="W370" i="11" s="1"/>
  <c r="U369" i="11"/>
  <c r="V369" i="11" s="1"/>
  <c r="W369" i="11" s="1"/>
  <c r="U368" i="11"/>
  <c r="V368" i="11" s="1"/>
  <c r="W368" i="11" s="1"/>
  <c r="U367" i="11"/>
  <c r="V367" i="11" s="1"/>
  <c r="W367" i="11" s="1"/>
  <c r="U366" i="11"/>
  <c r="V366" i="11" s="1"/>
  <c r="W366" i="11" s="1"/>
  <c r="U365" i="11"/>
  <c r="V365" i="11" s="1"/>
  <c r="W365" i="11" s="1"/>
  <c r="U364" i="11"/>
  <c r="V364" i="11" s="1"/>
  <c r="W364" i="11" s="1"/>
  <c r="U363" i="11"/>
  <c r="V363" i="11" s="1"/>
  <c r="W363" i="11" s="1"/>
  <c r="U362" i="11"/>
  <c r="V362" i="11" s="1"/>
  <c r="W362" i="11" s="1"/>
  <c r="U361" i="11"/>
  <c r="V361" i="11" s="1"/>
  <c r="W361" i="11" s="1"/>
  <c r="U360" i="11"/>
  <c r="V360" i="11" s="1"/>
  <c r="W360" i="11" s="1"/>
  <c r="U359" i="11"/>
  <c r="V359" i="11" s="1"/>
  <c r="W359" i="11" s="1"/>
  <c r="U358" i="11"/>
  <c r="V358" i="11" s="1"/>
  <c r="W358" i="11" s="1"/>
  <c r="U357" i="11"/>
  <c r="V357" i="11" s="1"/>
  <c r="W357" i="11" s="1"/>
  <c r="U356" i="11"/>
  <c r="V356" i="11" s="1"/>
  <c r="W356" i="11" s="1"/>
  <c r="U355" i="11"/>
  <c r="V355" i="11" s="1"/>
  <c r="W355" i="11" s="1"/>
  <c r="U354" i="11"/>
  <c r="V354" i="11" s="1"/>
  <c r="W354" i="11" s="1"/>
  <c r="U353" i="11"/>
  <c r="V353" i="11" s="1"/>
  <c r="W353" i="11" s="1"/>
  <c r="U352" i="11"/>
  <c r="V352" i="11" s="1"/>
  <c r="W352" i="11" s="1"/>
  <c r="U351" i="11"/>
  <c r="V351" i="11" s="1"/>
  <c r="W351" i="11" s="1"/>
  <c r="U350" i="11"/>
  <c r="V350" i="11" s="1"/>
  <c r="W350" i="11" s="1"/>
  <c r="U349" i="11"/>
  <c r="V349" i="11" s="1"/>
  <c r="W349" i="11" s="1"/>
  <c r="U348" i="11"/>
  <c r="V348" i="11" s="1"/>
  <c r="W348" i="11" s="1"/>
  <c r="U347" i="11"/>
  <c r="V347" i="11" s="1"/>
  <c r="W347" i="11" s="1"/>
  <c r="U346" i="11"/>
  <c r="V346" i="11" s="1"/>
  <c r="W346" i="11" s="1"/>
  <c r="U345" i="11"/>
  <c r="V345" i="11" s="1"/>
  <c r="W345" i="11" s="1"/>
  <c r="U344" i="11"/>
  <c r="V344" i="11" s="1"/>
  <c r="W344" i="11" s="1"/>
  <c r="U343" i="11"/>
  <c r="V343" i="11" s="1"/>
  <c r="W343" i="11" s="1"/>
  <c r="U337" i="11"/>
  <c r="V337" i="11" s="1"/>
  <c r="W337" i="11" s="1"/>
  <c r="U336" i="11"/>
  <c r="V336" i="11" s="1"/>
  <c r="W336" i="11" s="1"/>
  <c r="U335" i="11"/>
  <c r="V335" i="11" s="1"/>
  <c r="W335" i="11" s="1"/>
  <c r="V334" i="11"/>
  <c r="W334" i="11" s="1"/>
  <c r="U334" i="11"/>
  <c r="U333" i="11"/>
  <c r="V333" i="11" s="1"/>
  <c r="W333" i="11" s="1"/>
  <c r="U332" i="11"/>
  <c r="V332" i="11" s="1"/>
  <c r="W332" i="11" s="1"/>
  <c r="U331" i="11"/>
  <c r="V331" i="11" s="1"/>
  <c r="W331" i="11" s="1"/>
  <c r="U330" i="11"/>
  <c r="V330" i="11" s="1"/>
  <c r="W330" i="11" s="1"/>
  <c r="U329" i="11"/>
  <c r="V329" i="11" s="1"/>
  <c r="W329" i="11" s="1"/>
  <c r="U328" i="11"/>
  <c r="V328" i="11" s="1"/>
  <c r="W328" i="11" s="1"/>
  <c r="U327" i="11"/>
  <c r="V327" i="11" s="1"/>
  <c r="W327" i="11" s="1"/>
  <c r="U326" i="11"/>
  <c r="V326" i="11" s="1"/>
  <c r="W326" i="11" s="1"/>
  <c r="U325" i="11"/>
  <c r="V325" i="11" s="1"/>
  <c r="W325" i="11" s="1"/>
  <c r="U324" i="11"/>
  <c r="V324" i="11" s="1"/>
  <c r="W324" i="11" s="1"/>
  <c r="U323" i="11"/>
  <c r="V323" i="11" s="1"/>
  <c r="W323" i="11" s="1"/>
  <c r="U322" i="11"/>
  <c r="V322" i="11" s="1"/>
  <c r="W322" i="11" s="1"/>
  <c r="U321" i="11"/>
  <c r="V321" i="11" s="1"/>
  <c r="W321" i="11" s="1"/>
  <c r="U320" i="11"/>
  <c r="V320" i="11" s="1"/>
  <c r="W320" i="11" s="1"/>
  <c r="U319" i="11"/>
  <c r="V319" i="11" s="1"/>
  <c r="W319" i="11" s="1"/>
  <c r="U318" i="11"/>
  <c r="V318" i="11" s="1"/>
  <c r="W318" i="11" s="1"/>
  <c r="U317" i="11"/>
  <c r="V317" i="11" s="1"/>
  <c r="W317" i="11" s="1"/>
  <c r="U316" i="11"/>
  <c r="V316" i="11" s="1"/>
  <c r="W316" i="11" s="1"/>
  <c r="U315" i="11"/>
  <c r="V315" i="11" s="1"/>
  <c r="W315" i="11" s="1"/>
  <c r="U314" i="11"/>
  <c r="V314" i="11" s="1"/>
  <c r="W314" i="11" s="1"/>
  <c r="U313" i="11"/>
  <c r="V313" i="11" s="1"/>
  <c r="W313" i="11" s="1"/>
  <c r="U312" i="11"/>
  <c r="V312" i="11" s="1"/>
  <c r="W312" i="11" s="1"/>
  <c r="U311" i="11"/>
  <c r="V311" i="11" s="1"/>
  <c r="W311" i="11" s="1"/>
  <c r="U310" i="11"/>
  <c r="V310" i="11" s="1"/>
  <c r="W310" i="11" s="1"/>
  <c r="U309" i="11"/>
  <c r="V309" i="11" s="1"/>
  <c r="W309" i="11" s="1"/>
  <c r="U308" i="11"/>
  <c r="V308" i="11" s="1"/>
  <c r="W308" i="11" s="1"/>
  <c r="U307" i="11"/>
  <c r="V307" i="11" s="1"/>
  <c r="W307" i="11" s="1"/>
  <c r="U306" i="11"/>
  <c r="V306" i="11" s="1"/>
  <c r="W306" i="11" s="1"/>
  <c r="U305" i="11"/>
  <c r="V305" i="11" s="1"/>
  <c r="W305" i="11" s="1"/>
  <c r="U304" i="11"/>
  <c r="V304" i="11" s="1"/>
  <c r="W304" i="11" s="1"/>
  <c r="U303" i="11"/>
  <c r="V303" i="11" s="1"/>
  <c r="W303" i="11" s="1"/>
  <c r="U302" i="11"/>
  <c r="V302" i="11" s="1"/>
  <c r="W302" i="11" s="1"/>
  <c r="U301" i="11"/>
  <c r="V301" i="11" s="1"/>
  <c r="W301" i="11" s="1"/>
  <c r="U300" i="11"/>
  <c r="V300" i="11" s="1"/>
  <c r="W300" i="11" s="1"/>
  <c r="U299" i="11"/>
  <c r="V299" i="11" s="1"/>
  <c r="W299" i="11" s="1"/>
  <c r="U298" i="11"/>
  <c r="V298" i="11" s="1"/>
  <c r="W298" i="11" s="1"/>
  <c r="U297" i="11"/>
  <c r="V297" i="11" s="1"/>
  <c r="W297" i="11" s="1"/>
  <c r="U296" i="11"/>
  <c r="V296" i="11" s="1"/>
  <c r="W296" i="11" s="1"/>
  <c r="U295" i="11"/>
  <c r="V295" i="11" s="1"/>
  <c r="W295" i="11" s="1"/>
  <c r="U294" i="11"/>
  <c r="V294" i="11" s="1"/>
  <c r="W294" i="11" s="1"/>
  <c r="U293" i="11"/>
  <c r="V293" i="11" s="1"/>
  <c r="W293" i="11" s="1"/>
  <c r="U292" i="11"/>
  <c r="V292" i="11" s="1"/>
  <c r="W292" i="11" s="1"/>
  <c r="U291" i="11"/>
  <c r="V291" i="11" s="1"/>
  <c r="W291" i="11" s="1"/>
  <c r="U290" i="11"/>
  <c r="V290" i="11" s="1"/>
  <c r="W290" i="11" s="1"/>
  <c r="U289" i="11"/>
  <c r="V289" i="11" s="1"/>
  <c r="W289" i="11" s="1"/>
  <c r="U284" i="11"/>
  <c r="V284" i="11" s="1"/>
  <c r="W284" i="11" s="1"/>
  <c r="U283" i="11"/>
  <c r="V283" i="11" s="1"/>
  <c r="W283" i="11" s="1"/>
  <c r="U282" i="11"/>
  <c r="V282" i="11" s="1"/>
  <c r="W282" i="11" s="1"/>
  <c r="U281" i="11"/>
  <c r="V281" i="11" s="1"/>
  <c r="W281" i="11" s="1"/>
  <c r="U280" i="11"/>
  <c r="V280" i="11" s="1"/>
  <c r="W280" i="11" s="1"/>
  <c r="U279" i="11"/>
  <c r="V279" i="11" s="1"/>
  <c r="W279" i="11" s="1"/>
  <c r="U278" i="11"/>
  <c r="V278" i="11" s="1"/>
  <c r="W278" i="11" s="1"/>
  <c r="U277" i="11"/>
  <c r="V277" i="11" s="1"/>
  <c r="W277" i="11" s="1"/>
  <c r="U276" i="11"/>
  <c r="V276" i="11" s="1"/>
  <c r="W276" i="11" s="1"/>
  <c r="U275" i="11"/>
  <c r="V275" i="11" s="1"/>
  <c r="W275" i="11" s="1"/>
  <c r="U274" i="11"/>
  <c r="V274" i="11" s="1"/>
  <c r="W274" i="11" s="1"/>
  <c r="U273" i="11"/>
  <c r="V273" i="11" s="1"/>
  <c r="W273" i="11" s="1"/>
  <c r="U272" i="11"/>
  <c r="V272" i="11" s="1"/>
  <c r="W272" i="11" s="1"/>
  <c r="U271" i="11"/>
  <c r="V271" i="11" s="1"/>
  <c r="W271" i="11" s="1"/>
  <c r="U270" i="11"/>
  <c r="V270" i="11" s="1"/>
  <c r="W270" i="11" s="1"/>
  <c r="U269" i="11"/>
  <c r="V269" i="11" s="1"/>
  <c r="W269" i="11" s="1"/>
  <c r="U268" i="11"/>
  <c r="V268" i="11" s="1"/>
  <c r="W268" i="11" s="1"/>
  <c r="U267" i="11"/>
  <c r="V267" i="11" s="1"/>
  <c r="W267" i="11" s="1"/>
  <c r="U266" i="11"/>
  <c r="V266" i="11" s="1"/>
  <c r="W266" i="11" s="1"/>
  <c r="U265" i="11"/>
  <c r="V265" i="11" s="1"/>
  <c r="W265" i="11" s="1"/>
  <c r="U264" i="11"/>
  <c r="V264" i="11" s="1"/>
  <c r="W264" i="11" s="1"/>
  <c r="U263" i="11"/>
  <c r="V263" i="11" s="1"/>
  <c r="W263" i="11" s="1"/>
  <c r="U262" i="11"/>
  <c r="V262" i="11" s="1"/>
  <c r="W262" i="11" s="1"/>
  <c r="U261" i="11"/>
  <c r="V261" i="11" s="1"/>
  <c r="W261" i="11" s="1"/>
  <c r="U260" i="11"/>
  <c r="V260" i="11" s="1"/>
  <c r="W260" i="11" s="1"/>
  <c r="U259" i="11"/>
  <c r="V259" i="11" s="1"/>
  <c r="W259" i="11" s="1"/>
  <c r="U258" i="11"/>
  <c r="V258" i="11" s="1"/>
  <c r="W258" i="11" s="1"/>
  <c r="U257" i="11"/>
  <c r="V257" i="11" s="1"/>
  <c r="W257" i="11" s="1"/>
  <c r="U256" i="11"/>
  <c r="V256" i="11" s="1"/>
  <c r="W256" i="11" s="1"/>
  <c r="U255" i="11"/>
  <c r="V255" i="11" s="1"/>
  <c r="W255" i="11" s="1"/>
  <c r="U254" i="11"/>
  <c r="V254" i="11" s="1"/>
  <c r="W254" i="11" s="1"/>
  <c r="U253" i="11"/>
  <c r="V253" i="11" s="1"/>
  <c r="W253" i="11" s="1"/>
  <c r="U252" i="11"/>
  <c r="V252" i="11" s="1"/>
  <c r="W252" i="11" s="1"/>
  <c r="U251" i="11"/>
  <c r="V251" i="11" s="1"/>
  <c r="W251" i="11" s="1"/>
  <c r="U250" i="11"/>
  <c r="V250" i="11" s="1"/>
  <c r="W250" i="11" s="1"/>
  <c r="U249" i="11"/>
  <c r="V249" i="11" s="1"/>
  <c r="W249" i="11" s="1"/>
  <c r="U248" i="11"/>
  <c r="V248" i="11" s="1"/>
  <c r="W248" i="11" s="1"/>
  <c r="U247" i="11"/>
  <c r="V247" i="11" s="1"/>
  <c r="W247" i="11" s="1"/>
  <c r="U246" i="11"/>
  <c r="V246" i="11" s="1"/>
  <c r="W246" i="11" s="1"/>
  <c r="U245" i="11"/>
  <c r="V245" i="11" s="1"/>
  <c r="W245" i="11" s="1"/>
  <c r="U244" i="11"/>
  <c r="V244" i="11" s="1"/>
  <c r="W244" i="11" s="1"/>
  <c r="U243" i="11"/>
  <c r="V243" i="11" s="1"/>
  <c r="W243" i="11" s="1"/>
  <c r="U242" i="11"/>
  <c r="V242" i="11" s="1"/>
  <c r="W242" i="11" s="1"/>
  <c r="U241" i="11"/>
  <c r="V241" i="11" s="1"/>
  <c r="W241" i="11" s="1"/>
  <c r="U240" i="11"/>
  <c r="V240" i="11" s="1"/>
  <c r="W240" i="11" s="1"/>
  <c r="U239" i="11"/>
  <c r="V239" i="11" s="1"/>
  <c r="W239" i="11" s="1"/>
  <c r="U238" i="11"/>
  <c r="V238" i="11" s="1"/>
  <c r="W238" i="11" s="1"/>
  <c r="U237" i="11"/>
  <c r="V237" i="11" s="1"/>
  <c r="W237" i="11" s="1"/>
  <c r="U236" i="11"/>
  <c r="V236" i="11" s="1"/>
  <c r="W236" i="11" s="1"/>
  <c r="U231" i="11"/>
  <c r="V231" i="11" s="1"/>
  <c r="W231" i="11" s="1"/>
  <c r="U230" i="11"/>
  <c r="V230" i="11" s="1"/>
  <c r="W230" i="11" s="1"/>
  <c r="U229" i="11"/>
  <c r="V229" i="11" s="1"/>
  <c r="W229" i="11" s="1"/>
  <c r="U228" i="11"/>
  <c r="V228" i="11" s="1"/>
  <c r="W228" i="11" s="1"/>
  <c r="U227" i="11"/>
  <c r="V227" i="11" s="1"/>
  <c r="W227" i="11" s="1"/>
  <c r="U226" i="11"/>
  <c r="V226" i="11" s="1"/>
  <c r="W226" i="11" s="1"/>
  <c r="U225" i="11"/>
  <c r="V225" i="11" s="1"/>
  <c r="W225" i="11" s="1"/>
  <c r="U224" i="11"/>
  <c r="V224" i="11" s="1"/>
  <c r="W224" i="11" s="1"/>
  <c r="U223" i="11"/>
  <c r="V223" i="11" s="1"/>
  <c r="W223" i="11" s="1"/>
  <c r="U222" i="11"/>
  <c r="V222" i="11" s="1"/>
  <c r="W222" i="11" s="1"/>
  <c r="U221" i="11"/>
  <c r="V221" i="11" s="1"/>
  <c r="W221" i="11" s="1"/>
  <c r="U220" i="11"/>
  <c r="V220" i="11" s="1"/>
  <c r="W220" i="11" s="1"/>
  <c r="U219" i="11"/>
  <c r="V219" i="11" s="1"/>
  <c r="W219" i="11" s="1"/>
  <c r="U218" i="11"/>
  <c r="V218" i="11" s="1"/>
  <c r="W218" i="11" s="1"/>
  <c r="U217" i="11"/>
  <c r="V217" i="11" s="1"/>
  <c r="W217" i="11" s="1"/>
  <c r="U216" i="11"/>
  <c r="V216" i="11" s="1"/>
  <c r="W216" i="11" s="1"/>
  <c r="U215" i="11"/>
  <c r="V215" i="11" s="1"/>
  <c r="W215" i="11" s="1"/>
  <c r="U214" i="11"/>
  <c r="V214" i="11" s="1"/>
  <c r="W214" i="11" s="1"/>
  <c r="U213" i="11"/>
  <c r="V213" i="11" s="1"/>
  <c r="W213" i="11" s="1"/>
  <c r="U212" i="11"/>
  <c r="V212" i="11" s="1"/>
  <c r="W212" i="11" s="1"/>
  <c r="U211" i="11"/>
  <c r="V211" i="11" s="1"/>
  <c r="W211" i="11" s="1"/>
  <c r="U210" i="11"/>
  <c r="V210" i="11" s="1"/>
  <c r="W210" i="11" s="1"/>
  <c r="U209" i="11"/>
  <c r="V209" i="11" s="1"/>
  <c r="W209" i="11" s="1"/>
  <c r="U208" i="11"/>
  <c r="V208" i="11" s="1"/>
  <c r="W208" i="11" s="1"/>
  <c r="U207" i="11"/>
  <c r="V207" i="11" s="1"/>
  <c r="W207" i="11" s="1"/>
  <c r="U206" i="11"/>
  <c r="V206" i="11" s="1"/>
  <c r="W206" i="11" s="1"/>
  <c r="U205" i="11"/>
  <c r="V205" i="11" s="1"/>
  <c r="W205" i="11" s="1"/>
  <c r="U204" i="11"/>
  <c r="V204" i="11" s="1"/>
  <c r="W204" i="11" s="1"/>
  <c r="U203" i="11"/>
  <c r="V203" i="11" s="1"/>
  <c r="W203" i="11" s="1"/>
  <c r="U202" i="11"/>
  <c r="V202" i="11" s="1"/>
  <c r="W202" i="11" s="1"/>
  <c r="U201" i="11"/>
  <c r="V201" i="11" s="1"/>
  <c r="W201" i="11" s="1"/>
  <c r="U200" i="11"/>
  <c r="V200" i="11" s="1"/>
  <c r="W200" i="11" s="1"/>
  <c r="U199" i="11"/>
  <c r="V199" i="11" s="1"/>
  <c r="W199" i="11" s="1"/>
  <c r="U198" i="11"/>
  <c r="V198" i="11" s="1"/>
  <c r="W198" i="11" s="1"/>
  <c r="U197" i="11"/>
  <c r="V197" i="11" s="1"/>
  <c r="W197" i="11" s="1"/>
  <c r="U196" i="11"/>
  <c r="V196" i="11" s="1"/>
  <c r="W196" i="11" s="1"/>
  <c r="U195" i="11"/>
  <c r="V195" i="11" s="1"/>
  <c r="W195" i="11" s="1"/>
  <c r="U194" i="11"/>
  <c r="V194" i="11" s="1"/>
  <c r="W194" i="11" s="1"/>
  <c r="U193" i="11"/>
  <c r="V193" i="11" s="1"/>
  <c r="W193" i="11" s="1"/>
  <c r="U192" i="11"/>
  <c r="V192" i="11" s="1"/>
  <c r="W192" i="11" s="1"/>
  <c r="U191" i="11"/>
  <c r="V191" i="11" s="1"/>
  <c r="W191" i="11" s="1"/>
  <c r="U190" i="11"/>
  <c r="V190" i="11" s="1"/>
  <c r="W190" i="11" s="1"/>
  <c r="U189" i="11"/>
  <c r="V189" i="11" s="1"/>
  <c r="W189" i="11" s="1"/>
  <c r="U188" i="11"/>
  <c r="V188" i="11" s="1"/>
  <c r="W188" i="11" s="1"/>
  <c r="U187" i="11"/>
  <c r="V187" i="11" s="1"/>
  <c r="W187" i="11" s="1"/>
  <c r="U186" i="11"/>
  <c r="V186" i="11" s="1"/>
  <c r="W186" i="11" s="1"/>
  <c r="U185" i="11"/>
  <c r="V185" i="11" s="1"/>
  <c r="W185" i="11" s="1"/>
  <c r="U184" i="11"/>
  <c r="V184" i="11" s="1"/>
  <c r="W184" i="11" s="1"/>
  <c r="U183" i="11"/>
  <c r="V183" i="11" s="1"/>
  <c r="W183" i="11" s="1"/>
  <c r="N180" i="11"/>
  <c r="N179" i="11"/>
  <c r="U177" i="11"/>
  <c r="V177" i="11" s="1"/>
  <c r="W177" i="11" s="1"/>
  <c r="U176" i="11"/>
  <c r="V176" i="11" s="1"/>
  <c r="W176" i="11" s="1"/>
  <c r="U175" i="11"/>
  <c r="V175" i="11" s="1"/>
  <c r="W175" i="11" s="1"/>
  <c r="U174" i="11"/>
  <c r="V174" i="11" s="1"/>
  <c r="W174" i="11" s="1"/>
  <c r="U173" i="11"/>
  <c r="V173" i="11" s="1"/>
  <c r="W173" i="11" s="1"/>
  <c r="U172" i="11"/>
  <c r="V172" i="11" s="1"/>
  <c r="W172" i="11" s="1"/>
  <c r="U171" i="11"/>
  <c r="V171" i="11" s="1"/>
  <c r="W171" i="11" s="1"/>
  <c r="U170" i="11"/>
  <c r="V170" i="11" s="1"/>
  <c r="W170" i="11" s="1"/>
  <c r="U169" i="11"/>
  <c r="V169" i="11" s="1"/>
  <c r="W169" i="11" s="1"/>
  <c r="U168" i="11"/>
  <c r="V168" i="11" s="1"/>
  <c r="W168" i="11" s="1"/>
  <c r="U167" i="11"/>
  <c r="V167" i="11" s="1"/>
  <c r="W167" i="11" s="1"/>
  <c r="U166" i="11"/>
  <c r="V166" i="11" s="1"/>
  <c r="W166" i="11" s="1"/>
  <c r="U165" i="11"/>
  <c r="V165" i="11" s="1"/>
  <c r="W165" i="11" s="1"/>
  <c r="U164" i="11"/>
  <c r="V164" i="11" s="1"/>
  <c r="W164" i="11" s="1"/>
  <c r="U163" i="11"/>
  <c r="V163" i="11" s="1"/>
  <c r="W163" i="11" s="1"/>
  <c r="U162" i="11"/>
  <c r="V162" i="11" s="1"/>
  <c r="W162" i="11" s="1"/>
  <c r="U161" i="11"/>
  <c r="V161" i="11" s="1"/>
  <c r="W161" i="11" s="1"/>
  <c r="U160" i="11"/>
  <c r="V160" i="11" s="1"/>
  <c r="W160" i="11" s="1"/>
  <c r="U159" i="11"/>
  <c r="V159" i="11" s="1"/>
  <c r="W159" i="11" s="1"/>
  <c r="U158" i="11"/>
  <c r="V158" i="11" s="1"/>
  <c r="W158" i="11" s="1"/>
  <c r="U157" i="11"/>
  <c r="V157" i="11" s="1"/>
  <c r="W157" i="11" s="1"/>
  <c r="U156" i="11"/>
  <c r="V156" i="11" s="1"/>
  <c r="W156" i="11" s="1"/>
  <c r="U155" i="11"/>
  <c r="V155" i="11" s="1"/>
  <c r="W155" i="11" s="1"/>
  <c r="U154" i="11"/>
  <c r="V154" i="11" s="1"/>
  <c r="W154" i="11" s="1"/>
  <c r="U153" i="11"/>
  <c r="V153" i="11" s="1"/>
  <c r="W153" i="11" s="1"/>
  <c r="U152" i="11"/>
  <c r="V152" i="11" s="1"/>
  <c r="W152" i="11" s="1"/>
  <c r="U151" i="11"/>
  <c r="V151" i="11" s="1"/>
  <c r="W151" i="11" s="1"/>
  <c r="U150" i="11"/>
  <c r="V150" i="11" s="1"/>
  <c r="W150" i="11" s="1"/>
  <c r="U149" i="11"/>
  <c r="V149" i="11" s="1"/>
  <c r="W149" i="11" s="1"/>
  <c r="U148" i="11"/>
  <c r="V148" i="11" s="1"/>
  <c r="W148" i="11" s="1"/>
  <c r="U147" i="11"/>
  <c r="V147" i="11" s="1"/>
  <c r="W147" i="11" s="1"/>
  <c r="U146" i="11"/>
  <c r="V146" i="11" s="1"/>
  <c r="W146" i="11" s="1"/>
  <c r="U145" i="11"/>
  <c r="V145" i="11" s="1"/>
  <c r="W145" i="11" s="1"/>
  <c r="U144" i="11"/>
  <c r="V144" i="11" s="1"/>
  <c r="W144" i="11" s="1"/>
  <c r="U143" i="11"/>
  <c r="V143" i="11" s="1"/>
  <c r="W143" i="11" s="1"/>
  <c r="U142" i="11"/>
  <c r="V142" i="11" s="1"/>
  <c r="W142" i="11" s="1"/>
  <c r="U141" i="11"/>
  <c r="V141" i="11" s="1"/>
  <c r="W141" i="11" s="1"/>
  <c r="U140" i="11"/>
  <c r="V140" i="11" s="1"/>
  <c r="W140" i="11" s="1"/>
  <c r="U139" i="11"/>
  <c r="V139" i="11" s="1"/>
  <c r="W139" i="11" s="1"/>
  <c r="U138" i="11"/>
  <c r="V138" i="11" s="1"/>
  <c r="W138" i="11" s="1"/>
  <c r="U137" i="11"/>
  <c r="V137" i="11" s="1"/>
  <c r="W137" i="11" s="1"/>
  <c r="U136" i="11"/>
  <c r="V136" i="11" s="1"/>
  <c r="W136" i="11" s="1"/>
  <c r="U135" i="11"/>
  <c r="V135" i="11" s="1"/>
  <c r="W135" i="11" s="1"/>
  <c r="U134" i="11"/>
  <c r="V134" i="11" s="1"/>
  <c r="W134" i="11" s="1"/>
  <c r="U133" i="11"/>
  <c r="V133" i="11" s="1"/>
  <c r="W133" i="11" s="1"/>
  <c r="U132" i="11"/>
  <c r="V132" i="11" s="1"/>
  <c r="W132" i="11" s="1"/>
  <c r="U131" i="11"/>
  <c r="V131" i="11" s="1"/>
  <c r="W131" i="11" s="1"/>
  <c r="U130" i="11"/>
  <c r="V130" i="11" s="1"/>
  <c r="W130" i="11" s="1"/>
  <c r="U129" i="11"/>
  <c r="V129" i="11" s="1"/>
  <c r="W129" i="11" s="1"/>
  <c r="U128" i="11"/>
  <c r="V128" i="11" s="1"/>
  <c r="W128" i="11" s="1"/>
  <c r="U127" i="11"/>
  <c r="V127" i="11" s="1"/>
  <c r="W127" i="11" s="1"/>
  <c r="U126" i="11"/>
  <c r="V126" i="11" s="1"/>
  <c r="W126" i="11" s="1"/>
  <c r="U125" i="11"/>
  <c r="V125" i="11" s="1"/>
  <c r="W125" i="11" s="1"/>
  <c r="U124" i="11"/>
  <c r="V124" i="11" s="1"/>
  <c r="W124" i="11" s="1"/>
  <c r="U123" i="11"/>
  <c r="V123" i="11" s="1"/>
  <c r="W123" i="11" s="1"/>
  <c r="U122" i="11"/>
  <c r="V122" i="11" s="1"/>
  <c r="W122" i="11" s="1"/>
  <c r="U121" i="11"/>
  <c r="V121" i="11" s="1"/>
  <c r="W121" i="11" s="1"/>
  <c r="U120" i="11"/>
  <c r="V120" i="11" s="1"/>
  <c r="W120" i="11" s="1"/>
  <c r="U119" i="11"/>
  <c r="V119" i="11" s="1"/>
  <c r="W119" i="11" s="1"/>
  <c r="U118" i="11"/>
  <c r="V118" i="11" s="1"/>
  <c r="W118" i="11" s="1"/>
  <c r="U117" i="11"/>
  <c r="V117" i="11" s="1"/>
  <c r="W117" i="11" s="1"/>
  <c r="U116" i="11"/>
  <c r="V116" i="11" s="1"/>
  <c r="W116" i="11" s="1"/>
  <c r="U115" i="11"/>
  <c r="V115" i="11" s="1"/>
  <c r="W115" i="11" s="1"/>
  <c r="U114" i="11"/>
  <c r="V114" i="11" s="1"/>
  <c r="W114" i="11" s="1"/>
  <c r="U113" i="11"/>
  <c r="V113" i="11" s="1"/>
  <c r="W113" i="11" s="1"/>
  <c r="U112" i="11"/>
  <c r="V112" i="11" s="1"/>
  <c r="W112" i="11" s="1"/>
  <c r="U111" i="11"/>
  <c r="V111" i="11" s="1"/>
  <c r="W111" i="11" s="1"/>
  <c r="U110" i="11"/>
  <c r="V110" i="11" s="1"/>
  <c r="W110" i="11" s="1"/>
  <c r="U109" i="11"/>
  <c r="V109" i="11" s="1"/>
  <c r="W109" i="11" s="1"/>
  <c r="U108" i="11"/>
  <c r="V108" i="11" s="1"/>
  <c r="W108" i="11" s="1"/>
  <c r="U107" i="11"/>
  <c r="V107" i="11" s="1"/>
  <c r="W107" i="11" s="1"/>
  <c r="U106" i="11"/>
  <c r="V106" i="11" s="1"/>
  <c r="W106" i="11" s="1"/>
  <c r="U105" i="11"/>
  <c r="V105" i="11" s="1"/>
  <c r="W105" i="11" s="1"/>
  <c r="U104" i="11"/>
  <c r="V104" i="11" s="1"/>
  <c r="W104" i="11" s="1"/>
  <c r="U103" i="11"/>
  <c r="V103" i="11" s="1"/>
  <c r="W103" i="11" s="1"/>
  <c r="U102" i="11"/>
  <c r="V102" i="11" s="1"/>
  <c r="W102" i="11" s="1"/>
  <c r="U101" i="11"/>
  <c r="V101" i="11" s="1"/>
  <c r="W101" i="11" s="1"/>
  <c r="U100" i="11"/>
  <c r="V100" i="11" s="1"/>
  <c r="W100" i="11" s="1"/>
  <c r="U99" i="11"/>
  <c r="V99" i="11" s="1"/>
  <c r="W99" i="11" s="1"/>
  <c r="U98" i="11"/>
  <c r="V98" i="11" s="1"/>
  <c r="W98" i="11" s="1"/>
  <c r="U97" i="11"/>
  <c r="V97" i="11" s="1"/>
  <c r="W97" i="11" s="1"/>
  <c r="N94" i="11"/>
  <c r="N93" i="11"/>
  <c r="U91" i="11"/>
  <c r="V91" i="11" s="1"/>
  <c r="W91" i="11" s="1"/>
  <c r="U90" i="11"/>
  <c r="V90" i="11" s="1"/>
  <c r="W90" i="11" s="1"/>
  <c r="U89" i="11"/>
  <c r="V89" i="11" s="1"/>
  <c r="W89" i="11" s="1"/>
  <c r="U88" i="11"/>
  <c r="V88" i="11" s="1"/>
  <c r="W88" i="11" s="1"/>
  <c r="U87" i="11"/>
  <c r="V87" i="11" s="1"/>
  <c r="W87" i="11" s="1"/>
  <c r="U86" i="11"/>
  <c r="V86" i="11" s="1"/>
  <c r="W86" i="11" s="1"/>
  <c r="U85" i="11"/>
  <c r="V85" i="11" s="1"/>
  <c r="W85" i="11" s="1"/>
  <c r="U84" i="11"/>
  <c r="V84" i="11" s="1"/>
  <c r="W84" i="11" s="1"/>
  <c r="U83" i="11"/>
  <c r="V83" i="11" s="1"/>
  <c r="W83" i="11" s="1"/>
  <c r="U82" i="11"/>
  <c r="V82" i="11" s="1"/>
  <c r="W82" i="11" s="1"/>
  <c r="U81" i="11"/>
  <c r="V81" i="11" s="1"/>
  <c r="W81" i="11" s="1"/>
  <c r="U80" i="11"/>
  <c r="V80" i="11" s="1"/>
  <c r="W80" i="11" s="1"/>
  <c r="U79" i="11"/>
  <c r="V79" i="11" s="1"/>
  <c r="W79" i="11" s="1"/>
  <c r="U78" i="11"/>
  <c r="V78" i="11" s="1"/>
  <c r="W78" i="11" s="1"/>
  <c r="U77" i="11"/>
  <c r="V77" i="11" s="1"/>
  <c r="W77" i="11" s="1"/>
  <c r="U76" i="11"/>
  <c r="V76" i="11" s="1"/>
  <c r="W76" i="11" s="1"/>
  <c r="U75" i="11"/>
  <c r="V75" i="11" s="1"/>
  <c r="W75" i="11" s="1"/>
  <c r="U74" i="11"/>
  <c r="V74" i="11" s="1"/>
  <c r="W74" i="11" s="1"/>
  <c r="U73" i="11"/>
  <c r="V73" i="11" s="1"/>
  <c r="W73" i="11" s="1"/>
  <c r="U72" i="11"/>
  <c r="V72" i="11" s="1"/>
  <c r="W72" i="11" s="1"/>
  <c r="U71" i="11"/>
  <c r="V71" i="11" s="1"/>
  <c r="W71" i="11" s="1"/>
  <c r="U70" i="11"/>
  <c r="V70" i="11" s="1"/>
  <c r="W70" i="11" s="1"/>
  <c r="U69" i="11"/>
  <c r="V69" i="11" s="1"/>
  <c r="W69" i="11" s="1"/>
  <c r="U68" i="11"/>
  <c r="V68" i="11" s="1"/>
  <c r="W68" i="11" s="1"/>
  <c r="U67" i="11"/>
  <c r="V67" i="11" s="1"/>
  <c r="W67" i="11" s="1"/>
  <c r="U66" i="11"/>
  <c r="V66" i="11" s="1"/>
  <c r="W66" i="11" s="1"/>
  <c r="U65" i="11"/>
  <c r="V65" i="11" s="1"/>
  <c r="W65" i="11" s="1"/>
  <c r="U64" i="11"/>
  <c r="V64" i="11" s="1"/>
  <c r="W64" i="11" s="1"/>
  <c r="U63" i="11"/>
  <c r="V63" i="11" s="1"/>
  <c r="W63" i="11" s="1"/>
  <c r="U62" i="11"/>
  <c r="V62" i="11" s="1"/>
  <c r="W62" i="11" s="1"/>
  <c r="U61" i="11"/>
  <c r="V61" i="11" s="1"/>
  <c r="W61" i="11" s="1"/>
  <c r="U60" i="11"/>
  <c r="V60" i="11" s="1"/>
  <c r="W60" i="11" s="1"/>
  <c r="U59" i="11"/>
  <c r="V59" i="11" s="1"/>
  <c r="W59" i="11" s="1"/>
  <c r="U58" i="11"/>
  <c r="V58" i="11" s="1"/>
  <c r="W58" i="11" s="1"/>
  <c r="U57" i="11"/>
  <c r="V57" i="11" s="1"/>
  <c r="W57" i="11" s="1"/>
  <c r="U56" i="11"/>
  <c r="V56" i="11" s="1"/>
  <c r="W56" i="11" s="1"/>
  <c r="U55" i="11"/>
  <c r="V55" i="11" s="1"/>
  <c r="W55" i="11" s="1"/>
  <c r="U54" i="11"/>
  <c r="V54" i="11" s="1"/>
  <c r="W54" i="11" s="1"/>
  <c r="U53" i="11"/>
  <c r="V53" i="11" s="1"/>
  <c r="W53" i="11" s="1"/>
  <c r="U52" i="11"/>
  <c r="V52" i="11" s="1"/>
  <c r="W52" i="11" s="1"/>
  <c r="U51" i="11"/>
  <c r="V51" i="11" s="1"/>
  <c r="W51" i="11" s="1"/>
  <c r="U50" i="11"/>
  <c r="V50" i="11" s="1"/>
  <c r="W50" i="11" s="1"/>
  <c r="U49" i="11"/>
  <c r="V49" i="11" s="1"/>
  <c r="W49" i="11" s="1"/>
  <c r="U48" i="11"/>
  <c r="V48" i="11" s="1"/>
  <c r="W48" i="11" s="1"/>
  <c r="U47" i="11"/>
  <c r="V47" i="11" s="1"/>
  <c r="W47" i="11" s="1"/>
  <c r="U46" i="11"/>
  <c r="V46" i="11" s="1"/>
  <c r="W46" i="11" s="1"/>
  <c r="U45" i="11"/>
  <c r="V45" i="11" s="1"/>
  <c r="W45" i="11" s="1"/>
  <c r="U44" i="11"/>
  <c r="V44" i="11" s="1"/>
  <c r="W44" i="11" s="1"/>
  <c r="U43" i="11"/>
  <c r="V43" i="11" s="1"/>
  <c r="W43" i="11" s="1"/>
  <c r="U42" i="11"/>
  <c r="V42" i="11" s="1"/>
  <c r="W42" i="11" s="1"/>
  <c r="U41" i="11"/>
  <c r="V41" i="11" s="1"/>
  <c r="W41" i="11" s="1"/>
  <c r="U40" i="11"/>
  <c r="V40" i="11" s="1"/>
  <c r="W40" i="11" s="1"/>
  <c r="U39" i="11"/>
  <c r="V39" i="11" s="1"/>
  <c r="W39" i="11" s="1"/>
  <c r="U38" i="11"/>
  <c r="V38" i="11" s="1"/>
  <c r="W38" i="11" s="1"/>
  <c r="U37" i="11"/>
  <c r="V37" i="11" s="1"/>
  <c r="W37" i="11" s="1"/>
  <c r="U36" i="11"/>
  <c r="V36" i="11" s="1"/>
  <c r="W36" i="11" s="1"/>
  <c r="U35" i="11"/>
  <c r="V35" i="11" s="1"/>
  <c r="W35" i="11" s="1"/>
  <c r="U34" i="11"/>
  <c r="V34" i="11" s="1"/>
  <c r="W34" i="11" s="1"/>
  <c r="U33" i="11"/>
  <c r="V33" i="11" s="1"/>
  <c r="W33" i="11" s="1"/>
  <c r="U32" i="11"/>
  <c r="V32" i="11" s="1"/>
  <c r="W32" i="11" s="1"/>
  <c r="U31" i="11"/>
  <c r="V31" i="11" s="1"/>
  <c r="W31" i="11" s="1"/>
  <c r="U30" i="11"/>
  <c r="V30" i="11" s="1"/>
  <c r="W30" i="11" s="1"/>
  <c r="U29" i="11"/>
  <c r="V29" i="11" s="1"/>
  <c r="W29" i="11" s="1"/>
  <c r="U28" i="11"/>
  <c r="V28" i="11" s="1"/>
  <c r="W28" i="11" s="1"/>
  <c r="U27" i="11"/>
  <c r="V27" i="11" s="1"/>
  <c r="W27" i="11" s="1"/>
  <c r="U26" i="11"/>
  <c r="V26" i="11" s="1"/>
  <c r="W26" i="11" s="1"/>
  <c r="U25" i="11"/>
  <c r="V25" i="11" s="1"/>
  <c r="W25" i="11" s="1"/>
  <c r="U24" i="11"/>
  <c r="V24" i="11" s="1"/>
  <c r="W24" i="11" s="1"/>
  <c r="U23" i="11"/>
  <c r="V23" i="11" s="1"/>
  <c r="W23" i="11" s="1"/>
  <c r="U22" i="11"/>
  <c r="V22" i="11" s="1"/>
  <c r="W22" i="11" s="1"/>
  <c r="U21" i="11"/>
  <c r="V21" i="11" s="1"/>
  <c r="W21" i="11" s="1"/>
  <c r="U20" i="11"/>
  <c r="V20" i="11" s="1"/>
  <c r="W20" i="11" s="1"/>
  <c r="U19" i="11"/>
  <c r="V19" i="11" s="1"/>
  <c r="W19" i="11" s="1"/>
  <c r="U18" i="11"/>
  <c r="V18" i="11" s="1"/>
  <c r="W18" i="11" s="1"/>
  <c r="U17" i="11"/>
  <c r="V17" i="11" s="1"/>
  <c r="W17" i="11" s="1"/>
  <c r="U16" i="11"/>
  <c r="V16" i="11" s="1"/>
  <c r="W16" i="11" s="1"/>
  <c r="U15" i="11"/>
  <c r="V15" i="11" s="1"/>
  <c r="W15" i="11" s="1"/>
  <c r="U14" i="11"/>
  <c r="V14" i="11" s="1"/>
  <c r="W14" i="11" s="1"/>
  <c r="U13" i="11"/>
  <c r="V13" i="11" s="1"/>
  <c r="W13" i="11" s="1"/>
  <c r="U12" i="11"/>
  <c r="V12" i="11" s="1"/>
  <c r="W12" i="11" s="1"/>
  <c r="U11" i="11"/>
  <c r="V11" i="11" s="1"/>
  <c r="W11" i="11" s="1"/>
  <c r="R35" i="12" l="1"/>
  <c r="R36" i="12" s="1"/>
  <c r="Q35" i="12"/>
  <c r="Q36" i="12" s="1"/>
  <c r="S35" i="12"/>
  <c r="O35" i="12"/>
  <c r="O36" i="12" s="1"/>
  <c r="I35" i="12"/>
  <c r="L35" i="12"/>
  <c r="K35" i="12"/>
  <c r="M35" i="12"/>
  <c r="N95" i="11"/>
  <c r="W589" i="11"/>
  <c r="N181" i="11"/>
  <c r="W394" i="11"/>
  <c r="W393" i="11"/>
  <c r="W94" i="11"/>
  <c r="W93" i="11"/>
  <c r="W179" i="11"/>
  <c r="W180" i="11"/>
  <c r="W340" i="11"/>
  <c r="W339" i="11"/>
  <c r="W234" i="11"/>
  <c r="W233" i="11"/>
  <c r="W537" i="11"/>
  <c r="W536" i="11"/>
  <c r="W643" i="11"/>
  <c r="W286" i="11"/>
  <c r="W287" i="11"/>
  <c r="W590" i="11"/>
  <c r="W451" i="11"/>
  <c r="W450" i="11"/>
  <c r="X287" i="11" l="1"/>
  <c r="X590" i="11"/>
  <c r="X180" i="11"/>
  <c r="X94" i="11"/>
  <c r="X537" i="11"/>
  <c r="X340" i="11"/>
  <c r="X451" i="11"/>
  <c r="X234" i="11"/>
  <c r="X394" i="11"/>
</calcChain>
</file>

<file path=xl/sharedStrings.xml><?xml version="1.0" encoding="utf-8"?>
<sst xmlns="http://schemas.openxmlformats.org/spreadsheetml/2006/main" count="1630" uniqueCount="324">
  <si>
    <t>IMAGEFILE</t>
  </si>
  <si>
    <t>NAME</t>
  </si>
  <si>
    <t>12C 14N</t>
  </si>
  <si>
    <t>32S</t>
  </si>
  <si>
    <t>34S</t>
  </si>
  <si>
    <t>32S2</t>
  </si>
  <si>
    <t>34S totaux</t>
  </si>
  <si>
    <t>32S totaux</t>
  </si>
  <si>
    <t>STD1</t>
  </si>
  <si>
    <t>NPIX</t>
  </si>
  <si>
    <t>ROIAREA</t>
  </si>
  <si>
    <t>ROIDIAM</t>
  </si>
  <si>
    <t>ROIX</t>
  </si>
  <si>
    <t xml:space="preserve">34S/32S </t>
  </si>
  <si>
    <t>er 34/32</t>
  </si>
  <si>
    <t xml:space="preserve">K </t>
  </si>
  <si>
    <t>K corr</t>
  </si>
  <si>
    <t>34S/32S corr QSA</t>
  </si>
  <si>
    <t>34S/32S Corr IMF</t>
  </si>
  <si>
    <t>err 34S/32S</t>
  </si>
  <si>
    <t>err d34S corr</t>
  </si>
  <si>
    <t>Cuba_1.im</t>
  </si>
  <si>
    <t>ROI 1</t>
  </si>
  <si>
    <t>ROI 2</t>
  </si>
  <si>
    <t>ROI 3</t>
  </si>
  <si>
    <t>ROI 4</t>
  </si>
  <si>
    <t>ROI 5</t>
  </si>
  <si>
    <t>Cuba@2.im</t>
  </si>
  <si>
    <t>Cuba@3.im</t>
  </si>
  <si>
    <t>Cuba@4.im</t>
  </si>
  <si>
    <t>Cuba@5.im</t>
  </si>
  <si>
    <t>Cuba@6.im</t>
  </si>
  <si>
    <t>Cuba@7.im</t>
  </si>
  <si>
    <t>Cuba_8.im</t>
  </si>
  <si>
    <t>Cuba@9.im</t>
  </si>
  <si>
    <t>Cuba@10.im</t>
  </si>
  <si>
    <t>Cuba@11.im</t>
  </si>
  <si>
    <t>Cuba@12.im</t>
  </si>
  <si>
    <t>Cuba@13.im</t>
  </si>
  <si>
    <t>Cuba@14.im</t>
  </si>
  <si>
    <t>Cuba@15.im</t>
  </si>
  <si>
    <t>Cuba@16.im</t>
  </si>
  <si>
    <t>Cuba@17.im</t>
  </si>
  <si>
    <t>Cuba@19.im</t>
  </si>
  <si>
    <t>Cuba@20.im</t>
  </si>
  <si>
    <t>Cuba@21.im</t>
  </si>
  <si>
    <t>ATX_13.im</t>
  </si>
  <si>
    <t>ATX_12.im</t>
  </si>
  <si>
    <t>ATX_7b.im</t>
  </si>
  <si>
    <t>ATX_6.im</t>
  </si>
  <si>
    <t>ATX_5.im</t>
  </si>
  <si>
    <t>ATX_4.im</t>
  </si>
  <si>
    <t>ATX_3.im</t>
  </si>
  <si>
    <t>Cuba_b2_1.im</t>
  </si>
  <si>
    <t>Cuba_b1@7.im</t>
  </si>
  <si>
    <t>Cuba_b1@6.im</t>
  </si>
  <si>
    <t>Cuba_b1@5.im</t>
  </si>
  <si>
    <t>Cuba-b1_4.im</t>
  </si>
  <si>
    <t>Cuba-b1_3.im</t>
  </si>
  <si>
    <t>Cuba-b1_2.im</t>
  </si>
  <si>
    <t>Cuba-b1_1.im</t>
  </si>
  <si>
    <t>© 2022 The Authors </t>
  </si>
  <si>
    <t>Published by the European Association of Geochemistry under Creative Commons License CC-BY-NC-ND.</t>
  </si>
  <si>
    <r>
      <t xml:space="preserve">Marin-Carbonne </t>
    </r>
    <r>
      <rPr>
        <i/>
        <sz val="10"/>
        <color theme="1"/>
        <rFont val="Calibri"/>
        <family val="2"/>
        <scheme val="minor"/>
      </rPr>
      <t>et al</t>
    </r>
    <r>
      <rPr>
        <sz val="10"/>
        <color theme="1"/>
        <rFont val="Calibri"/>
        <family val="2"/>
        <scheme val="minor"/>
      </rPr>
      <t>.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 xml:space="preserve">(2022) </t>
    </r>
    <r>
      <rPr>
        <i/>
        <sz val="10"/>
        <color theme="1"/>
        <rFont val="Calibri"/>
        <family val="2"/>
        <scheme val="minor"/>
      </rPr>
      <t>Geochem. Persp. Let.</t>
    </r>
    <r>
      <rPr>
        <sz val="10"/>
        <color theme="1"/>
        <rFont val="Calibri"/>
        <family val="2"/>
        <scheme val="minor"/>
      </rPr>
      <t xml:space="preserve"> 21, 7–12 | https://doi.org/10.7185/geochemlet.2209</t>
    </r>
  </si>
  <si>
    <r>
      <t>Table S-5</t>
    </r>
    <r>
      <rPr>
        <sz val="14"/>
        <color theme="1"/>
        <rFont val="Calibri"/>
        <family val="2"/>
        <scheme val="minor"/>
      </rPr>
      <t xml:space="preserve">  Sulfur isotope compositions of framboidal and micropyrites.</t>
    </r>
  </si>
  <si>
    <t>Id</t>
  </si>
  <si>
    <t>Filename</t>
  </si>
  <si>
    <t>StartCurrent</t>
  </si>
  <si>
    <t>EndCurrent</t>
  </si>
  <si>
    <t>12C Counts</t>
  </si>
  <si>
    <t>12C Rate</t>
  </si>
  <si>
    <t>32S Counts</t>
  </si>
  <si>
    <t>32S Rate</t>
  </si>
  <si>
    <t>34S Counts</t>
  </si>
  <si>
    <t>34S Rate</t>
  </si>
  <si>
    <t>32S2 Counts</t>
  </si>
  <si>
    <t>32S2 Rate</t>
  </si>
  <si>
    <t>34S/32S Ratio</t>
  </si>
  <si>
    <t>34S/32S Err Mean</t>
  </si>
  <si>
    <t>34S/32S Poisson</t>
  </si>
  <si>
    <t>12C/32S Ratio</t>
  </si>
  <si>
    <t>12C/32S Err Mean</t>
  </si>
  <si>
    <t>12C/32S Poisson</t>
  </si>
  <si>
    <t>d34S Corr QSA</t>
  </si>
  <si>
    <t>Maine@1_1</t>
  </si>
  <si>
    <t>VCDT</t>
  </si>
  <si>
    <t>Maine@1_2</t>
  </si>
  <si>
    <t>VCDT moleculaire</t>
  </si>
  <si>
    <t>Maine@1_3</t>
  </si>
  <si>
    <t>Maine@1_4</t>
  </si>
  <si>
    <t>facteur QSA</t>
  </si>
  <si>
    <t>Maine@1_5</t>
  </si>
  <si>
    <t>Maine@1_6</t>
  </si>
  <si>
    <t>Maine@1_7</t>
  </si>
  <si>
    <t>Maine@1_8</t>
  </si>
  <si>
    <t>Maine@1_9</t>
  </si>
  <si>
    <t>Maine@1_10</t>
  </si>
  <si>
    <t>Maine@2_1</t>
  </si>
  <si>
    <t>Maine@2_2</t>
  </si>
  <si>
    <t>Maine@2_3</t>
  </si>
  <si>
    <t>Maine@2_4</t>
  </si>
  <si>
    <t>Maine@2_5</t>
  </si>
  <si>
    <t>Maine@2_6</t>
  </si>
  <si>
    <t>Maine@2_7</t>
  </si>
  <si>
    <t>Maine@2_8</t>
  </si>
  <si>
    <t>Maine@2_9</t>
  </si>
  <si>
    <t>Maine@2_10</t>
  </si>
  <si>
    <t>Maine@2_11</t>
  </si>
  <si>
    <t>Maine@2_12</t>
  </si>
  <si>
    <t>Maine@2_13</t>
  </si>
  <si>
    <t>Maine@2_14</t>
  </si>
  <si>
    <t>Maine@2_15</t>
  </si>
  <si>
    <t>Maine@2_16</t>
  </si>
  <si>
    <t>Maine@2_17</t>
  </si>
  <si>
    <t>Maine@2_18</t>
  </si>
  <si>
    <t>Maine@2_19</t>
  </si>
  <si>
    <t>Maine@2_20</t>
  </si>
  <si>
    <t>maine@3_1</t>
  </si>
  <si>
    <t>maine@3_2</t>
  </si>
  <si>
    <t>maine@3_3</t>
  </si>
  <si>
    <t>maine@3_4</t>
  </si>
  <si>
    <t>maine@3_5</t>
  </si>
  <si>
    <t>maine@3_6</t>
  </si>
  <si>
    <t>maine@3_7</t>
  </si>
  <si>
    <t>maine@3_8</t>
  </si>
  <si>
    <t>UCLA@1_1</t>
  </si>
  <si>
    <t>UCLA@1_2</t>
  </si>
  <si>
    <t>UCLA@1_3</t>
  </si>
  <si>
    <t>UCLA@1_4</t>
  </si>
  <si>
    <t>UCLA@1_5</t>
  </si>
  <si>
    <t>UCLA@1_6</t>
  </si>
  <si>
    <t>UCLA@1_7</t>
  </si>
  <si>
    <t>UCLA@1_8</t>
  </si>
  <si>
    <t>UCLA@1_9</t>
  </si>
  <si>
    <t>UCLA@1_10</t>
  </si>
  <si>
    <t>UCLA@3_1</t>
  </si>
  <si>
    <t>UCLA@3_2</t>
  </si>
  <si>
    <t>UCLA@3_3</t>
  </si>
  <si>
    <t>UCLA@3_4</t>
  </si>
  <si>
    <t>UCLA@3_5</t>
  </si>
  <si>
    <t>UCLA@3_6</t>
  </si>
  <si>
    <t>UCLA@3_7</t>
  </si>
  <si>
    <t>UCLA@3_8</t>
  </si>
  <si>
    <t>UCLA@3_9</t>
  </si>
  <si>
    <t>UCLA@3_10</t>
  </si>
  <si>
    <t>UCLA@3_11</t>
  </si>
  <si>
    <t>UCLA@3_12</t>
  </si>
  <si>
    <t>UCLA@3_13</t>
  </si>
  <si>
    <t>UCLA@3_14</t>
  </si>
  <si>
    <t>UCLA@3_15</t>
  </si>
  <si>
    <t>UCLA@3_16</t>
  </si>
  <si>
    <t>UCLA@3_17</t>
  </si>
  <si>
    <t>UCLA@3_18</t>
  </si>
  <si>
    <t>UCLA@3_19</t>
  </si>
  <si>
    <t>UCLA@3_20</t>
  </si>
  <si>
    <t>UCLA@4_1</t>
  </si>
  <si>
    <t>UCLA@4_2</t>
  </si>
  <si>
    <t>UCLA@4_3</t>
  </si>
  <si>
    <t>UCLA@4_4</t>
  </si>
  <si>
    <t>UCLA@4_5</t>
  </si>
  <si>
    <t>UCLA@4_6</t>
  </si>
  <si>
    <t>UCLA@4_7</t>
  </si>
  <si>
    <t>UCLA@4_8</t>
  </si>
  <si>
    <t>UCLA@5_1</t>
  </si>
  <si>
    <t>UCLA@5_2</t>
  </si>
  <si>
    <t>UCLA@5_3</t>
  </si>
  <si>
    <t>UCLA@5_4</t>
  </si>
  <si>
    <t>UCLA@5_5</t>
  </si>
  <si>
    <t>UCLA@6_1</t>
  </si>
  <si>
    <t>UCLA@6_2</t>
  </si>
  <si>
    <t>UCLA@6_3</t>
  </si>
  <si>
    <t>UCLA@6_4</t>
  </si>
  <si>
    <t>UCLA@6_5</t>
  </si>
  <si>
    <t>UCLA@6_6</t>
  </si>
  <si>
    <t>d34S corrigé</t>
  </si>
  <si>
    <t>ROI_NUM</t>
  </si>
  <si>
    <t>14N 12C</t>
  </si>
  <si>
    <t>33S</t>
  </si>
  <si>
    <t>32S 33S</t>
  </si>
  <si>
    <t>32S 34S</t>
  </si>
  <si>
    <t>Primary current</t>
  </si>
  <si>
    <t>34S/32S</t>
  </si>
  <si>
    <t>ER-34S/32S</t>
  </si>
  <si>
    <t>CHSQ2</t>
  </si>
  <si>
    <t>TOTNUM2</t>
  </si>
  <si>
    <t>TOTDEN2</t>
  </si>
  <si>
    <t>K</t>
  </si>
  <si>
    <t>Kcorr</t>
  </si>
  <si>
    <t>34S/32Scorr QSA</t>
  </si>
  <si>
    <t>ROIY</t>
  </si>
  <si>
    <t>ROI_XSTG</t>
  </si>
  <si>
    <t>ROI_YSTG</t>
  </si>
  <si>
    <t>UCLA_1.im</t>
  </si>
  <si>
    <t>ROI 6</t>
  </si>
  <si>
    <t>ROI 7</t>
  </si>
  <si>
    <t>ROI 8</t>
  </si>
  <si>
    <t>ROI 9</t>
  </si>
  <si>
    <t>ROI 10</t>
  </si>
  <si>
    <t>ROI 11</t>
  </si>
  <si>
    <t>ROI 12</t>
  </si>
  <si>
    <t>ROI 13</t>
  </si>
  <si>
    <t>ROI 14</t>
  </si>
  <si>
    <t>ROI 15</t>
  </si>
  <si>
    <t>ROI 16</t>
  </si>
  <si>
    <t>ROI 17</t>
  </si>
  <si>
    <t>ROI 18</t>
  </si>
  <si>
    <t>ROI 19</t>
  </si>
  <si>
    <t>ROI 20</t>
  </si>
  <si>
    <t>ROI 21</t>
  </si>
  <si>
    <t>ROI 22</t>
  </si>
  <si>
    <t>ROI 23</t>
  </si>
  <si>
    <t>ROI 24</t>
  </si>
  <si>
    <t>ROI 25</t>
  </si>
  <si>
    <t>ROI 26</t>
  </si>
  <si>
    <t>ROI 27</t>
  </si>
  <si>
    <t>ROI 28</t>
  </si>
  <si>
    <t>ROI 29</t>
  </si>
  <si>
    <t>ROI 30</t>
  </si>
  <si>
    <t>ROI 31</t>
  </si>
  <si>
    <t>ROI 32</t>
  </si>
  <si>
    <t>ROI 33</t>
  </si>
  <si>
    <t>ROI 34</t>
  </si>
  <si>
    <t>ROI 35</t>
  </si>
  <si>
    <t>ROI 36</t>
  </si>
  <si>
    <t>ROI 37</t>
  </si>
  <si>
    <t>ROI 38</t>
  </si>
  <si>
    <t>ROI 39</t>
  </si>
  <si>
    <t>ROI 40</t>
  </si>
  <si>
    <t>ROI 41</t>
  </si>
  <si>
    <t>ROI 42</t>
  </si>
  <si>
    <t>ROI 43</t>
  </si>
  <si>
    <t>ROI 44</t>
  </si>
  <si>
    <t>ROI 45</t>
  </si>
  <si>
    <t>ROI 46</t>
  </si>
  <si>
    <t>ROI 47</t>
  </si>
  <si>
    <t>ROI 48</t>
  </si>
  <si>
    <t>ROI 49</t>
  </si>
  <si>
    <t>ROI 50</t>
  </si>
  <si>
    <t>ROI 51</t>
  </si>
  <si>
    <t>ROI 52</t>
  </si>
  <si>
    <t>ROI 53</t>
  </si>
  <si>
    <t>ROI 54</t>
  </si>
  <si>
    <t>ROI 55</t>
  </si>
  <si>
    <t>ROI 56</t>
  </si>
  <si>
    <t>ROI 57</t>
  </si>
  <si>
    <t>ROI 58</t>
  </si>
  <si>
    <t>ROI 59</t>
  </si>
  <si>
    <t>ROI 60</t>
  </si>
  <si>
    <t>ROI 61</t>
  </si>
  <si>
    <t>ROI 62</t>
  </si>
  <si>
    <t>ROI 63</t>
  </si>
  <si>
    <t>ROI 64</t>
  </si>
  <si>
    <t>ROI 65</t>
  </si>
  <si>
    <t>ROI 66</t>
  </si>
  <si>
    <t>ROI 67</t>
  </si>
  <si>
    <t>ROI 68</t>
  </si>
  <si>
    <t>ROI 69</t>
  </si>
  <si>
    <t>ROI 70</t>
  </si>
  <si>
    <t>ROI 71</t>
  </si>
  <si>
    <t>ROI 72</t>
  </si>
  <si>
    <t>ROI 73</t>
  </si>
  <si>
    <t>ROI 74</t>
  </si>
  <si>
    <t>ROI 75</t>
  </si>
  <si>
    <t>ROI 76</t>
  </si>
  <si>
    <t>ROI 77</t>
  </si>
  <si>
    <t>ROI 78</t>
  </si>
  <si>
    <t>ROI 79</t>
  </si>
  <si>
    <t>ROI 80</t>
  </si>
  <si>
    <t>ROI 81</t>
  </si>
  <si>
    <t>Main_1.im</t>
  </si>
  <si>
    <t>Maine_2.im</t>
  </si>
  <si>
    <t>UCLA_2.im</t>
  </si>
  <si>
    <t>UCLA_3.im</t>
  </si>
  <si>
    <t>UCLA_4.im</t>
  </si>
  <si>
    <t>Maine_4.im</t>
  </si>
  <si>
    <t>UCLA-5.im</t>
  </si>
  <si>
    <t>MAINE-5.im</t>
  </si>
  <si>
    <t>UCLA-6.im</t>
  </si>
  <si>
    <t>bubulle</t>
  </si>
  <si>
    <t>Cuba_zone4_pyr1.im</t>
  </si>
  <si>
    <t>Cuba_zone4_pyr2.im</t>
  </si>
  <si>
    <t>Cuba_zone3_pyr1.im</t>
  </si>
  <si>
    <t>Cuba_zone3_pyr3.im</t>
  </si>
  <si>
    <t>Cuba_zone3_pyr4.im</t>
  </si>
  <si>
    <t>Cuba_zone8_pyr1.im</t>
  </si>
  <si>
    <t>Cuba_zone8_pyr2.im</t>
  </si>
  <si>
    <t>Cuba_zone8_pyr3.im</t>
  </si>
  <si>
    <t xml:space="preserve">34S/32S corr QSA and IMF </t>
  </si>
  <si>
    <t>19F</t>
  </si>
  <si>
    <t>12C2</t>
  </si>
  <si>
    <t xml:space="preserve">k </t>
  </si>
  <si>
    <t>k corr</t>
  </si>
  <si>
    <t>ATX07_Z7_pyr5.im</t>
  </si>
  <si>
    <t>ATX07_Z9_pyr1.im</t>
  </si>
  <si>
    <t>ATX07-Z7-pyr2.im</t>
  </si>
  <si>
    <t>ATX07-Z7-pyr3.im</t>
  </si>
  <si>
    <t>ATX07-Z7-pyr4.im</t>
  </si>
  <si>
    <t>ATX07_Z12_pyr1.im</t>
  </si>
  <si>
    <t>ATX-07-Lam32a.im</t>
  </si>
  <si>
    <t>ATX_07_LAM32a_2.im</t>
  </si>
  <si>
    <t>d34S corrected</t>
  </si>
  <si>
    <t>ATX-07@1_1.im</t>
  </si>
  <si>
    <t>ATX-07@1_2.im</t>
  </si>
  <si>
    <t>ATX-07@1_3.im</t>
  </si>
  <si>
    <t>ATX-07@1_4.im</t>
  </si>
  <si>
    <t>ATX-07@1_5.im</t>
  </si>
  <si>
    <t>ATX-07@1_6.im</t>
  </si>
  <si>
    <t>ATX-07-framb20.im</t>
  </si>
  <si>
    <t>ATX-07_Framb21_1.im</t>
  </si>
  <si>
    <t>ATX-07-Framb23.im</t>
  </si>
  <si>
    <t>ATX-07-Framb22-2_1.im</t>
  </si>
  <si>
    <t>Average</t>
  </si>
  <si>
    <t>Dpyr</t>
  </si>
  <si>
    <t>Cuba_Zone1_framb1.im</t>
  </si>
  <si>
    <t>Cuba_Zone5_framb1.im</t>
  </si>
  <si>
    <t>Cuba_Zone5_framb2.im</t>
  </si>
  <si>
    <t>ROI 2 par LR</t>
  </si>
  <si>
    <t>Average d34S</t>
  </si>
  <si>
    <t>d34SPyr Cuba</t>
  </si>
  <si>
    <t>Dpyr Cuba</t>
  </si>
  <si>
    <t>d34S ATX</t>
  </si>
  <si>
    <t>Dpyr ATX</t>
  </si>
  <si>
    <t>CUBA</t>
  </si>
  <si>
    <t xml:space="preserve">ATX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</si>
</sst>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0"/>
    <numFmt numFmtId="166" formatCode="0.0000E+00"/>
    <numFmt numFmtId="167" formatCode="0.0000000000000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164" fontId="0" fillId="0" borderId="0" xfId="0" applyNumberFormat="1"/>
    <xf numFmtId="0" fontId="4" fillId="0" borderId="0" xfId="0" applyFont="1"/>
    <xf numFmtId="0" fontId="0" fillId="0" borderId="0" xfId="0" applyAlignment="1">
      <alignment wrapText="1"/>
    </xf>
    <xf numFmtId="2" fontId="0" fillId="0" borderId="0" xfId="0" applyNumberForma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4" fillId="0" borderId="0" xfId="1" applyFont="1"/>
    <xf numFmtId="0" fontId="5" fillId="0" borderId="0" xfId="1"/>
    <xf numFmtId="11" fontId="5" fillId="0" borderId="0" xfId="1" applyNumberFormat="1"/>
    <xf numFmtId="2" fontId="5" fillId="0" borderId="0" xfId="1" applyNumberFormat="1"/>
    <xf numFmtId="10" fontId="5" fillId="0" borderId="0" xfId="1" applyNumberFormat="1"/>
    <xf numFmtId="165" fontId="5" fillId="0" borderId="0" xfId="1" applyNumberFormat="1"/>
    <xf numFmtId="0" fontId="5" fillId="2" borderId="0" xfId="1" applyFill="1"/>
    <xf numFmtId="0" fontId="6" fillId="2" borderId="0" xfId="1" applyFont="1" applyFill="1"/>
    <xf numFmtId="49" fontId="4" fillId="0" borderId="0" xfId="1" applyNumberFormat="1" applyFont="1"/>
    <xf numFmtId="49" fontId="5" fillId="0" borderId="0" xfId="1" applyNumberFormat="1"/>
    <xf numFmtId="49" fontId="6" fillId="2" borderId="0" xfId="1" applyNumberFormat="1" applyFont="1" applyFill="1"/>
    <xf numFmtId="49" fontId="7" fillId="0" borderId="0" xfId="1" applyNumberFormat="1" applyFont="1"/>
    <xf numFmtId="2" fontId="9" fillId="0" borderId="0" xfId="0" applyNumberFormat="1" applyFont="1"/>
    <xf numFmtId="0" fontId="9" fillId="0" borderId="0" xfId="0" applyFont="1"/>
    <xf numFmtId="2" fontId="4" fillId="0" borderId="0" xfId="1" applyNumberFormat="1" applyFont="1"/>
    <xf numFmtId="2" fontId="5" fillId="2" borderId="0" xfId="1" applyNumberFormat="1" applyFill="1"/>
    <xf numFmtId="2" fontId="6" fillId="2" borderId="0" xfId="1" applyNumberFormat="1" applyFont="1" applyFill="1"/>
    <xf numFmtId="2" fontId="1" fillId="0" borderId="0" xfId="0" applyNumberFormat="1" applyFont="1"/>
    <xf numFmtId="0" fontId="5" fillId="0" borderId="0" xfId="0" applyFont="1"/>
    <xf numFmtId="11" fontId="0" fillId="0" borderId="0" xfId="0" applyNumberFormat="1"/>
    <xf numFmtId="166" fontId="0" fillId="0" borderId="0" xfId="0" applyNumberFormat="1"/>
    <xf numFmtId="10" fontId="0" fillId="0" borderId="0" xfId="0" applyNumberFormat="1"/>
    <xf numFmtId="165" fontId="0" fillId="0" borderId="0" xfId="0" applyNumberFormat="1"/>
    <xf numFmtId="0" fontId="0" fillId="2" borderId="0" xfId="0" applyFill="1"/>
    <xf numFmtId="0" fontId="6" fillId="2" borderId="0" xfId="0" applyFont="1" applyFill="1"/>
    <xf numFmtId="49" fontId="11" fillId="0" borderId="0" xfId="1" applyNumberFormat="1" applyFont="1"/>
    <xf numFmtId="0" fontId="11" fillId="0" borderId="0" xfId="1" applyFont="1"/>
    <xf numFmtId="49" fontId="6" fillId="0" borderId="0" xfId="1" applyNumberFormat="1" applyFont="1"/>
    <xf numFmtId="0" fontId="6" fillId="0" borderId="0" xfId="1" applyFont="1"/>
    <xf numFmtId="11" fontId="2" fillId="0" borderId="0" xfId="0" applyNumberFormat="1" applyFont="1"/>
    <xf numFmtId="11" fontId="12" fillId="0" borderId="0" xfId="0" applyNumberFormat="1" applyFont="1"/>
    <xf numFmtId="11" fontId="1" fillId="0" borderId="0" xfId="0" applyNumberFormat="1" applyFont="1"/>
    <xf numFmtId="164" fontId="5" fillId="0" borderId="0" xfId="0" applyNumberFormat="1" applyFont="1"/>
    <xf numFmtId="167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CUBA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Sheet1!$I$4:$M$4</c:f>
              <c:numCache>
                <c:formatCode>General</c:formatCode>
                <c:ptCount val="5"/>
                <c:pt idx="0">
                  <c:v>-30</c:v>
                </c:pt>
                <c:pt idx="1">
                  <c:v>0</c:v>
                </c:pt>
                <c:pt idx="2">
                  <c:v>30</c:v>
                </c:pt>
                <c:pt idx="3">
                  <c:v>60</c:v>
                </c:pt>
                <c:pt idx="4">
                  <c:v>140</c:v>
                </c:pt>
              </c:numCache>
            </c:numRef>
          </c:xVal>
          <c:yVal>
            <c:numRef>
              <c:f>Sheet1!$I$36:$M$36</c:f>
              <c:numCache>
                <c:formatCode>General</c:formatCode>
                <c:ptCount val="5"/>
                <c:pt idx="0">
                  <c:v>1.0614907061487721E-8</c:v>
                </c:pt>
                <c:pt idx="1">
                  <c:v>9.2881553628516052E-6</c:v>
                </c:pt>
                <c:pt idx="2">
                  <c:v>7.7304610618161105E-3</c:v>
                </c:pt>
                <c:pt idx="3">
                  <c:v>3.8680691138921852E-3</c:v>
                </c:pt>
                <c:pt idx="4" formatCode="0.00E+00">
                  <c:v>8.3273117046255796E-6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81-8949-91EF-788E840001E3}"/>
            </c:ext>
          </c:extLst>
        </c:ser>
        <c:ser>
          <c:idx val="1"/>
          <c:order val="1"/>
          <c:tx>
            <c:v>ATX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Sheet1!$O$4:$S$4</c:f>
              <c:numCache>
                <c:formatCode>General</c:formatCode>
                <c:ptCount val="5"/>
                <c:pt idx="0">
                  <c:v>-100</c:v>
                </c:pt>
                <c:pt idx="1">
                  <c:v>0</c:v>
                </c:pt>
                <c:pt idx="2">
                  <c:v>40</c:v>
                </c:pt>
                <c:pt idx="3">
                  <c:v>80</c:v>
                </c:pt>
                <c:pt idx="4">
                  <c:v>120</c:v>
                </c:pt>
              </c:numCache>
            </c:numRef>
          </c:xVal>
          <c:yVal>
            <c:numRef>
              <c:f>Sheet1!$O$36:$S$36</c:f>
              <c:numCache>
                <c:formatCode>General</c:formatCode>
                <c:ptCount val="5"/>
                <c:pt idx="0">
                  <c:v>1.0884164823085469E-3</c:v>
                </c:pt>
                <c:pt idx="1">
                  <c:v>6.191039291143491E-3</c:v>
                </c:pt>
                <c:pt idx="2">
                  <c:v>4.6245469057046443E-3</c:v>
                </c:pt>
                <c:pt idx="3">
                  <c:v>2.1784627773977754E-3</c:v>
                </c:pt>
                <c:pt idx="4" formatCode="0.00E+00">
                  <c:v>8.3273117046255796E-6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81-8949-91EF-788E840001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78689216"/>
        <c:axId val="1579043248"/>
      </c:scatterChart>
      <c:valAx>
        <c:axId val="157868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043248"/>
        <c:crosses val="autoZero"/>
        <c:crossBetween val="midCat"/>
      </c:valAx>
      <c:valAx>
        <c:axId val="1579043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8689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282042</xdr:colOff>
      <xdr:row>4</xdr:row>
      <xdr:rowOff>181019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ED5A7BA0-95FA-C340-81B6-83406E7A91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32383" cy="931474"/>
        </a:xfrm>
        <a:prstGeom prst="rect">
          <a:avLst/>
        </a:prstGeom>
      </xdr:spPr>
    </xdr:pic>
    <xdr:clientData/>
  </xdr:twoCellAnchor>
  <xdr:twoCellAnchor>
    <xdr:from>
      <xdr:col>17</xdr:col>
      <xdr:colOff>624898</xdr:colOff>
      <xdr:row>0</xdr:row>
      <xdr:rowOff>160020</xdr:rowOff>
    </xdr:from>
    <xdr:to>
      <xdr:col>24</xdr:col>
      <xdr:colOff>295126</xdr:colOff>
      <xdr:row>4</xdr:row>
      <xdr:rowOff>121298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30E80C91-E9FC-CA48-9299-246BAAD91D4F}"/>
            </a:ext>
          </a:extLst>
        </xdr:cNvPr>
        <xdr:cNvSpPr txBox="1">
          <a:spLocks noChangeArrowheads="1"/>
        </xdr:cNvSpPr>
      </xdr:nvSpPr>
      <xdr:spPr bwMode="auto">
        <a:xfrm>
          <a:off x="12271375" y="160020"/>
          <a:ext cx="4649206" cy="711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Marin-Carbonne</a:t>
          </a:r>
          <a:r>
            <a:rPr lang="en-US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Early precipitated micropyrite in microbialites: A time capsule of microbial sulfur cycling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409042</xdr:colOff>
      <xdr:row>4</xdr:row>
      <xdr:rowOff>181019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A7B6772-FC86-8C4B-B701-85C14E7AC6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8342" cy="943019"/>
        </a:xfrm>
        <a:prstGeom prst="rect">
          <a:avLst/>
        </a:prstGeom>
      </xdr:spPr>
    </xdr:pic>
    <xdr:clientData/>
  </xdr:twoCellAnchor>
  <xdr:twoCellAnchor>
    <xdr:from>
      <xdr:col>5</xdr:col>
      <xdr:colOff>624898</xdr:colOff>
      <xdr:row>0</xdr:row>
      <xdr:rowOff>160020</xdr:rowOff>
    </xdr:from>
    <xdr:to>
      <xdr:col>12</xdr:col>
      <xdr:colOff>295126</xdr:colOff>
      <xdr:row>4</xdr:row>
      <xdr:rowOff>121298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31BC8FCB-0889-5945-8903-BEAADC6379AB}"/>
            </a:ext>
          </a:extLst>
        </xdr:cNvPr>
        <xdr:cNvSpPr txBox="1">
          <a:spLocks noChangeArrowheads="1"/>
        </xdr:cNvSpPr>
      </xdr:nvSpPr>
      <xdr:spPr bwMode="auto">
        <a:xfrm>
          <a:off x="12194598" y="160020"/>
          <a:ext cx="4623228" cy="723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Marin-Carbonne</a:t>
          </a:r>
          <a:r>
            <a:rPr lang="en-US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Early precipitated micropyrite in microbialites: A time capsule of microbial sulfur cycling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243942</xdr:colOff>
      <xdr:row>4</xdr:row>
      <xdr:rowOff>130219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01F14A-1869-B143-950C-D4F0D46FB4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8342" cy="943019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0</xdr:row>
      <xdr:rowOff>160020</xdr:rowOff>
    </xdr:from>
    <xdr:to>
      <xdr:col>13</xdr:col>
      <xdr:colOff>295126</xdr:colOff>
      <xdr:row>4</xdr:row>
      <xdr:rowOff>121298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6EE8B460-9D4B-E248-BD32-D6D47FA02B0E}"/>
            </a:ext>
          </a:extLst>
        </xdr:cNvPr>
        <xdr:cNvSpPr txBox="1">
          <a:spLocks noChangeArrowheads="1"/>
        </xdr:cNvSpPr>
      </xdr:nvSpPr>
      <xdr:spPr bwMode="auto">
        <a:xfrm>
          <a:off x="12194598" y="160020"/>
          <a:ext cx="4623228" cy="723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Marin-Carbonne</a:t>
          </a:r>
          <a:r>
            <a:rPr lang="en-US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Early precipitated micropyrite in microbialites: A time capsule of microbial sulfur cycling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116942</xdr:colOff>
      <xdr:row>4</xdr:row>
      <xdr:rowOff>130219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FE5E5DB-2E89-AD45-821E-B37877030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8342" cy="943019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160020</xdr:rowOff>
    </xdr:from>
    <xdr:to>
      <xdr:col>11</xdr:col>
      <xdr:colOff>0</xdr:colOff>
      <xdr:row>4</xdr:row>
      <xdr:rowOff>121298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49F324A5-DD6B-CB46-B992-EC5F3D5844DF}"/>
            </a:ext>
          </a:extLst>
        </xdr:cNvPr>
        <xdr:cNvSpPr txBox="1">
          <a:spLocks noChangeArrowheads="1"/>
        </xdr:cNvSpPr>
      </xdr:nvSpPr>
      <xdr:spPr bwMode="auto">
        <a:xfrm>
          <a:off x="12194598" y="160020"/>
          <a:ext cx="4623228" cy="723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Marin-Carbonne</a:t>
          </a:r>
          <a:r>
            <a:rPr lang="en-US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Early precipitated micropyrite in microbialites: A time capsule of microbial sulfur cycling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127000</xdr:colOff>
      <xdr:row>39</xdr:row>
      <xdr:rowOff>127000</xdr:rowOff>
    </xdr:from>
    <xdr:to>
      <xdr:col>16</xdr:col>
      <xdr:colOff>508000</xdr:colOff>
      <xdr:row>65</xdr:row>
      <xdr:rowOff>50800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BC704B-AD7E-6C61-82F4-789A8D7A978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777342</xdr:colOff>
      <xdr:row>4</xdr:row>
      <xdr:rowOff>130219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3DAFA3C-2351-804F-A6DC-C1D3D06C46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8342" cy="943019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160020</xdr:rowOff>
    </xdr:from>
    <xdr:to>
      <xdr:col>11</xdr:col>
      <xdr:colOff>295126</xdr:colOff>
      <xdr:row>4</xdr:row>
      <xdr:rowOff>121298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7950BB5A-3EBA-FE41-AE22-6EFB515BAC7D}"/>
            </a:ext>
          </a:extLst>
        </xdr:cNvPr>
        <xdr:cNvSpPr txBox="1">
          <a:spLocks noChangeArrowheads="1"/>
        </xdr:cNvSpPr>
      </xdr:nvSpPr>
      <xdr:spPr bwMode="auto">
        <a:xfrm>
          <a:off x="12194598" y="160020"/>
          <a:ext cx="4623228" cy="723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Marin-Carbonne</a:t>
          </a:r>
          <a:r>
            <a:rPr lang="en-US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Early precipitated micropyrite in microbialites: A time capsule of microbial sulfur cycling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777342</xdr:colOff>
      <xdr:row>4</xdr:row>
      <xdr:rowOff>130219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2B96C726-E810-4845-80A8-92195CFEA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428342" cy="943019"/>
        </a:xfrm>
        <a:prstGeom prst="rect">
          <a:avLst/>
        </a:prstGeom>
      </xdr:spPr>
    </xdr:pic>
    <xdr:clientData/>
  </xdr:twoCellAnchor>
  <xdr:twoCellAnchor>
    <xdr:from>
      <xdr:col>12</xdr:col>
      <xdr:colOff>0</xdr:colOff>
      <xdr:row>0</xdr:row>
      <xdr:rowOff>160020</xdr:rowOff>
    </xdr:from>
    <xdr:to>
      <xdr:col>16</xdr:col>
      <xdr:colOff>295126</xdr:colOff>
      <xdr:row>4</xdr:row>
      <xdr:rowOff>121298</xdr:rowOff>
    </xdr:to>
    <xdr:sp macro="" textlink="">
      <xdr:nvSpPr>
        <xdr:cNvPr id="3" name="ZoneTexte 3">
          <a:extLst>
            <a:ext uri="{FF2B5EF4-FFF2-40B4-BE49-F238E27FC236}">
              <a16:creationId xmlns:a16="http://schemas.microsoft.com/office/drawing/2014/main" id="{19D78F7E-44DC-2B40-A28E-1EA85902E946}"/>
            </a:ext>
          </a:extLst>
        </xdr:cNvPr>
        <xdr:cNvSpPr txBox="1">
          <a:spLocks noChangeArrowheads="1"/>
        </xdr:cNvSpPr>
      </xdr:nvSpPr>
      <xdr:spPr bwMode="auto">
        <a:xfrm>
          <a:off x="12194598" y="160020"/>
          <a:ext cx="4623228" cy="723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Marin-Carbonne</a:t>
          </a:r>
          <a:r>
            <a:rPr lang="en-US" altLang="en-US" sz="14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altLang="en-US" sz="1400" b="1" i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et al.</a:t>
          </a:r>
        </a:p>
        <a:p>
          <a:pPr algn="r">
            <a:spcAft>
              <a:spcPct val="0"/>
            </a:spcAft>
            <a:buSzPct val="45000"/>
            <a:buNone/>
          </a:pPr>
          <a:r>
            <a:rPr lang="en-US" altLang="en-US" sz="14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Early precipitated micropyrite in microbialites: A time capsule of microbial sulfur cycling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arinca/Documents/Recherche/Microbialite/Modernes/Traitement%20Data%20NanoSIMS/bilan-lausanne-2018-JM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marinca/Documents/Recherche/Microbialite/Modernes/Traitement%20Data%20NanoSIMS/Bilan%20Cuba-ATXnov19-traite&#769;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SA"/>
      <sheetName val="IM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SA"/>
      <sheetName val="IMF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S2258"/>
  <sheetViews>
    <sheetView topLeftCell="J1" zoomScale="75" zoomScaleNormal="100" workbookViewId="0">
      <pane ySplit="9" topLeftCell="A197" activePane="bottomLeft" state="frozen"/>
      <selection activeCell="H1" sqref="H1"/>
      <selection pane="bottomLeft" activeCell="A644" sqref="A644:XFD731"/>
    </sheetView>
  </sheetViews>
  <sheetFormatPr defaultColWidth="8.875" defaultRowHeight="15" x14ac:dyDescent="0.25"/>
  <cols>
    <col min="1" max="1" width="8.875" style="19"/>
    <col min="2" max="2" width="8.875" style="11"/>
    <col min="3" max="3" width="10.5" style="11" bestFit="1" customWidth="1"/>
    <col min="4" max="18" width="8.875" style="11"/>
    <col min="19" max="19" width="12" style="11" bestFit="1" customWidth="1"/>
    <col min="20" max="29" width="8.875" style="11"/>
    <col min="30" max="30" width="12" style="11" bestFit="1" customWidth="1"/>
    <col min="31" max="37" width="8.875" style="11"/>
    <col min="38" max="38" width="12" style="11" bestFit="1" customWidth="1"/>
    <col min="39" max="16384" width="8.875" style="11"/>
  </cols>
  <sheetData>
    <row r="7" spans="1:31" ht="18.75" x14ac:dyDescent="0.3">
      <c r="A7" s="21" t="s">
        <v>64</v>
      </c>
    </row>
    <row r="9" spans="1:31" s="18" customFormat="1" x14ac:dyDescent="0.25"/>
    <row r="10" spans="1:31" s="18" customFormat="1" x14ac:dyDescent="0.25">
      <c r="A10" s="18" t="s">
        <v>1</v>
      </c>
      <c r="B10" s="18" t="s">
        <v>175</v>
      </c>
      <c r="C10" s="18" t="s">
        <v>0</v>
      </c>
      <c r="D10" s="18" t="s">
        <v>176</v>
      </c>
      <c r="E10" s="18" t="s">
        <v>3</v>
      </c>
      <c r="F10" s="18" t="s">
        <v>177</v>
      </c>
      <c r="G10" s="18" t="s">
        <v>4</v>
      </c>
      <c r="H10" s="18" t="s">
        <v>5</v>
      </c>
      <c r="I10" s="18" t="s">
        <v>178</v>
      </c>
      <c r="J10" s="18" t="s">
        <v>179</v>
      </c>
      <c r="L10" s="18" t="s">
        <v>180</v>
      </c>
      <c r="N10" s="18" t="s">
        <v>181</v>
      </c>
      <c r="O10" s="18" t="s">
        <v>182</v>
      </c>
      <c r="P10" s="18" t="s">
        <v>183</v>
      </c>
      <c r="Q10" s="18" t="s">
        <v>184</v>
      </c>
      <c r="R10" s="18" t="s">
        <v>185</v>
      </c>
      <c r="U10" s="18" t="s">
        <v>186</v>
      </c>
      <c r="V10" s="18" t="s">
        <v>187</v>
      </c>
      <c r="W10" s="18" t="s">
        <v>188</v>
      </c>
      <c r="Y10" s="18" t="s">
        <v>9</v>
      </c>
      <c r="Z10" s="18" t="s">
        <v>10</v>
      </c>
      <c r="AA10" s="18" t="s">
        <v>11</v>
      </c>
      <c r="AB10" s="18" t="s">
        <v>12</v>
      </c>
      <c r="AC10" s="18" t="s">
        <v>189</v>
      </c>
      <c r="AD10" s="18" t="s">
        <v>190</v>
      </c>
      <c r="AE10" s="18" t="s">
        <v>191</v>
      </c>
    </row>
    <row r="11" spans="1:31" x14ac:dyDescent="0.25">
      <c r="A11" s="19" t="s">
        <v>22</v>
      </c>
      <c r="B11" s="11">
        <v>1</v>
      </c>
      <c r="C11" s="11" t="s">
        <v>192</v>
      </c>
      <c r="D11" s="11">
        <v>20796.5</v>
      </c>
      <c r="E11" s="11">
        <v>543832.1</v>
      </c>
      <c r="F11" s="11">
        <v>4475.4690000000001</v>
      </c>
      <c r="G11" s="11">
        <v>25818.12</v>
      </c>
      <c r="H11" s="11">
        <v>37344.97</v>
      </c>
      <c r="I11" s="11">
        <v>598.27419999999995</v>
      </c>
      <c r="J11" s="11">
        <v>3313.116</v>
      </c>
      <c r="L11" s="11">
        <v>4605962.42828272</v>
      </c>
      <c r="N11" s="11">
        <v>4.7474420000000003E-2</v>
      </c>
      <c r="O11" s="12">
        <v>4.7481020000000003E-5</v>
      </c>
      <c r="P11" s="11">
        <v>1.084239</v>
      </c>
      <c r="Q11" s="11">
        <v>1047183</v>
      </c>
      <c r="R11" s="12">
        <v>22057840</v>
      </c>
      <c r="U11" s="11">
        <f t="shared" ref="U11:U74" si="0">E11/L11</f>
        <v>0.11807132786420958</v>
      </c>
      <c r="V11" s="12">
        <f>U11/(1-U11/2)</f>
        <v>0.12547906795023331</v>
      </c>
      <c r="W11" s="12">
        <f t="shared" ref="W11:W42" si="1">N11/(1+V11*f)</f>
        <v>4.4306485883215459E-2</v>
      </c>
      <c r="Y11" s="11">
        <v>676</v>
      </c>
      <c r="Z11" s="11">
        <v>4.1259769999999998</v>
      </c>
      <c r="AA11" s="11">
        <v>2.2920199999999999</v>
      </c>
      <c r="AB11" s="11">
        <v>22</v>
      </c>
      <c r="AC11" s="11">
        <v>22</v>
      </c>
      <c r="AD11" s="11">
        <v>11300</v>
      </c>
      <c r="AE11" s="11">
        <v>11431</v>
      </c>
    </row>
    <row r="12" spans="1:31" x14ac:dyDescent="0.25">
      <c r="A12" s="19" t="s">
        <v>23</v>
      </c>
      <c r="B12" s="11">
        <v>2</v>
      </c>
      <c r="C12" s="11" t="s">
        <v>192</v>
      </c>
      <c r="D12" s="11">
        <v>22336.69</v>
      </c>
      <c r="E12" s="11">
        <v>554720.1</v>
      </c>
      <c r="F12" s="11">
        <v>4590.0879999999997</v>
      </c>
      <c r="G12" s="11">
        <v>26397.59</v>
      </c>
      <c r="H12" s="11">
        <v>38043.300000000003</v>
      </c>
      <c r="I12" s="11">
        <v>612.15480000000002</v>
      </c>
      <c r="J12" s="11">
        <v>3400.4189999999999</v>
      </c>
      <c r="L12" s="11">
        <v>4605963.42828272</v>
      </c>
      <c r="N12" s="11">
        <v>4.758722E-2</v>
      </c>
      <c r="O12" s="12">
        <v>4.7071109999999998E-5</v>
      </c>
      <c r="P12" s="11">
        <v>1.3632089999999999</v>
      </c>
      <c r="Q12" s="11">
        <v>1070686</v>
      </c>
      <c r="R12" s="12">
        <v>22499440</v>
      </c>
      <c r="U12" s="11">
        <f t="shared" si="0"/>
        <v>0.12043519420796203</v>
      </c>
      <c r="V12" s="12">
        <f t="shared" ref="V12:V75" si="2">U12/(1-U12/2)</f>
        <v>0.12815221250880074</v>
      </c>
      <c r="W12" s="12">
        <f t="shared" si="1"/>
        <v>4.434871410763961E-2</v>
      </c>
      <c r="Y12" s="11">
        <v>676</v>
      </c>
      <c r="Z12" s="11">
        <v>4.1259769999999998</v>
      </c>
      <c r="AA12" s="11">
        <v>2.2920199999999999</v>
      </c>
      <c r="AB12" s="11">
        <v>48</v>
      </c>
      <c r="AC12" s="11">
        <v>22</v>
      </c>
      <c r="AD12" s="11">
        <v>11300</v>
      </c>
      <c r="AE12" s="11">
        <v>11433</v>
      </c>
    </row>
    <row r="13" spans="1:31" x14ac:dyDescent="0.25">
      <c r="A13" s="19" t="s">
        <v>24</v>
      </c>
      <c r="B13" s="11">
        <v>3</v>
      </c>
      <c r="C13" s="11" t="s">
        <v>192</v>
      </c>
      <c r="D13" s="11">
        <v>23246.7</v>
      </c>
      <c r="E13" s="11">
        <v>560924.4</v>
      </c>
      <c r="F13" s="11">
        <v>4645.8829999999998</v>
      </c>
      <c r="G13" s="11">
        <v>26718.39</v>
      </c>
      <c r="H13" s="11">
        <v>38484.42</v>
      </c>
      <c r="I13" s="11">
        <v>615.63120000000004</v>
      </c>
      <c r="J13" s="11">
        <v>3433.95</v>
      </c>
      <c r="L13" s="11">
        <v>4605964.42828272</v>
      </c>
      <c r="N13" s="11">
        <v>4.763278E-2</v>
      </c>
      <c r="O13" s="12">
        <v>4.6833470000000003E-5</v>
      </c>
      <c r="P13" s="11">
        <v>0.87447989999999998</v>
      </c>
      <c r="Q13" s="11">
        <v>1083698</v>
      </c>
      <c r="R13" s="12">
        <v>22751100</v>
      </c>
      <c r="U13" s="11">
        <f t="shared" si="0"/>
        <v>0.12178218237111617</v>
      </c>
      <c r="V13" s="12">
        <f t="shared" si="2"/>
        <v>0.12967844435088738</v>
      </c>
      <c r="W13" s="12">
        <f t="shared" si="1"/>
        <v>4.4355224006018656E-2</v>
      </c>
      <c r="Y13" s="11">
        <v>676</v>
      </c>
      <c r="Z13" s="11">
        <v>4.1259769999999998</v>
      </c>
      <c r="AA13" s="11">
        <v>2.2920199999999999</v>
      </c>
      <c r="AB13" s="11">
        <v>74</v>
      </c>
      <c r="AC13" s="11">
        <v>22</v>
      </c>
      <c r="AD13" s="11">
        <v>11300</v>
      </c>
      <c r="AE13" s="11">
        <v>11435</v>
      </c>
    </row>
    <row r="14" spans="1:31" x14ac:dyDescent="0.25">
      <c r="A14" s="19" t="s">
        <v>25</v>
      </c>
      <c r="B14" s="11">
        <v>4</v>
      </c>
      <c r="C14" s="11" t="s">
        <v>192</v>
      </c>
      <c r="D14" s="11">
        <v>23766.37</v>
      </c>
      <c r="E14" s="11">
        <v>564461.19999999995</v>
      </c>
      <c r="F14" s="11">
        <v>4650.8130000000001</v>
      </c>
      <c r="G14" s="11">
        <v>26868.15</v>
      </c>
      <c r="H14" s="11">
        <v>38871.919999999998</v>
      </c>
      <c r="I14" s="11">
        <v>623.24950000000001</v>
      </c>
      <c r="J14" s="11">
        <v>3454.8820000000001</v>
      </c>
      <c r="L14" s="11">
        <v>4605965.42828272</v>
      </c>
      <c r="N14" s="11">
        <v>4.7599639999999999E-2</v>
      </c>
      <c r="O14" s="12">
        <v>4.666954E-5</v>
      </c>
      <c r="P14" s="11">
        <v>0.90356119999999995</v>
      </c>
      <c r="Q14" s="11">
        <v>1089772</v>
      </c>
      <c r="R14" s="12">
        <v>22894540</v>
      </c>
      <c r="U14" s="11">
        <f t="shared" si="0"/>
        <v>0.12255002969278748</v>
      </c>
      <c r="V14" s="12">
        <f t="shared" si="2"/>
        <v>0.13054944912618285</v>
      </c>
      <c r="W14" s="12">
        <f t="shared" si="1"/>
        <v>4.4303888629616484E-2</v>
      </c>
      <c r="Y14" s="11">
        <v>676</v>
      </c>
      <c r="Z14" s="11">
        <v>4.1259769999999998</v>
      </c>
      <c r="AA14" s="11">
        <v>2.2920199999999999</v>
      </c>
      <c r="AB14" s="11">
        <v>100</v>
      </c>
      <c r="AC14" s="11">
        <v>22</v>
      </c>
      <c r="AD14" s="11">
        <v>11300</v>
      </c>
      <c r="AE14" s="11">
        <v>11437</v>
      </c>
    </row>
    <row r="15" spans="1:31" x14ac:dyDescent="0.25">
      <c r="A15" s="19" t="s">
        <v>26</v>
      </c>
      <c r="B15" s="11">
        <v>5</v>
      </c>
      <c r="C15" s="11" t="s">
        <v>192</v>
      </c>
      <c r="D15" s="11">
        <v>23872.44</v>
      </c>
      <c r="E15" s="11">
        <v>565151.80000000005</v>
      </c>
      <c r="F15" s="11">
        <v>4668.7380000000003</v>
      </c>
      <c r="G15" s="11">
        <v>26891.15</v>
      </c>
      <c r="H15" s="11">
        <v>38986.54</v>
      </c>
      <c r="I15" s="11">
        <v>615.55719999999997</v>
      </c>
      <c r="J15" s="11">
        <v>3477.0949999999998</v>
      </c>
      <c r="L15" s="11">
        <v>4605966.42828272</v>
      </c>
      <c r="N15" s="11">
        <v>4.7582159999999998E-2</v>
      </c>
      <c r="O15" s="12">
        <v>4.6632060000000001E-5</v>
      </c>
      <c r="P15" s="11">
        <v>1.115829</v>
      </c>
      <c r="Q15" s="11">
        <v>1090705</v>
      </c>
      <c r="R15" s="12">
        <v>22922560</v>
      </c>
      <c r="U15" s="11">
        <f t="shared" si="0"/>
        <v>0.12269993904638818</v>
      </c>
      <c r="V15" s="12">
        <f t="shared" si="2"/>
        <v>0.13071958138014475</v>
      </c>
      <c r="W15" s="12">
        <f t="shared" si="1"/>
        <v>4.4283623110841316E-2</v>
      </c>
      <c r="Y15" s="11">
        <v>676</v>
      </c>
      <c r="Z15" s="11">
        <v>4.1259769999999998</v>
      </c>
      <c r="AA15" s="11">
        <v>2.2920199999999999</v>
      </c>
      <c r="AB15" s="11">
        <v>126</v>
      </c>
      <c r="AC15" s="11">
        <v>22</v>
      </c>
      <c r="AD15" s="11">
        <v>11300</v>
      </c>
      <c r="AE15" s="11">
        <v>11439</v>
      </c>
    </row>
    <row r="16" spans="1:31" x14ac:dyDescent="0.25">
      <c r="A16" s="19" t="s">
        <v>193</v>
      </c>
      <c r="B16" s="11">
        <v>6</v>
      </c>
      <c r="C16" s="11" t="s">
        <v>192</v>
      </c>
      <c r="D16" s="11">
        <v>23696.82</v>
      </c>
      <c r="E16" s="11">
        <v>563266.80000000005</v>
      </c>
      <c r="F16" s="11">
        <v>4650.3209999999999</v>
      </c>
      <c r="G16" s="11">
        <v>26838.39</v>
      </c>
      <c r="H16" s="11">
        <v>39018.370000000003</v>
      </c>
      <c r="I16" s="11">
        <v>620.31560000000002</v>
      </c>
      <c r="J16" s="11">
        <v>3468.0970000000002</v>
      </c>
      <c r="L16" s="11">
        <v>4605967.42828272</v>
      </c>
      <c r="N16" s="11">
        <v>4.7647729999999999E-2</v>
      </c>
      <c r="O16" s="12">
        <v>4.6743650000000001E-5</v>
      </c>
      <c r="P16" s="11">
        <v>1.0495760000000001</v>
      </c>
      <c r="Q16" s="11">
        <v>1088565</v>
      </c>
      <c r="R16" s="12">
        <v>22846100</v>
      </c>
      <c r="U16" s="11">
        <f t="shared" si="0"/>
        <v>0.1222906607070835</v>
      </c>
      <c r="V16" s="12">
        <f t="shared" si="2"/>
        <v>0.13025515520217218</v>
      </c>
      <c r="W16" s="12">
        <f t="shared" si="1"/>
        <v>4.4355572099631917E-2</v>
      </c>
      <c r="Y16" s="11">
        <v>676</v>
      </c>
      <c r="Z16" s="11">
        <v>4.1259769999999998</v>
      </c>
      <c r="AA16" s="11">
        <v>2.2920199999999999</v>
      </c>
      <c r="AB16" s="11">
        <v>152</v>
      </c>
      <c r="AC16" s="11">
        <v>22</v>
      </c>
      <c r="AD16" s="11">
        <v>11300</v>
      </c>
      <c r="AE16" s="11">
        <v>11441</v>
      </c>
    </row>
    <row r="17" spans="1:31" x14ac:dyDescent="0.25">
      <c r="A17" s="19" t="s">
        <v>194</v>
      </c>
      <c r="B17" s="11">
        <v>7</v>
      </c>
      <c r="C17" s="11" t="s">
        <v>192</v>
      </c>
      <c r="D17" s="11">
        <v>23070.93</v>
      </c>
      <c r="E17" s="11">
        <v>558774.6</v>
      </c>
      <c r="F17" s="11">
        <v>4630.0290000000005</v>
      </c>
      <c r="G17" s="11">
        <v>26580.47</v>
      </c>
      <c r="H17" s="11">
        <v>38882.5</v>
      </c>
      <c r="I17" s="11">
        <v>617.75149999999996</v>
      </c>
      <c r="J17" s="11">
        <v>3454.0189999999998</v>
      </c>
      <c r="L17" s="11">
        <v>4605968.42828272</v>
      </c>
      <c r="N17" s="11">
        <v>4.7569229999999997E-2</v>
      </c>
      <c r="O17" s="12">
        <v>4.6890749999999998E-5</v>
      </c>
      <c r="P17" s="11">
        <v>1.0919700000000001</v>
      </c>
      <c r="Q17" s="11">
        <v>1078104</v>
      </c>
      <c r="R17" s="12">
        <v>22663890</v>
      </c>
      <c r="U17" s="11">
        <f t="shared" si="0"/>
        <v>0.12131533437547516</v>
      </c>
      <c r="V17" s="12">
        <f t="shared" si="2"/>
        <v>0.12914922508844423</v>
      </c>
      <c r="W17" s="12">
        <f t="shared" si="1"/>
        <v>4.4308489059044373E-2</v>
      </c>
      <c r="Y17" s="11">
        <v>676</v>
      </c>
      <c r="Z17" s="11">
        <v>4.1259769999999998</v>
      </c>
      <c r="AA17" s="11">
        <v>2.2920199999999999</v>
      </c>
      <c r="AB17" s="11">
        <v>178</v>
      </c>
      <c r="AC17" s="11">
        <v>22</v>
      </c>
      <c r="AD17" s="11">
        <v>11300</v>
      </c>
      <c r="AE17" s="11">
        <v>11443</v>
      </c>
    </row>
    <row r="18" spans="1:31" x14ac:dyDescent="0.25">
      <c r="A18" s="19" t="s">
        <v>195</v>
      </c>
      <c r="B18" s="11">
        <v>8</v>
      </c>
      <c r="C18" s="11" t="s">
        <v>192</v>
      </c>
      <c r="D18" s="11">
        <v>22433.33</v>
      </c>
      <c r="E18" s="11">
        <v>553877.1</v>
      </c>
      <c r="F18" s="11">
        <v>4576.9970000000003</v>
      </c>
      <c r="G18" s="11">
        <v>26387.25</v>
      </c>
      <c r="H18" s="11">
        <v>38764.300000000003</v>
      </c>
      <c r="I18" s="11">
        <v>619.57590000000005</v>
      </c>
      <c r="J18" s="11">
        <v>3427.3420000000001</v>
      </c>
      <c r="L18" s="11">
        <v>4605969.42828272</v>
      </c>
      <c r="N18" s="11">
        <v>4.7640990000000001E-2</v>
      </c>
      <c r="O18" s="12">
        <v>4.7134730000000003E-5</v>
      </c>
      <c r="P18" s="11">
        <v>1.164115</v>
      </c>
      <c r="Q18" s="11">
        <v>1070267</v>
      </c>
      <c r="R18" s="12">
        <v>22465250</v>
      </c>
      <c r="U18" s="11">
        <f t="shared" si="0"/>
        <v>0.12025201396234762</v>
      </c>
      <c r="V18" s="12">
        <f t="shared" si="2"/>
        <v>0.12794482542931571</v>
      </c>
      <c r="W18" s="12">
        <f t="shared" si="1"/>
        <v>4.4403715067774442E-2</v>
      </c>
      <c r="Y18" s="11">
        <v>676</v>
      </c>
      <c r="Z18" s="11">
        <v>4.1259769999999998</v>
      </c>
      <c r="AA18" s="11">
        <v>2.2920199999999999</v>
      </c>
      <c r="AB18" s="11">
        <v>204</v>
      </c>
      <c r="AC18" s="11">
        <v>22</v>
      </c>
      <c r="AD18" s="11">
        <v>11300</v>
      </c>
      <c r="AE18" s="11">
        <v>11445</v>
      </c>
    </row>
    <row r="19" spans="1:31" x14ac:dyDescent="0.25">
      <c r="A19" s="19" t="s">
        <v>196</v>
      </c>
      <c r="B19" s="11">
        <v>9</v>
      </c>
      <c r="C19" s="11" t="s">
        <v>192</v>
      </c>
      <c r="D19" s="11">
        <v>21849.68</v>
      </c>
      <c r="E19" s="11">
        <v>548179.19999999995</v>
      </c>
      <c r="F19" s="11">
        <v>4539.0780000000004</v>
      </c>
      <c r="G19" s="11">
        <v>26075.03</v>
      </c>
      <c r="H19" s="11">
        <v>38544.699999999997</v>
      </c>
      <c r="I19" s="11">
        <v>611.02070000000003</v>
      </c>
      <c r="J19" s="11">
        <v>3436.1190000000001</v>
      </c>
      <c r="L19" s="11">
        <v>4605970.42828272</v>
      </c>
      <c r="N19" s="11">
        <v>4.7566610000000002E-2</v>
      </c>
      <c r="O19" s="12">
        <v>4.7340370000000003E-5</v>
      </c>
      <c r="P19" s="11">
        <v>0.7945122</v>
      </c>
      <c r="Q19" s="11">
        <v>1057603</v>
      </c>
      <c r="R19" s="12">
        <v>22234150</v>
      </c>
      <c r="U19" s="11">
        <f t="shared" si="0"/>
        <v>0.119014919556134</v>
      </c>
      <c r="V19" s="12">
        <f t="shared" si="2"/>
        <v>0.12654530946949288</v>
      </c>
      <c r="W19" s="12">
        <f t="shared" si="1"/>
        <v>4.4367366786976732E-2</v>
      </c>
      <c r="Y19" s="11">
        <v>676</v>
      </c>
      <c r="Z19" s="11">
        <v>4.1259769999999998</v>
      </c>
      <c r="AA19" s="11">
        <v>2.2920199999999999</v>
      </c>
      <c r="AB19" s="11">
        <v>230</v>
      </c>
      <c r="AC19" s="11">
        <v>22</v>
      </c>
      <c r="AD19" s="11">
        <v>11300</v>
      </c>
      <c r="AE19" s="11">
        <v>11448</v>
      </c>
    </row>
    <row r="20" spans="1:31" x14ac:dyDescent="0.25">
      <c r="A20" s="19" t="s">
        <v>197</v>
      </c>
      <c r="B20" s="11">
        <v>10</v>
      </c>
      <c r="C20" s="11" t="s">
        <v>192</v>
      </c>
      <c r="D20" s="11">
        <v>23440.19</v>
      </c>
      <c r="E20" s="11">
        <v>554363.6</v>
      </c>
      <c r="F20" s="11">
        <v>4569.4530000000004</v>
      </c>
      <c r="G20" s="11">
        <v>26397.21</v>
      </c>
      <c r="H20" s="11">
        <v>37989.919999999998</v>
      </c>
      <c r="I20" s="11">
        <v>600.81359999999995</v>
      </c>
      <c r="J20" s="11">
        <v>3385.4540000000002</v>
      </c>
      <c r="L20" s="11">
        <v>4605971.42828272</v>
      </c>
      <c r="N20" s="11">
        <v>4.7617149999999997E-2</v>
      </c>
      <c r="O20" s="12">
        <v>4.7101709999999997E-5</v>
      </c>
      <c r="P20" s="11">
        <v>1.058864</v>
      </c>
      <c r="Q20" s="11">
        <v>1070671</v>
      </c>
      <c r="R20" s="12">
        <v>22484990</v>
      </c>
      <c r="U20" s="11">
        <f t="shared" si="0"/>
        <v>0.12035758550215055</v>
      </c>
      <c r="V20" s="12">
        <f t="shared" si="2"/>
        <v>0.12806434306208644</v>
      </c>
      <c r="W20" s="12">
        <f t="shared" si="1"/>
        <v>4.4378678059318673E-2</v>
      </c>
      <c r="Y20" s="11">
        <v>676</v>
      </c>
      <c r="Z20" s="11">
        <v>4.1259769999999998</v>
      </c>
      <c r="AA20" s="11">
        <v>2.2920199999999999</v>
      </c>
      <c r="AB20" s="11">
        <v>22</v>
      </c>
      <c r="AC20" s="11">
        <v>48</v>
      </c>
      <c r="AD20" s="11">
        <v>11298</v>
      </c>
      <c r="AE20" s="11">
        <v>11431</v>
      </c>
    </row>
    <row r="21" spans="1:31" x14ac:dyDescent="0.25">
      <c r="A21" s="19" t="s">
        <v>198</v>
      </c>
      <c r="B21" s="11">
        <v>11</v>
      </c>
      <c r="C21" s="11" t="s">
        <v>192</v>
      </c>
      <c r="D21" s="11">
        <v>25096.23</v>
      </c>
      <c r="E21" s="11">
        <v>565468.6</v>
      </c>
      <c r="F21" s="11">
        <v>4689.3490000000002</v>
      </c>
      <c r="G21" s="11">
        <v>26950.17</v>
      </c>
      <c r="H21" s="11">
        <v>38636.339999999997</v>
      </c>
      <c r="I21" s="11">
        <v>617.11040000000003</v>
      </c>
      <c r="J21" s="11">
        <v>3440.6309999999999</v>
      </c>
      <c r="L21" s="11">
        <v>4605972.42828272</v>
      </c>
      <c r="N21" s="11">
        <v>4.7659899999999998E-2</v>
      </c>
      <c r="O21" s="12">
        <v>4.6658800000000001E-5</v>
      </c>
      <c r="P21" s="11">
        <v>1.099763</v>
      </c>
      <c r="Q21" s="11">
        <v>1093099</v>
      </c>
      <c r="R21" s="12">
        <v>22935400</v>
      </c>
      <c r="U21" s="11">
        <f t="shared" si="0"/>
        <v>0.12276855947460111</v>
      </c>
      <c r="V21" s="12">
        <f t="shared" si="2"/>
        <v>0.13079746782873047</v>
      </c>
      <c r="W21" s="12">
        <f t="shared" si="1"/>
        <v>4.4354141912568312E-2</v>
      </c>
      <c r="Y21" s="11">
        <v>676</v>
      </c>
      <c r="Z21" s="11">
        <v>4.1259769999999998</v>
      </c>
      <c r="AA21" s="11">
        <v>2.2920199999999999</v>
      </c>
      <c r="AB21" s="11">
        <v>48</v>
      </c>
      <c r="AC21" s="11">
        <v>48</v>
      </c>
      <c r="AD21" s="11">
        <v>11298</v>
      </c>
      <c r="AE21" s="11">
        <v>11433</v>
      </c>
    </row>
    <row r="22" spans="1:31" x14ac:dyDescent="0.25">
      <c r="A22" s="19" t="s">
        <v>199</v>
      </c>
      <c r="B22" s="11">
        <v>12</v>
      </c>
      <c r="C22" s="11" t="s">
        <v>192</v>
      </c>
      <c r="D22" s="11">
        <v>26123.99</v>
      </c>
      <c r="E22" s="11">
        <v>572016.1</v>
      </c>
      <c r="F22" s="11">
        <v>4752.1689999999999</v>
      </c>
      <c r="G22" s="11">
        <v>27291.69</v>
      </c>
      <c r="H22" s="11">
        <v>39119.129999999997</v>
      </c>
      <c r="I22" s="11">
        <v>624.60550000000001</v>
      </c>
      <c r="J22" s="11">
        <v>3474.1619999999998</v>
      </c>
      <c r="L22" s="11">
        <v>4605973.42828272</v>
      </c>
      <c r="N22" s="11">
        <v>4.7711400000000001E-2</v>
      </c>
      <c r="O22" s="12">
        <v>4.6417189999999999E-5</v>
      </c>
      <c r="P22" s="11">
        <v>0.89441179999999998</v>
      </c>
      <c r="Q22" s="11">
        <v>1106951</v>
      </c>
      <c r="R22" s="12">
        <v>23200970</v>
      </c>
      <c r="U22" s="11">
        <f t="shared" si="0"/>
        <v>0.12419005643575089</v>
      </c>
      <c r="V22" s="12">
        <f t="shared" si="2"/>
        <v>0.13241219544851743</v>
      </c>
      <c r="W22" s="12">
        <f t="shared" si="1"/>
        <v>4.4364081542074517E-2</v>
      </c>
      <c r="Y22" s="11">
        <v>676</v>
      </c>
      <c r="Z22" s="11">
        <v>4.1259769999999998</v>
      </c>
      <c r="AA22" s="11">
        <v>2.2920199999999999</v>
      </c>
      <c r="AB22" s="11">
        <v>74</v>
      </c>
      <c r="AC22" s="11">
        <v>48</v>
      </c>
      <c r="AD22" s="11">
        <v>11298</v>
      </c>
      <c r="AE22" s="11">
        <v>11435</v>
      </c>
    </row>
    <row r="23" spans="1:31" x14ac:dyDescent="0.25">
      <c r="A23" s="19" t="s">
        <v>200</v>
      </c>
      <c r="B23" s="11">
        <v>13</v>
      </c>
      <c r="C23" s="11" t="s">
        <v>192</v>
      </c>
      <c r="D23" s="11">
        <v>26688.73</v>
      </c>
      <c r="E23" s="11">
        <v>574961</v>
      </c>
      <c r="F23" s="11">
        <v>4779.5860000000002</v>
      </c>
      <c r="G23" s="11">
        <v>27438.63</v>
      </c>
      <c r="H23" s="11">
        <v>39363.160000000003</v>
      </c>
      <c r="I23" s="11">
        <v>632.49509999999998</v>
      </c>
      <c r="J23" s="11">
        <v>3484.4180000000001</v>
      </c>
      <c r="L23" s="11">
        <v>4605974.42828272</v>
      </c>
      <c r="N23" s="11">
        <v>4.7722609999999999E-2</v>
      </c>
      <c r="O23" s="12">
        <v>4.6303849999999999E-5</v>
      </c>
      <c r="P23" s="11">
        <v>1.174919</v>
      </c>
      <c r="Q23" s="11">
        <v>1112911</v>
      </c>
      <c r="R23" s="12">
        <v>23320410</v>
      </c>
      <c r="U23" s="11">
        <f t="shared" si="0"/>
        <v>0.12482939472470476</v>
      </c>
      <c r="V23" s="12">
        <f t="shared" si="2"/>
        <v>0.13313924010277289</v>
      </c>
      <c r="W23" s="12">
        <f t="shared" si="1"/>
        <v>4.435741774431521E-2</v>
      </c>
      <c r="Y23" s="11">
        <v>676</v>
      </c>
      <c r="Z23" s="11">
        <v>4.1259769999999998</v>
      </c>
      <c r="AA23" s="11">
        <v>2.2920199999999999</v>
      </c>
      <c r="AB23" s="11">
        <v>100</v>
      </c>
      <c r="AC23" s="11">
        <v>48</v>
      </c>
      <c r="AD23" s="11">
        <v>11298</v>
      </c>
      <c r="AE23" s="11">
        <v>11437</v>
      </c>
    </row>
    <row r="24" spans="1:31" x14ac:dyDescent="0.25">
      <c r="A24" s="19" t="s">
        <v>201</v>
      </c>
      <c r="B24" s="11">
        <v>14</v>
      </c>
      <c r="C24" s="11" t="s">
        <v>192</v>
      </c>
      <c r="D24" s="11">
        <v>26752.83</v>
      </c>
      <c r="E24" s="11">
        <v>575585.19999999995</v>
      </c>
      <c r="F24" s="11">
        <v>4784.9849999999997</v>
      </c>
      <c r="G24" s="11">
        <v>27443.84</v>
      </c>
      <c r="H24" s="11">
        <v>39526.230000000003</v>
      </c>
      <c r="I24" s="11">
        <v>630.76919999999996</v>
      </c>
      <c r="J24" s="11">
        <v>3513.9549999999999</v>
      </c>
      <c r="L24" s="11">
        <v>4605975.42828272</v>
      </c>
      <c r="N24" s="11">
        <v>4.7679890000000003E-2</v>
      </c>
      <c r="O24" s="12">
        <v>4.6257069999999999E-5</v>
      </c>
      <c r="P24" s="11">
        <v>1.4359139999999999</v>
      </c>
      <c r="Q24" s="11">
        <v>1113122</v>
      </c>
      <c r="R24" s="12">
        <v>23345740</v>
      </c>
      <c r="U24" s="11">
        <f t="shared" si="0"/>
        <v>0.1249648872344505</v>
      </c>
      <c r="V24" s="12">
        <f t="shared" si="2"/>
        <v>0.13329338355710657</v>
      </c>
      <c r="W24" s="12">
        <f t="shared" si="1"/>
        <v>4.4314092357380472E-2</v>
      </c>
      <c r="Y24" s="11">
        <v>676</v>
      </c>
      <c r="Z24" s="11">
        <v>4.1259769999999998</v>
      </c>
      <c r="AA24" s="11">
        <v>2.2920199999999999</v>
      </c>
      <c r="AB24" s="11">
        <v>126</v>
      </c>
      <c r="AC24" s="11">
        <v>48</v>
      </c>
      <c r="AD24" s="11">
        <v>11298</v>
      </c>
      <c r="AE24" s="11">
        <v>11439</v>
      </c>
    </row>
    <row r="25" spans="1:31" x14ac:dyDescent="0.25">
      <c r="A25" s="19" t="s">
        <v>202</v>
      </c>
      <c r="B25" s="11">
        <v>15</v>
      </c>
      <c r="C25" s="11" t="s">
        <v>192</v>
      </c>
      <c r="D25" s="11">
        <v>26581.31</v>
      </c>
      <c r="E25" s="11">
        <v>573607.30000000005</v>
      </c>
      <c r="F25" s="11">
        <v>4755.1040000000003</v>
      </c>
      <c r="G25" s="11">
        <v>27387.99</v>
      </c>
      <c r="H25" s="11">
        <v>39482.269999999997</v>
      </c>
      <c r="I25" s="11">
        <v>625.56709999999998</v>
      </c>
      <c r="J25" s="11">
        <v>3511.2179999999998</v>
      </c>
      <c r="L25" s="11">
        <v>4605976.42828272</v>
      </c>
      <c r="N25" s="11">
        <v>4.7746940000000002E-2</v>
      </c>
      <c r="O25" s="12">
        <v>4.6370810000000001E-5</v>
      </c>
      <c r="P25" s="11">
        <v>1.1607130000000001</v>
      </c>
      <c r="Q25" s="11">
        <v>1110857</v>
      </c>
      <c r="R25" s="12">
        <v>23265510</v>
      </c>
      <c r="U25" s="11">
        <f t="shared" si="0"/>
        <v>0.12453543975557475</v>
      </c>
      <c r="V25" s="12">
        <f t="shared" si="2"/>
        <v>0.13280489793882783</v>
      </c>
      <c r="W25" s="12">
        <f t="shared" si="1"/>
        <v>4.4387892328527752E-2</v>
      </c>
      <c r="Y25" s="11">
        <v>676</v>
      </c>
      <c r="Z25" s="11">
        <v>4.1259769999999998</v>
      </c>
      <c r="AA25" s="11">
        <v>2.2920199999999999</v>
      </c>
      <c r="AB25" s="11">
        <v>152</v>
      </c>
      <c r="AC25" s="11">
        <v>48</v>
      </c>
      <c r="AD25" s="11">
        <v>11298</v>
      </c>
      <c r="AE25" s="11">
        <v>11441</v>
      </c>
    </row>
    <row r="26" spans="1:31" x14ac:dyDescent="0.25">
      <c r="A26" s="19" t="s">
        <v>203</v>
      </c>
      <c r="B26" s="11">
        <v>16</v>
      </c>
      <c r="C26" s="11" t="s">
        <v>192</v>
      </c>
      <c r="D26" s="11">
        <v>25881.41</v>
      </c>
      <c r="E26" s="11">
        <v>569347.80000000005</v>
      </c>
      <c r="F26" s="11">
        <v>4720.8090000000002</v>
      </c>
      <c r="G26" s="11">
        <v>27196.5</v>
      </c>
      <c r="H26" s="11">
        <v>39436.980000000003</v>
      </c>
      <c r="I26" s="11">
        <v>628.50099999999998</v>
      </c>
      <c r="J26" s="11">
        <v>3486.982</v>
      </c>
      <c r="L26" s="11">
        <v>4605977.42828272</v>
      </c>
      <c r="N26" s="11">
        <v>4.7767810000000001E-2</v>
      </c>
      <c r="O26" s="12">
        <v>4.6554570000000001E-5</v>
      </c>
      <c r="P26" s="11">
        <v>1.3771949999999999</v>
      </c>
      <c r="Q26" s="11">
        <v>1103090</v>
      </c>
      <c r="R26" s="12">
        <v>23092750</v>
      </c>
      <c r="U26" s="11">
        <f t="shared" si="0"/>
        <v>0.12361063614944247</v>
      </c>
      <c r="V26" s="12">
        <f t="shared" si="2"/>
        <v>0.13175371650559758</v>
      </c>
      <c r="W26" s="12">
        <f t="shared" si="1"/>
        <v>4.4432035852613891E-2</v>
      </c>
      <c r="Y26" s="11">
        <v>676</v>
      </c>
      <c r="Z26" s="11">
        <v>4.1259769999999998</v>
      </c>
      <c r="AA26" s="11">
        <v>2.2920199999999999</v>
      </c>
      <c r="AB26" s="11">
        <v>178</v>
      </c>
      <c r="AC26" s="11">
        <v>48</v>
      </c>
      <c r="AD26" s="11">
        <v>11298</v>
      </c>
      <c r="AE26" s="11">
        <v>11443</v>
      </c>
    </row>
    <row r="27" spans="1:31" x14ac:dyDescent="0.25">
      <c r="A27" s="19" t="s">
        <v>204</v>
      </c>
      <c r="B27" s="11">
        <v>17</v>
      </c>
      <c r="C27" s="11" t="s">
        <v>192</v>
      </c>
      <c r="D27" s="11">
        <v>25162.43</v>
      </c>
      <c r="E27" s="11">
        <v>563991.6</v>
      </c>
      <c r="F27" s="11">
        <v>4671.9669999999996</v>
      </c>
      <c r="G27" s="11">
        <v>26888.09</v>
      </c>
      <c r="H27" s="11">
        <v>39297.21</v>
      </c>
      <c r="I27" s="11">
        <v>628.96939999999995</v>
      </c>
      <c r="J27" s="11">
        <v>3498.8409999999999</v>
      </c>
      <c r="L27" s="11">
        <v>4605978.42828272</v>
      </c>
      <c r="N27" s="11">
        <v>4.7674660000000001E-2</v>
      </c>
      <c r="O27" s="12">
        <v>4.6727419999999997E-5</v>
      </c>
      <c r="P27" s="11">
        <v>1.032662</v>
      </c>
      <c r="Q27" s="11">
        <v>1090581</v>
      </c>
      <c r="R27" s="12">
        <v>22875490</v>
      </c>
      <c r="U27" s="11">
        <f t="shared" si="0"/>
        <v>0.12244772935471107</v>
      </c>
      <c r="V27" s="12">
        <f t="shared" si="2"/>
        <v>0.13043336398046321</v>
      </c>
      <c r="W27" s="12">
        <f t="shared" si="1"/>
        <v>4.4376446472287202E-2</v>
      </c>
      <c r="Y27" s="11">
        <v>676</v>
      </c>
      <c r="Z27" s="11">
        <v>4.1259769999999998</v>
      </c>
      <c r="AA27" s="11">
        <v>2.2920199999999999</v>
      </c>
      <c r="AB27" s="11">
        <v>204</v>
      </c>
      <c r="AC27" s="11">
        <v>48</v>
      </c>
      <c r="AD27" s="11">
        <v>11298</v>
      </c>
      <c r="AE27" s="11">
        <v>11445</v>
      </c>
    </row>
    <row r="28" spans="1:31" x14ac:dyDescent="0.25">
      <c r="A28" s="19" t="s">
        <v>205</v>
      </c>
      <c r="B28" s="11">
        <v>18</v>
      </c>
      <c r="C28" s="11" t="s">
        <v>192</v>
      </c>
      <c r="D28" s="11">
        <v>24482.400000000001</v>
      </c>
      <c r="E28" s="11">
        <v>558725.9</v>
      </c>
      <c r="F28" s="11">
        <v>4601.75</v>
      </c>
      <c r="G28" s="11">
        <v>26634.54</v>
      </c>
      <c r="H28" s="11">
        <v>39071.050000000003</v>
      </c>
      <c r="I28" s="11">
        <v>625.98620000000005</v>
      </c>
      <c r="J28" s="11">
        <v>3478.0320000000002</v>
      </c>
      <c r="L28" s="11">
        <v>4605979.42828272</v>
      </c>
      <c r="N28" s="11">
        <v>4.767014E-2</v>
      </c>
      <c r="O28" s="12">
        <v>4.6944770000000003E-5</v>
      </c>
      <c r="P28" s="11">
        <v>1.044907</v>
      </c>
      <c r="Q28" s="11">
        <v>1080297</v>
      </c>
      <c r="R28" s="12">
        <v>22661920</v>
      </c>
      <c r="U28" s="11">
        <f t="shared" si="0"/>
        <v>0.12130447143753609</v>
      </c>
      <c r="V28" s="12">
        <f t="shared" si="2"/>
        <v>0.12913691398451943</v>
      </c>
      <c r="W28" s="12">
        <f t="shared" si="1"/>
        <v>4.4402772092401399E-2</v>
      </c>
      <c r="Y28" s="11">
        <v>676</v>
      </c>
      <c r="Z28" s="11">
        <v>4.1259769999999998</v>
      </c>
      <c r="AA28" s="11">
        <v>2.2920199999999999</v>
      </c>
      <c r="AB28" s="11">
        <v>230</v>
      </c>
      <c r="AC28" s="11">
        <v>48</v>
      </c>
      <c r="AD28" s="11">
        <v>11298</v>
      </c>
      <c r="AE28" s="11">
        <v>11448</v>
      </c>
    </row>
    <row r="29" spans="1:31" x14ac:dyDescent="0.25">
      <c r="A29" s="19" t="s">
        <v>206</v>
      </c>
      <c r="B29" s="11">
        <v>19</v>
      </c>
      <c r="C29" s="11" t="s">
        <v>192</v>
      </c>
      <c r="D29" s="11">
        <v>24918.22</v>
      </c>
      <c r="E29" s="11">
        <v>559646.4</v>
      </c>
      <c r="F29" s="11">
        <v>4642.4799999999996</v>
      </c>
      <c r="G29" s="11">
        <v>26739.1</v>
      </c>
      <c r="H29" s="11">
        <v>38354</v>
      </c>
      <c r="I29" s="11">
        <v>614.64499999999998</v>
      </c>
      <c r="J29" s="11">
        <v>3397.14</v>
      </c>
      <c r="L29" s="11">
        <v>4605980.42828272</v>
      </c>
      <c r="N29" s="11">
        <v>4.7778569999999999E-2</v>
      </c>
      <c r="O29" s="12">
        <v>4.696188E-5</v>
      </c>
      <c r="P29" s="11">
        <v>0.93043540000000002</v>
      </c>
      <c r="Q29" s="11">
        <v>1084538</v>
      </c>
      <c r="R29" s="12">
        <v>22699260</v>
      </c>
      <c r="U29" s="11">
        <f t="shared" si="0"/>
        <v>0.12150429397474816</v>
      </c>
      <c r="V29" s="12">
        <f t="shared" si="2"/>
        <v>0.1293633981541982</v>
      </c>
      <c r="W29" s="12">
        <f t="shared" si="1"/>
        <v>4.4498421035401241E-2</v>
      </c>
      <c r="Y29" s="11">
        <v>676</v>
      </c>
      <c r="Z29" s="11">
        <v>4.1259769999999998</v>
      </c>
      <c r="AA29" s="11">
        <v>2.2920199999999999</v>
      </c>
      <c r="AB29" s="11">
        <v>22</v>
      </c>
      <c r="AC29" s="11">
        <v>74</v>
      </c>
      <c r="AD29" s="11">
        <v>11296</v>
      </c>
      <c r="AE29" s="11">
        <v>11431</v>
      </c>
    </row>
    <row r="30" spans="1:31" x14ac:dyDescent="0.25">
      <c r="A30" s="19" t="s">
        <v>207</v>
      </c>
      <c r="B30" s="11">
        <v>20</v>
      </c>
      <c r="C30" s="11" t="s">
        <v>192</v>
      </c>
      <c r="D30" s="11">
        <v>26781.9</v>
      </c>
      <c r="E30" s="11">
        <v>571023.4</v>
      </c>
      <c r="F30" s="11">
        <v>4730.0050000000001</v>
      </c>
      <c r="G30" s="11">
        <v>27287.06</v>
      </c>
      <c r="H30" s="11">
        <v>39092.879999999997</v>
      </c>
      <c r="I30" s="11">
        <v>628.35299999999995</v>
      </c>
      <c r="J30" s="11">
        <v>3460.1329999999998</v>
      </c>
      <c r="L30" s="11">
        <v>4605981.42828272</v>
      </c>
      <c r="N30" s="11">
        <v>4.7786250000000002E-2</v>
      </c>
      <c r="O30" s="12">
        <v>4.6495619999999997E-5</v>
      </c>
      <c r="P30" s="11">
        <v>1.028124</v>
      </c>
      <c r="Q30" s="11">
        <v>1106763</v>
      </c>
      <c r="R30" s="12">
        <v>23160700</v>
      </c>
      <c r="U30" s="11">
        <f t="shared" si="0"/>
        <v>0.1239743166339467</v>
      </c>
      <c r="V30" s="12">
        <f t="shared" si="2"/>
        <v>0.13216697162856125</v>
      </c>
      <c r="W30" s="12">
        <f t="shared" si="1"/>
        <v>4.4439454263553023E-2</v>
      </c>
      <c r="Y30" s="11">
        <v>676</v>
      </c>
      <c r="Z30" s="11">
        <v>4.1259769999999998</v>
      </c>
      <c r="AA30" s="11">
        <v>2.2920199999999999</v>
      </c>
      <c r="AB30" s="11">
        <v>48</v>
      </c>
      <c r="AC30" s="11">
        <v>74</v>
      </c>
      <c r="AD30" s="11">
        <v>11296</v>
      </c>
      <c r="AE30" s="11">
        <v>11433</v>
      </c>
    </row>
    <row r="31" spans="1:31" x14ac:dyDescent="0.25">
      <c r="A31" s="19" t="s">
        <v>208</v>
      </c>
      <c r="B31" s="11">
        <v>21</v>
      </c>
      <c r="C31" s="11" t="s">
        <v>192</v>
      </c>
      <c r="D31" s="11">
        <v>27971.33</v>
      </c>
      <c r="E31" s="11">
        <v>578014</v>
      </c>
      <c r="F31" s="11">
        <v>4807.2730000000001</v>
      </c>
      <c r="G31" s="11">
        <v>27624.26</v>
      </c>
      <c r="H31" s="11">
        <v>39442.629999999997</v>
      </c>
      <c r="I31" s="11">
        <v>629.46249999999998</v>
      </c>
      <c r="J31" s="11">
        <v>3522.7559999999999</v>
      </c>
      <c r="L31" s="11">
        <v>4605982.42828272</v>
      </c>
      <c r="N31" s="11">
        <v>4.7791689999999998E-2</v>
      </c>
      <c r="O31" s="12">
        <v>4.6216340000000003E-5</v>
      </c>
      <c r="P31" s="11">
        <v>1.238974</v>
      </c>
      <c r="Q31" s="11">
        <v>1120440</v>
      </c>
      <c r="R31" s="12">
        <v>23444250</v>
      </c>
      <c r="U31" s="11">
        <f t="shared" si="0"/>
        <v>0.12549201153064427</v>
      </c>
      <c r="V31" s="12">
        <f t="shared" si="2"/>
        <v>0.13389328005277348</v>
      </c>
      <c r="W31" s="12">
        <f t="shared" si="1"/>
        <v>4.440389299819357E-2</v>
      </c>
      <c r="Y31" s="11">
        <v>676</v>
      </c>
      <c r="Z31" s="11">
        <v>4.1259769999999998</v>
      </c>
      <c r="AA31" s="11">
        <v>2.2920199999999999</v>
      </c>
      <c r="AB31" s="11">
        <v>74</v>
      </c>
      <c r="AC31" s="11">
        <v>74</v>
      </c>
      <c r="AD31" s="11">
        <v>11296</v>
      </c>
      <c r="AE31" s="11">
        <v>11435</v>
      </c>
    </row>
    <row r="32" spans="1:31" x14ac:dyDescent="0.25">
      <c r="A32" s="19" t="s">
        <v>209</v>
      </c>
      <c r="B32" s="11">
        <v>22</v>
      </c>
      <c r="C32" s="11" t="s">
        <v>192</v>
      </c>
      <c r="D32" s="11">
        <v>28532.03</v>
      </c>
      <c r="E32" s="11">
        <v>580761.1</v>
      </c>
      <c r="F32" s="11">
        <v>4833.1109999999999</v>
      </c>
      <c r="G32" s="11">
        <v>27797.360000000001</v>
      </c>
      <c r="H32" s="11">
        <v>39740.46</v>
      </c>
      <c r="I32" s="11">
        <v>634.22090000000003</v>
      </c>
      <c r="J32" s="11">
        <v>3522.0169999999998</v>
      </c>
      <c r="L32" s="11">
        <v>4605983.42828272</v>
      </c>
      <c r="N32" s="11">
        <v>4.7863669999999997E-2</v>
      </c>
      <c r="O32" s="12">
        <v>4.6143200000000002E-5</v>
      </c>
      <c r="P32" s="11">
        <v>0.75897559999999997</v>
      </c>
      <c r="Q32" s="11">
        <v>1127461</v>
      </c>
      <c r="R32" s="12">
        <v>23555670</v>
      </c>
      <c r="U32" s="11">
        <f t="shared" si="0"/>
        <v>0.12608840414706596</v>
      </c>
      <c r="V32" s="12">
        <f t="shared" si="2"/>
        <v>0.1345724146497693</v>
      </c>
      <c r="W32" s="12">
        <f t="shared" si="1"/>
        <v>4.4454786750190184E-2</v>
      </c>
      <c r="Y32" s="11">
        <v>676</v>
      </c>
      <c r="Z32" s="11">
        <v>4.1259769999999998</v>
      </c>
      <c r="AA32" s="11">
        <v>2.2920199999999999</v>
      </c>
      <c r="AB32" s="11">
        <v>100</v>
      </c>
      <c r="AC32" s="11">
        <v>74</v>
      </c>
      <c r="AD32" s="11">
        <v>11296</v>
      </c>
      <c r="AE32" s="11">
        <v>11437</v>
      </c>
    </row>
    <row r="33" spans="1:31" x14ac:dyDescent="0.25">
      <c r="A33" s="19" t="s">
        <v>210</v>
      </c>
      <c r="B33" s="11">
        <v>23</v>
      </c>
      <c r="C33" s="11" t="s">
        <v>192</v>
      </c>
      <c r="D33" s="11">
        <v>28652.22</v>
      </c>
      <c r="E33" s="11">
        <v>581441.80000000005</v>
      </c>
      <c r="F33" s="11">
        <v>4825.1239999999998</v>
      </c>
      <c r="G33" s="11">
        <v>27844.799999999999</v>
      </c>
      <c r="H33" s="11">
        <v>39850.589999999997</v>
      </c>
      <c r="I33" s="11">
        <v>636.7604</v>
      </c>
      <c r="J33" s="11">
        <v>3553.2049999999999</v>
      </c>
      <c r="L33" s="11">
        <v>4605984.42828272</v>
      </c>
      <c r="N33" s="11">
        <v>4.7889229999999998E-2</v>
      </c>
      <c r="O33" s="12">
        <v>4.6129040000000001E-5</v>
      </c>
      <c r="P33" s="11">
        <v>0.83252729999999997</v>
      </c>
      <c r="Q33" s="11">
        <v>1129385</v>
      </c>
      <c r="R33" s="12">
        <v>23583280</v>
      </c>
      <c r="U33" s="11">
        <f t="shared" si="0"/>
        <v>0.1262361627689616</v>
      </c>
      <c r="V33" s="12">
        <f t="shared" si="2"/>
        <v>0.13474073974605846</v>
      </c>
      <c r="W33" s="12">
        <f t="shared" si="1"/>
        <v>4.4474564384299281E-2</v>
      </c>
      <c r="Y33" s="11">
        <v>676</v>
      </c>
      <c r="Z33" s="11">
        <v>4.1259769999999998</v>
      </c>
      <c r="AA33" s="11">
        <v>2.2920199999999999</v>
      </c>
      <c r="AB33" s="11">
        <v>126</v>
      </c>
      <c r="AC33" s="11">
        <v>74</v>
      </c>
      <c r="AD33" s="11">
        <v>11296</v>
      </c>
      <c r="AE33" s="11">
        <v>11439</v>
      </c>
    </row>
    <row r="34" spans="1:31" x14ac:dyDescent="0.25">
      <c r="A34" s="19" t="s">
        <v>211</v>
      </c>
      <c r="B34" s="11">
        <v>24</v>
      </c>
      <c r="C34" s="11" t="s">
        <v>192</v>
      </c>
      <c r="D34" s="11">
        <v>28384.27</v>
      </c>
      <c r="E34" s="11">
        <v>579641.4</v>
      </c>
      <c r="F34" s="11">
        <v>4812.3029999999999</v>
      </c>
      <c r="G34" s="11">
        <v>27745.49</v>
      </c>
      <c r="H34" s="11">
        <v>39929.19</v>
      </c>
      <c r="I34" s="11">
        <v>635.05909999999994</v>
      </c>
      <c r="J34" s="11">
        <v>3557.9639999999999</v>
      </c>
      <c r="L34" s="11">
        <v>4605985.42828272</v>
      </c>
      <c r="N34" s="11">
        <v>4.7866659999999998E-2</v>
      </c>
      <c r="O34" s="12">
        <v>4.6189259999999999E-5</v>
      </c>
      <c r="P34" s="11">
        <v>1.180553</v>
      </c>
      <c r="Q34" s="11">
        <v>1125357</v>
      </c>
      <c r="R34" s="12">
        <v>23510250</v>
      </c>
      <c r="U34" s="11">
        <f t="shared" si="0"/>
        <v>0.12584525266640098</v>
      </c>
      <c r="V34" s="12">
        <f t="shared" si="2"/>
        <v>0.13429547676940101</v>
      </c>
      <c r="W34" s="12">
        <f t="shared" si="1"/>
        <v>4.4464080711025512E-2</v>
      </c>
      <c r="Y34" s="11">
        <v>676</v>
      </c>
      <c r="Z34" s="11">
        <v>4.1259769999999998</v>
      </c>
      <c r="AA34" s="11">
        <v>2.2920199999999999</v>
      </c>
      <c r="AB34" s="11">
        <v>152</v>
      </c>
      <c r="AC34" s="11">
        <v>74</v>
      </c>
      <c r="AD34" s="11">
        <v>11296</v>
      </c>
      <c r="AE34" s="11">
        <v>11441</v>
      </c>
    </row>
    <row r="35" spans="1:31" x14ac:dyDescent="0.25">
      <c r="A35" s="19" t="s">
        <v>212</v>
      </c>
      <c r="B35" s="11">
        <v>25</v>
      </c>
      <c r="C35" s="11" t="s">
        <v>192</v>
      </c>
      <c r="D35" s="11">
        <v>27558.21</v>
      </c>
      <c r="E35" s="11">
        <v>574837.6</v>
      </c>
      <c r="F35" s="11">
        <v>4764.4229999999998</v>
      </c>
      <c r="G35" s="11">
        <v>27522.799999999999</v>
      </c>
      <c r="H35" s="11">
        <v>39742.629999999997</v>
      </c>
      <c r="I35" s="11">
        <v>631.45960000000002</v>
      </c>
      <c r="J35" s="11">
        <v>3527.9090000000001</v>
      </c>
      <c r="L35" s="11">
        <v>4605986.42828272</v>
      </c>
      <c r="N35" s="11">
        <v>4.7879270000000002E-2</v>
      </c>
      <c r="O35" s="12">
        <v>4.638824E-5</v>
      </c>
      <c r="P35" s="11">
        <v>1.1945539999999999</v>
      </c>
      <c r="Q35" s="11">
        <v>1116325</v>
      </c>
      <c r="R35" s="12">
        <v>23315410</v>
      </c>
      <c r="U35" s="11">
        <f t="shared" si="0"/>
        <v>0.12480227828511437</v>
      </c>
      <c r="V35" s="12">
        <f t="shared" si="2"/>
        <v>0.13310839368019445</v>
      </c>
      <c r="W35" s="12">
        <f t="shared" si="1"/>
        <v>4.4503757836189609E-2</v>
      </c>
      <c r="Y35" s="11">
        <v>676</v>
      </c>
      <c r="Z35" s="11">
        <v>4.1259769999999998</v>
      </c>
      <c r="AA35" s="11">
        <v>2.2920199999999999</v>
      </c>
      <c r="AB35" s="11">
        <v>178</v>
      </c>
      <c r="AC35" s="11">
        <v>74</v>
      </c>
      <c r="AD35" s="11">
        <v>11296</v>
      </c>
      <c r="AE35" s="11">
        <v>11443</v>
      </c>
    </row>
    <row r="36" spans="1:31" x14ac:dyDescent="0.25">
      <c r="A36" s="19" t="s">
        <v>213</v>
      </c>
      <c r="B36" s="11">
        <v>26</v>
      </c>
      <c r="C36" s="11" t="s">
        <v>192</v>
      </c>
      <c r="D36" s="11">
        <v>26730.32</v>
      </c>
      <c r="E36" s="11">
        <v>569435.1</v>
      </c>
      <c r="F36" s="11">
        <v>4738.3869999999997</v>
      </c>
      <c r="G36" s="11">
        <v>27217.18</v>
      </c>
      <c r="H36" s="11">
        <v>39602.32</v>
      </c>
      <c r="I36" s="11">
        <v>631.43489999999997</v>
      </c>
      <c r="J36" s="11">
        <v>3521.0549999999998</v>
      </c>
      <c r="L36" s="11">
        <v>4605987.42828272</v>
      </c>
      <c r="N36" s="11">
        <v>4.7796819999999997E-2</v>
      </c>
      <c r="O36" s="12">
        <v>4.656579E-5</v>
      </c>
      <c r="P36" s="11">
        <v>0.93708689999999994</v>
      </c>
      <c r="Q36" s="11">
        <v>1103929</v>
      </c>
      <c r="R36" s="12">
        <v>23096290</v>
      </c>
      <c r="U36" s="11">
        <f t="shared" si="0"/>
        <v>0.12362932137057658</v>
      </c>
      <c r="V36" s="12">
        <f t="shared" si="2"/>
        <v>0.13177494487483721</v>
      </c>
      <c r="W36" s="12">
        <f t="shared" si="1"/>
        <v>4.4458519764065271E-2</v>
      </c>
      <c r="Y36" s="11">
        <v>676</v>
      </c>
      <c r="Z36" s="11">
        <v>4.1259769999999998</v>
      </c>
      <c r="AA36" s="11">
        <v>2.2920199999999999</v>
      </c>
      <c r="AB36" s="11">
        <v>204</v>
      </c>
      <c r="AC36" s="11">
        <v>74</v>
      </c>
      <c r="AD36" s="11">
        <v>11296</v>
      </c>
      <c r="AE36" s="11">
        <v>11445</v>
      </c>
    </row>
    <row r="37" spans="1:31" x14ac:dyDescent="0.25">
      <c r="A37" s="19" t="s">
        <v>214</v>
      </c>
      <c r="B37" s="11">
        <v>27</v>
      </c>
      <c r="C37" s="11" t="s">
        <v>192</v>
      </c>
      <c r="D37" s="11">
        <v>26096.67</v>
      </c>
      <c r="E37" s="11">
        <v>563707.6</v>
      </c>
      <c r="F37" s="11">
        <v>4673.5209999999997</v>
      </c>
      <c r="G37" s="11">
        <v>26904.14</v>
      </c>
      <c r="H37" s="11">
        <v>39430.75</v>
      </c>
      <c r="I37" s="11">
        <v>635.84810000000004</v>
      </c>
      <c r="J37" s="11">
        <v>3507.7910000000002</v>
      </c>
      <c r="L37" s="11">
        <v>4605988.42828272</v>
      </c>
      <c r="N37" s="11">
        <v>4.7727119999999998E-2</v>
      </c>
      <c r="O37" s="12">
        <v>4.6766050000000003E-5</v>
      </c>
      <c r="P37" s="11">
        <v>0.9016149</v>
      </c>
      <c r="Q37" s="11">
        <v>1091232</v>
      </c>
      <c r="R37" s="12">
        <v>22863980</v>
      </c>
      <c r="U37" s="11">
        <f t="shared" si="0"/>
        <v>0.12238580464913817</v>
      </c>
      <c r="V37" s="12">
        <f t="shared" si="2"/>
        <v>0.13036310116548566</v>
      </c>
      <c r="W37" s="12">
        <f t="shared" si="1"/>
        <v>4.4426932873011381E-2</v>
      </c>
      <c r="Y37" s="11">
        <v>676</v>
      </c>
      <c r="Z37" s="11">
        <v>4.1259769999999998</v>
      </c>
      <c r="AA37" s="11">
        <v>2.2920199999999999</v>
      </c>
      <c r="AB37" s="11">
        <v>230</v>
      </c>
      <c r="AC37" s="11">
        <v>74</v>
      </c>
      <c r="AD37" s="11">
        <v>11296</v>
      </c>
      <c r="AE37" s="11">
        <v>11448</v>
      </c>
    </row>
    <row r="38" spans="1:31" x14ac:dyDescent="0.25">
      <c r="A38" s="19" t="s">
        <v>215</v>
      </c>
      <c r="B38" s="11">
        <v>28</v>
      </c>
      <c r="C38" s="11" t="s">
        <v>192</v>
      </c>
      <c r="D38" s="11">
        <v>25748.45</v>
      </c>
      <c r="E38" s="11">
        <v>561758.80000000005</v>
      </c>
      <c r="F38" s="11">
        <v>4650.6660000000002</v>
      </c>
      <c r="G38" s="11">
        <v>26840.51</v>
      </c>
      <c r="H38" s="11">
        <v>38458.82</v>
      </c>
      <c r="I38" s="11">
        <v>609.91129999999998</v>
      </c>
      <c r="J38" s="11">
        <v>3429.931</v>
      </c>
      <c r="L38" s="11">
        <v>4605989.42828272</v>
      </c>
      <c r="N38" s="11">
        <v>4.7779420000000003E-2</v>
      </c>
      <c r="O38" s="12">
        <v>4.6873940000000001E-5</v>
      </c>
      <c r="P38" s="11">
        <v>0.76995340000000001</v>
      </c>
      <c r="Q38" s="11">
        <v>1088651</v>
      </c>
      <c r="R38" s="12">
        <v>22784930</v>
      </c>
      <c r="U38" s="11">
        <f t="shared" si="0"/>
        <v>0.12196267680306945</v>
      </c>
      <c r="V38" s="12">
        <f t="shared" si="2"/>
        <v>0.12988312351051234</v>
      </c>
      <c r="W38" s="12">
        <f t="shared" si="1"/>
        <v>4.4486942372132104E-2</v>
      </c>
      <c r="Y38" s="11">
        <v>676</v>
      </c>
      <c r="Z38" s="11">
        <v>4.1259769999999998</v>
      </c>
      <c r="AA38" s="11">
        <v>2.2920199999999999</v>
      </c>
      <c r="AB38" s="11">
        <v>22</v>
      </c>
      <c r="AC38" s="11">
        <v>100</v>
      </c>
      <c r="AD38" s="11">
        <v>11294</v>
      </c>
      <c r="AE38" s="11">
        <v>11431</v>
      </c>
    </row>
    <row r="39" spans="1:31" x14ac:dyDescent="0.25">
      <c r="A39" s="19" t="s">
        <v>216</v>
      </c>
      <c r="B39" s="11">
        <v>29</v>
      </c>
      <c r="C39" s="11" t="s">
        <v>192</v>
      </c>
      <c r="D39" s="11">
        <v>27754.54</v>
      </c>
      <c r="E39" s="11">
        <v>573398.9</v>
      </c>
      <c r="F39" s="11">
        <v>4774.5810000000001</v>
      </c>
      <c r="G39" s="11">
        <v>27418.37</v>
      </c>
      <c r="H39" s="11">
        <v>39178.06</v>
      </c>
      <c r="I39" s="11">
        <v>614.57100000000003</v>
      </c>
      <c r="J39" s="11">
        <v>3477.663</v>
      </c>
      <c r="L39" s="11">
        <v>4605990.42828272</v>
      </c>
      <c r="N39" s="11">
        <v>4.7817270000000002E-2</v>
      </c>
      <c r="O39" s="12">
        <v>4.6414939999999998E-5</v>
      </c>
      <c r="P39" s="11">
        <v>1.047113</v>
      </c>
      <c r="Q39" s="11">
        <v>1112089</v>
      </c>
      <c r="R39" s="12">
        <v>23257060</v>
      </c>
      <c r="U39" s="11">
        <f t="shared" si="0"/>
        <v>0.12448981580141578</v>
      </c>
      <c r="V39" s="12">
        <f t="shared" si="2"/>
        <v>0.13275301499320941</v>
      </c>
      <c r="W39" s="12">
        <f t="shared" si="1"/>
        <v>4.445449632952584E-2</v>
      </c>
      <c r="Y39" s="11">
        <v>676</v>
      </c>
      <c r="Z39" s="11">
        <v>4.1259769999999998</v>
      </c>
      <c r="AA39" s="11">
        <v>2.2920199999999999</v>
      </c>
      <c r="AB39" s="11">
        <v>48</v>
      </c>
      <c r="AC39" s="11">
        <v>100</v>
      </c>
      <c r="AD39" s="11">
        <v>11294</v>
      </c>
      <c r="AE39" s="11">
        <v>11433</v>
      </c>
    </row>
    <row r="40" spans="1:31" x14ac:dyDescent="0.25">
      <c r="A40" s="19" t="s">
        <v>217</v>
      </c>
      <c r="B40" s="11">
        <v>30</v>
      </c>
      <c r="C40" s="11" t="s">
        <v>192</v>
      </c>
      <c r="D40" s="11">
        <v>28908.06</v>
      </c>
      <c r="E40" s="11">
        <v>579489.19999999995</v>
      </c>
      <c r="F40" s="11">
        <v>4815.8040000000001</v>
      </c>
      <c r="G40" s="11">
        <v>27738.17</v>
      </c>
      <c r="H40" s="11">
        <v>39578.43</v>
      </c>
      <c r="I40" s="11">
        <v>631.80470000000003</v>
      </c>
      <c r="J40" s="11">
        <v>3518.6880000000001</v>
      </c>
      <c r="L40" s="11">
        <v>4605991.42828272</v>
      </c>
      <c r="N40" s="11">
        <v>4.7866579999999999E-2</v>
      </c>
      <c r="O40" s="12">
        <v>4.619528E-5</v>
      </c>
      <c r="P40" s="11">
        <v>1.0020720000000001</v>
      </c>
      <c r="Q40" s="11">
        <v>1125060</v>
      </c>
      <c r="R40" s="12">
        <v>23504080</v>
      </c>
      <c r="U40" s="11">
        <f t="shared" si="0"/>
        <v>0.1258120448166041</v>
      </c>
      <c r="V40" s="12">
        <f t="shared" si="2"/>
        <v>0.13425766019747251</v>
      </c>
      <c r="W40" s="12">
        <f t="shared" si="1"/>
        <v>4.446489644529282E-2</v>
      </c>
      <c r="Y40" s="11">
        <v>676</v>
      </c>
      <c r="Z40" s="11">
        <v>4.1259769999999998</v>
      </c>
      <c r="AA40" s="11">
        <v>2.2920199999999999</v>
      </c>
      <c r="AB40" s="11">
        <v>74</v>
      </c>
      <c r="AC40" s="11">
        <v>100</v>
      </c>
      <c r="AD40" s="11">
        <v>11294</v>
      </c>
      <c r="AE40" s="11">
        <v>11435</v>
      </c>
    </row>
    <row r="41" spans="1:31" x14ac:dyDescent="0.25">
      <c r="A41" s="19" t="s">
        <v>218</v>
      </c>
      <c r="B41" s="11">
        <v>31</v>
      </c>
      <c r="C41" s="11" t="s">
        <v>192</v>
      </c>
      <c r="D41" s="11">
        <v>29544.21</v>
      </c>
      <c r="E41" s="11">
        <v>583157.19999999995</v>
      </c>
      <c r="F41" s="11">
        <v>4847.9790000000003</v>
      </c>
      <c r="G41" s="11">
        <v>27921.94</v>
      </c>
      <c r="H41" s="11">
        <v>39856.379999999997</v>
      </c>
      <c r="I41" s="11">
        <v>643.12130000000002</v>
      </c>
      <c r="J41" s="11">
        <v>3536.6869999999999</v>
      </c>
      <c r="L41" s="11">
        <v>4605992.42828272</v>
      </c>
      <c r="N41" s="11">
        <v>4.7880649999999997E-2</v>
      </c>
      <c r="O41" s="12">
        <v>4.6056839999999999E-5</v>
      </c>
      <c r="P41" s="11">
        <v>0.90897300000000003</v>
      </c>
      <c r="Q41" s="11">
        <v>1132514</v>
      </c>
      <c r="R41" s="12">
        <v>23652860</v>
      </c>
      <c r="U41" s="11">
        <f t="shared" si="0"/>
        <v>0.12660837139444062</v>
      </c>
      <c r="V41" s="12">
        <f t="shared" si="2"/>
        <v>0.13516487365610821</v>
      </c>
      <c r="W41" s="12">
        <f t="shared" si="1"/>
        <v>4.4456617999472155E-2</v>
      </c>
      <c r="Y41" s="11">
        <v>676</v>
      </c>
      <c r="Z41" s="11">
        <v>4.1259769999999998</v>
      </c>
      <c r="AA41" s="11">
        <v>2.2920199999999999</v>
      </c>
      <c r="AB41" s="11">
        <v>100</v>
      </c>
      <c r="AC41" s="11">
        <v>100</v>
      </c>
      <c r="AD41" s="11">
        <v>11294</v>
      </c>
      <c r="AE41" s="11">
        <v>11437</v>
      </c>
    </row>
    <row r="42" spans="1:31" x14ac:dyDescent="0.25">
      <c r="A42" s="19" t="s">
        <v>219</v>
      </c>
      <c r="B42" s="11">
        <v>32</v>
      </c>
      <c r="C42" s="11" t="s">
        <v>192</v>
      </c>
      <c r="D42" s="11">
        <v>29638.240000000002</v>
      </c>
      <c r="E42" s="11">
        <v>583525.6</v>
      </c>
      <c r="F42" s="11">
        <v>4869.4530000000004</v>
      </c>
      <c r="G42" s="11">
        <v>28000.74</v>
      </c>
      <c r="H42" s="11">
        <v>39986.17</v>
      </c>
      <c r="I42" s="11">
        <v>634.44280000000003</v>
      </c>
      <c r="J42" s="11">
        <v>3560.848</v>
      </c>
      <c r="L42" s="11">
        <v>4605993.42828272</v>
      </c>
      <c r="N42" s="11">
        <v>4.7985449999999999E-2</v>
      </c>
      <c r="O42" s="12">
        <v>4.6094960000000002E-5</v>
      </c>
      <c r="P42" s="11">
        <v>1.490677</v>
      </c>
      <c r="Q42" s="11">
        <v>1135710</v>
      </c>
      <c r="R42" s="12">
        <v>23667800</v>
      </c>
      <c r="U42" s="11">
        <f t="shared" si="0"/>
        <v>0.12668832665216356</v>
      </c>
      <c r="V42" s="12">
        <f t="shared" si="2"/>
        <v>0.13525600513208363</v>
      </c>
      <c r="W42" s="12">
        <f t="shared" si="1"/>
        <v>4.4551775496978641E-2</v>
      </c>
      <c r="Y42" s="11">
        <v>676</v>
      </c>
      <c r="Z42" s="11">
        <v>4.1259769999999998</v>
      </c>
      <c r="AA42" s="11">
        <v>2.2920199999999999</v>
      </c>
      <c r="AB42" s="11">
        <v>126</v>
      </c>
      <c r="AC42" s="11">
        <v>100</v>
      </c>
      <c r="AD42" s="11">
        <v>11294</v>
      </c>
      <c r="AE42" s="11">
        <v>11439</v>
      </c>
    </row>
    <row r="43" spans="1:31" x14ac:dyDescent="0.25">
      <c r="A43" s="19" t="s">
        <v>220</v>
      </c>
      <c r="B43" s="11">
        <v>33</v>
      </c>
      <c r="C43" s="11" t="s">
        <v>192</v>
      </c>
      <c r="D43" s="11">
        <v>29236.71</v>
      </c>
      <c r="E43" s="11">
        <v>581388.5</v>
      </c>
      <c r="F43" s="11">
        <v>4825.4679999999998</v>
      </c>
      <c r="G43" s="11">
        <v>27850.2</v>
      </c>
      <c r="H43" s="11">
        <v>40004.17</v>
      </c>
      <c r="I43" s="11">
        <v>635.13310000000001</v>
      </c>
      <c r="J43" s="11">
        <v>3560.848</v>
      </c>
      <c r="L43" s="11">
        <v>4605994.42828272</v>
      </c>
      <c r="N43" s="11">
        <v>4.7902899999999998E-2</v>
      </c>
      <c r="O43" s="12">
        <v>4.613804E-5</v>
      </c>
      <c r="P43" s="11">
        <v>1.1214710000000001</v>
      </c>
      <c r="Q43" s="11">
        <v>1129604</v>
      </c>
      <c r="R43" s="12">
        <v>23581120</v>
      </c>
      <c r="U43" s="11">
        <f t="shared" si="0"/>
        <v>0.12622431682288476</v>
      </c>
      <c r="V43" s="12">
        <f t="shared" si="2"/>
        <v>0.13472724398777849</v>
      </c>
      <c r="W43" s="12">
        <f t="shared" ref="W43:W74" si="3">N43/(1+V43*f)</f>
        <v>4.4487577388740249E-2</v>
      </c>
      <c r="Y43" s="11">
        <v>676</v>
      </c>
      <c r="Z43" s="11">
        <v>4.1259769999999998</v>
      </c>
      <c r="AA43" s="11">
        <v>2.2920199999999999</v>
      </c>
      <c r="AB43" s="11">
        <v>152</v>
      </c>
      <c r="AC43" s="11">
        <v>100</v>
      </c>
      <c r="AD43" s="11">
        <v>11294</v>
      </c>
      <c r="AE43" s="11">
        <v>11441</v>
      </c>
    </row>
    <row r="44" spans="1:31" x14ac:dyDescent="0.25">
      <c r="A44" s="19" t="s">
        <v>221</v>
      </c>
      <c r="B44" s="11">
        <v>34</v>
      </c>
      <c r="C44" s="11" t="s">
        <v>192</v>
      </c>
      <c r="D44" s="11">
        <v>28454.76</v>
      </c>
      <c r="E44" s="11">
        <v>576566.4</v>
      </c>
      <c r="F44" s="11">
        <v>4800.5919999999996</v>
      </c>
      <c r="G44" s="11">
        <v>27628.25</v>
      </c>
      <c r="H44" s="11">
        <v>39957.96</v>
      </c>
      <c r="I44" s="11">
        <v>638.97929999999997</v>
      </c>
      <c r="J44" s="11">
        <v>3567.9490000000001</v>
      </c>
      <c r="L44" s="11">
        <v>4605995.42828272</v>
      </c>
      <c r="N44" s="11">
        <v>4.7918580000000002E-2</v>
      </c>
      <c r="O44" s="12">
        <v>4.6338509999999998E-5</v>
      </c>
      <c r="P44" s="11">
        <v>0.83131900000000003</v>
      </c>
      <c r="Q44" s="11">
        <v>1120602</v>
      </c>
      <c r="R44" s="12">
        <v>23385540</v>
      </c>
      <c r="U44" s="11">
        <f t="shared" si="0"/>
        <v>0.12517737131470941</v>
      </c>
      <c r="V44" s="12">
        <f t="shared" si="2"/>
        <v>0.13353516156617906</v>
      </c>
      <c r="W44" s="12">
        <f t="shared" si="3"/>
        <v>4.4530231007190356E-2</v>
      </c>
      <c r="Y44" s="11">
        <v>676</v>
      </c>
      <c r="Z44" s="11">
        <v>4.1259769999999998</v>
      </c>
      <c r="AA44" s="11">
        <v>2.2920199999999999</v>
      </c>
      <c r="AB44" s="11">
        <v>178</v>
      </c>
      <c r="AC44" s="11">
        <v>100</v>
      </c>
      <c r="AD44" s="11">
        <v>11294</v>
      </c>
      <c r="AE44" s="11">
        <v>11443</v>
      </c>
    </row>
    <row r="45" spans="1:31" x14ac:dyDescent="0.25">
      <c r="A45" s="19" t="s">
        <v>222</v>
      </c>
      <c r="B45" s="11">
        <v>35</v>
      </c>
      <c r="C45" s="11" t="s">
        <v>192</v>
      </c>
      <c r="D45" s="11">
        <v>27600.99</v>
      </c>
      <c r="E45" s="11">
        <v>570798</v>
      </c>
      <c r="F45" s="11">
        <v>4722.732</v>
      </c>
      <c r="G45" s="11">
        <v>27328.03</v>
      </c>
      <c r="H45" s="11">
        <v>39664.67</v>
      </c>
      <c r="I45" s="11">
        <v>627.56410000000005</v>
      </c>
      <c r="J45" s="11">
        <v>3536.884</v>
      </c>
      <c r="L45" s="11">
        <v>4605996.42828272</v>
      </c>
      <c r="N45" s="11">
        <v>4.7876889999999998E-2</v>
      </c>
      <c r="O45" s="12">
        <v>4.655087E-5</v>
      </c>
      <c r="P45" s="11">
        <v>0.95608939999999998</v>
      </c>
      <c r="Q45" s="11">
        <v>1108425</v>
      </c>
      <c r="R45" s="12">
        <v>23151570</v>
      </c>
      <c r="U45" s="11">
        <f t="shared" si="0"/>
        <v>0.12392497668801143</v>
      </c>
      <c r="V45" s="12">
        <f t="shared" si="2"/>
        <v>0.13211089657729844</v>
      </c>
      <c r="W45" s="12">
        <f t="shared" si="3"/>
        <v>4.4525069182654621E-2</v>
      </c>
      <c r="Y45" s="11">
        <v>676</v>
      </c>
      <c r="Z45" s="11">
        <v>4.1259769999999998</v>
      </c>
      <c r="AA45" s="11">
        <v>2.2920199999999999</v>
      </c>
      <c r="AB45" s="11">
        <v>204</v>
      </c>
      <c r="AC45" s="11">
        <v>100</v>
      </c>
      <c r="AD45" s="11">
        <v>11294</v>
      </c>
      <c r="AE45" s="11">
        <v>11445</v>
      </c>
    </row>
    <row r="46" spans="1:31" x14ac:dyDescent="0.25">
      <c r="A46" s="19" t="s">
        <v>223</v>
      </c>
      <c r="B46" s="11">
        <v>36</v>
      </c>
      <c r="C46" s="11" t="s">
        <v>192</v>
      </c>
      <c r="D46" s="11">
        <v>26785.279999999999</v>
      </c>
      <c r="E46" s="11">
        <v>565167.6</v>
      </c>
      <c r="F46" s="11">
        <v>4684.32</v>
      </c>
      <c r="G46" s="11">
        <v>27055.03</v>
      </c>
      <c r="H46" s="11">
        <v>39449.339999999997</v>
      </c>
      <c r="I46" s="11">
        <v>627.76139999999998</v>
      </c>
      <c r="J46" s="11">
        <v>3505.5230000000001</v>
      </c>
      <c r="L46" s="11">
        <v>4605997.42828272</v>
      </c>
      <c r="N46" s="11">
        <v>4.7870799999999998E-2</v>
      </c>
      <c r="O46" s="12">
        <v>4.6779069999999999E-5</v>
      </c>
      <c r="P46" s="11">
        <v>1.4426239999999999</v>
      </c>
      <c r="Q46" s="11">
        <v>1097352</v>
      </c>
      <c r="R46" s="12">
        <v>22923200</v>
      </c>
      <c r="U46" s="11">
        <f t="shared" si="0"/>
        <v>0.12270254354239069</v>
      </c>
      <c r="V46" s="12">
        <f t="shared" si="2"/>
        <v>0.13072253746502788</v>
      </c>
      <c r="W46" s="12">
        <f t="shared" si="3"/>
        <v>4.4552183884402394E-2</v>
      </c>
      <c r="Y46" s="11">
        <v>676</v>
      </c>
      <c r="Z46" s="11">
        <v>4.1259769999999998</v>
      </c>
      <c r="AA46" s="11">
        <v>2.2920199999999999</v>
      </c>
      <c r="AB46" s="11">
        <v>230</v>
      </c>
      <c r="AC46" s="11">
        <v>100</v>
      </c>
      <c r="AD46" s="11">
        <v>11294</v>
      </c>
      <c r="AE46" s="11">
        <v>11448</v>
      </c>
    </row>
    <row r="47" spans="1:31" x14ac:dyDescent="0.25">
      <c r="A47" s="19" t="s">
        <v>224</v>
      </c>
      <c r="B47" s="11">
        <v>37</v>
      </c>
      <c r="C47" s="11" t="s">
        <v>192</v>
      </c>
      <c r="D47" s="11">
        <v>25799.63</v>
      </c>
      <c r="E47" s="11">
        <v>559793.1</v>
      </c>
      <c r="F47" s="11">
        <v>4660.9470000000001</v>
      </c>
      <c r="G47" s="11">
        <v>26800.57</v>
      </c>
      <c r="H47" s="11">
        <v>38394.080000000002</v>
      </c>
      <c r="I47" s="11">
        <v>615.08870000000002</v>
      </c>
      <c r="J47" s="11">
        <v>3429.3139999999999</v>
      </c>
      <c r="L47" s="11">
        <v>4605998.42828272</v>
      </c>
      <c r="N47" s="11">
        <v>4.7875840000000003E-2</v>
      </c>
      <c r="O47" s="12">
        <v>4.7005680000000002E-5</v>
      </c>
      <c r="P47" s="11">
        <v>0.88179600000000002</v>
      </c>
      <c r="Q47" s="11">
        <v>1087031</v>
      </c>
      <c r="R47" s="12">
        <v>22705210</v>
      </c>
      <c r="U47" s="11">
        <f t="shared" si="0"/>
        <v>0.12153566891439664</v>
      </c>
      <c r="V47" s="12">
        <f t="shared" si="2"/>
        <v>0.12939896372070975</v>
      </c>
      <c r="W47" s="12">
        <f t="shared" si="3"/>
        <v>4.4588171558450934E-2</v>
      </c>
      <c r="Y47" s="11">
        <v>676</v>
      </c>
      <c r="Z47" s="11">
        <v>4.1259769999999998</v>
      </c>
      <c r="AA47" s="11">
        <v>2.2920199999999999</v>
      </c>
      <c r="AB47" s="11">
        <v>22</v>
      </c>
      <c r="AC47" s="11">
        <v>126</v>
      </c>
      <c r="AD47" s="11">
        <v>11292</v>
      </c>
      <c r="AE47" s="11">
        <v>11431</v>
      </c>
    </row>
    <row r="48" spans="1:31" x14ac:dyDescent="0.25">
      <c r="A48" s="19" t="s">
        <v>225</v>
      </c>
      <c r="B48" s="11">
        <v>38</v>
      </c>
      <c r="C48" s="11" t="s">
        <v>192</v>
      </c>
      <c r="D48" s="11">
        <v>27792.46</v>
      </c>
      <c r="E48" s="11">
        <v>571988.30000000005</v>
      </c>
      <c r="F48" s="11">
        <v>4759.2700000000004</v>
      </c>
      <c r="G48" s="11">
        <v>27373.3</v>
      </c>
      <c r="H48" s="11">
        <v>39209.589999999997</v>
      </c>
      <c r="I48" s="11">
        <v>613.80669999999998</v>
      </c>
      <c r="J48" s="11">
        <v>3476.627</v>
      </c>
      <c r="L48" s="11">
        <v>4605999.42828272</v>
      </c>
      <c r="N48" s="11">
        <v>4.7856410000000002E-2</v>
      </c>
      <c r="O48" s="12">
        <v>4.6492020000000003E-5</v>
      </c>
      <c r="P48" s="11">
        <v>0.90918719999999997</v>
      </c>
      <c r="Q48" s="11">
        <v>1110261</v>
      </c>
      <c r="R48" s="12">
        <v>23199840</v>
      </c>
      <c r="U48" s="11">
        <f t="shared" si="0"/>
        <v>0.12418331979977201</v>
      </c>
      <c r="V48" s="12">
        <f t="shared" si="2"/>
        <v>0.13240453729893953</v>
      </c>
      <c r="W48" s="12">
        <f t="shared" si="3"/>
        <v>4.4499098545195036E-2</v>
      </c>
      <c r="Y48" s="11">
        <v>676</v>
      </c>
      <c r="Z48" s="11">
        <v>4.1259769999999998</v>
      </c>
      <c r="AA48" s="11">
        <v>2.2920199999999999</v>
      </c>
      <c r="AB48" s="11">
        <v>48</v>
      </c>
      <c r="AC48" s="11">
        <v>126</v>
      </c>
      <c r="AD48" s="11">
        <v>11292</v>
      </c>
      <c r="AE48" s="11">
        <v>11433</v>
      </c>
    </row>
    <row r="49" spans="1:31" x14ac:dyDescent="0.25">
      <c r="A49" s="19" t="s">
        <v>226</v>
      </c>
      <c r="B49" s="11">
        <v>39</v>
      </c>
      <c r="C49" s="11" t="s">
        <v>192</v>
      </c>
      <c r="D49" s="11">
        <v>29057.22</v>
      </c>
      <c r="E49" s="11">
        <v>578488.1</v>
      </c>
      <c r="F49" s="11">
        <v>4825.567</v>
      </c>
      <c r="G49" s="11">
        <v>27728.87</v>
      </c>
      <c r="H49" s="11">
        <v>39547.24</v>
      </c>
      <c r="I49" s="11">
        <v>633.87570000000005</v>
      </c>
      <c r="J49" s="11">
        <v>3504.931</v>
      </c>
      <c r="L49" s="11">
        <v>4606000.42828272</v>
      </c>
      <c r="N49" s="11">
        <v>4.7933339999999998E-2</v>
      </c>
      <c r="O49" s="12">
        <v>4.6268930000000002E-5</v>
      </c>
      <c r="P49" s="11">
        <v>1.0035050000000001</v>
      </c>
      <c r="Q49" s="11">
        <v>1124683</v>
      </c>
      <c r="R49" s="12">
        <v>23463480</v>
      </c>
      <c r="U49" s="11">
        <f t="shared" si="0"/>
        <v>0.12559445206471265</v>
      </c>
      <c r="V49" s="12">
        <f t="shared" si="2"/>
        <v>0.13400990218265052</v>
      </c>
      <c r="W49" s="12">
        <f t="shared" si="3"/>
        <v>4.4532752309519169E-2</v>
      </c>
      <c r="Y49" s="11">
        <v>676</v>
      </c>
      <c r="Z49" s="11">
        <v>4.1259769999999998</v>
      </c>
      <c r="AA49" s="11">
        <v>2.2920199999999999</v>
      </c>
      <c r="AB49" s="11">
        <v>74</v>
      </c>
      <c r="AC49" s="11">
        <v>126</v>
      </c>
      <c r="AD49" s="11">
        <v>11292</v>
      </c>
      <c r="AE49" s="11">
        <v>11435</v>
      </c>
    </row>
    <row r="50" spans="1:31" x14ac:dyDescent="0.25">
      <c r="A50" s="19" t="s">
        <v>227</v>
      </c>
      <c r="B50" s="11">
        <v>40</v>
      </c>
      <c r="C50" s="11" t="s">
        <v>192</v>
      </c>
      <c r="D50" s="11">
        <v>29804.73</v>
      </c>
      <c r="E50" s="11">
        <v>581947.5</v>
      </c>
      <c r="F50" s="11">
        <v>4821.5479999999998</v>
      </c>
      <c r="G50" s="11">
        <v>27946.1</v>
      </c>
      <c r="H50" s="11">
        <v>39882.18</v>
      </c>
      <c r="I50" s="11">
        <v>638.83140000000003</v>
      </c>
      <c r="J50" s="11">
        <v>3547.6080000000002</v>
      </c>
      <c r="L50" s="11">
        <v>4606001.42828272</v>
      </c>
      <c r="N50" s="11">
        <v>4.80217E-2</v>
      </c>
      <c r="O50" s="12">
        <v>4.6175650000000002E-5</v>
      </c>
      <c r="P50" s="11">
        <v>1.2265379999999999</v>
      </c>
      <c r="Q50" s="11">
        <v>1133494</v>
      </c>
      <c r="R50" s="12">
        <v>23603790</v>
      </c>
      <c r="U50" s="11">
        <f t="shared" si="0"/>
        <v>0.12634548839403434</v>
      </c>
      <c r="V50" s="12">
        <f t="shared" si="2"/>
        <v>0.13486529945773174</v>
      </c>
      <c r="W50" s="12">
        <f t="shared" si="3"/>
        <v>4.4594649332605922E-2</v>
      </c>
      <c r="Y50" s="11">
        <v>676</v>
      </c>
      <c r="Z50" s="11">
        <v>4.1259769999999998</v>
      </c>
      <c r="AA50" s="11">
        <v>2.2920199999999999</v>
      </c>
      <c r="AB50" s="11">
        <v>100</v>
      </c>
      <c r="AC50" s="11">
        <v>126</v>
      </c>
      <c r="AD50" s="11">
        <v>11292</v>
      </c>
      <c r="AE50" s="11">
        <v>11437</v>
      </c>
    </row>
    <row r="51" spans="1:31" x14ac:dyDescent="0.25">
      <c r="A51" s="19" t="s">
        <v>228</v>
      </c>
      <c r="B51" s="11">
        <v>41</v>
      </c>
      <c r="C51" s="11" t="s">
        <v>192</v>
      </c>
      <c r="D51" s="11">
        <v>29946.400000000001</v>
      </c>
      <c r="E51" s="11">
        <v>582616.9</v>
      </c>
      <c r="F51" s="11">
        <v>4833.3090000000002</v>
      </c>
      <c r="G51" s="11">
        <v>27881.16</v>
      </c>
      <c r="H51" s="11">
        <v>39965.980000000003</v>
      </c>
      <c r="I51" s="11">
        <v>637.74649999999997</v>
      </c>
      <c r="J51" s="11">
        <v>3555.942</v>
      </c>
      <c r="L51" s="11">
        <v>4606002.42828272</v>
      </c>
      <c r="N51" s="11">
        <v>4.7855059999999998E-2</v>
      </c>
      <c r="O51" s="12">
        <v>4.6065320000000002E-5</v>
      </c>
      <c r="P51" s="11">
        <v>1.2479070000000001</v>
      </c>
      <c r="Q51" s="11">
        <v>1130860</v>
      </c>
      <c r="R51" s="12">
        <v>23630940</v>
      </c>
      <c r="U51" s="11">
        <f t="shared" si="0"/>
        <v>0.12649079306222166</v>
      </c>
      <c r="V51" s="12">
        <f t="shared" si="2"/>
        <v>0.13503087424797758</v>
      </c>
      <c r="W51" s="12">
        <f t="shared" si="3"/>
        <v>4.4436008286288423E-2</v>
      </c>
      <c r="Y51" s="11">
        <v>676</v>
      </c>
      <c r="Z51" s="11">
        <v>4.1259769999999998</v>
      </c>
      <c r="AA51" s="11">
        <v>2.2920199999999999</v>
      </c>
      <c r="AB51" s="11">
        <v>126</v>
      </c>
      <c r="AC51" s="11">
        <v>126</v>
      </c>
      <c r="AD51" s="11">
        <v>11292</v>
      </c>
      <c r="AE51" s="11">
        <v>11439</v>
      </c>
    </row>
    <row r="52" spans="1:31" x14ac:dyDescent="0.25">
      <c r="A52" s="19" t="s">
        <v>229</v>
      </c>
      <c r="B52" s="11">
        <v>42</v>
      </c>
      <c r="C52" s="11" t="s">
        <v>192</v>
      </c>
      <c r="D52" s="11">
        <v>29431.51</v>
      </c>
      <c r="E52" s="11">
        <v>580340.1</v>
      </c>
      <c r="F52" s="11">
        <v>4833.7520000000004</v>
      </c>
      <c r="G52" s="11">
        <v>27792.43</v>
      </c>
      <c r="H52" s="11">
        <v>39945.360000000001</v>
      </c>
      <c r="I52" s="11">
        <v>636.98220000000003</v>
      </c>
      <c r="J52" s="11">
        <v>3559.6149999999998</v>
      </c>
      <c r="L52" s="11">
        <v>4606003.42828272</v>
      </c>
      <c r="N52" s="11">
        <v>4.7889910000000001E-2</v>
      </c>
      <c r="O52" s="12">
        <v>4.6173159999999998E-5</v>
      </c>
      <c r="P52" s="11">
        <v>1.1967909999999999</v>
      </c>
      <c r="Q52" s="11">
        <v>1127261</v>
      </c>
      <c r="R52" s="12">
        <v>23538590</v>
      </c>
      <c r="U52" s="11">
        <f t="shared" si="0"/>
        <v>0.12599645420072367</v>
      </c>
      <c r="V52" s="12">
        <f t="shared" si="2"/>
        <v>0.13446767961902148</v>
      </c>
      <c r="W52" s="12">
        <f t="shared" si="3"/>
        <v>4.4481623519818866E-2</v>
      </c>
      <c r="Y52" s="11">
        <v>676</v>
      </c>
      <c r="Z52" s="11">
        <v>4.1259769999999998</v>
      </c>
      <c r="AA52" s="11">
        <v>2.2920199999999999</v>
      </c>
      <c r="AB52" s="11">
        <v>152</v>
      </c>
      <c r="AC52" s="11">
        <v>126</v>
      </c>
      <c r="AD52" s="11">
        <v>11292</v>
      </c>
      <c r="AE52" s="11">
        <v>11441</v>
      </c>
    </row>
    <row r="53" spans="1:31" x14ac:dyDescent="0.25">
      <c r="A53" s="19" t="s">
        <v>230</v>
      </c>
      <c r="B53" s="11">
        <v>43</v>
      </c>
      <c r="C53" s="11" t="s">
        <v>192</v>
      </c>
      <c r="D53" s="11">
        <v>28459.98</v>
      </c>
      <c r="E53" s="11">
        <v>575464.9</v>
      </c>
      <c r="F53" s="11">
        <v>4792.4560000000001</v>
      </c>
      <c r="G53" s="11">
        <v>27578.799999999999</v>
      </c>
      <c r="H53" s="11">
        <v>39840.949999999997</v>
      </c>
      <c r="I53" s="11">
        <v>633.7278</v>
      </c>
      <c r="J53" s="11">
        <v>3552.194</v>
      </c>
      <c r="L53" s="11">
        <v>4606004.42828272</v>
      </c>
      <c r="N53" s="11">
        <v>4.7924370000000001E-2</v>
      </c>
      <c r="O53" s="12">
        <v>4.6385769999999997E-5</v>
      </c>
      <c r="P53" s="11">
        <v>1.095845</v>
      </c>
      <c r="Q53" s="11">
        <v>1118596</v>
      </c>
      <c r="R53" s="12">
        <v>23340860</v>
      </c>
      <c r="U53" s="11">
        <f t="shared" si="0"/>
        <v>0.12493798235764039</v>
      </c>
      <c r="V53" s="12">
        <f t="shared" si="2"/>
        <v>0.13326277337187303</v>
      </c>
      <c r="W53" s="12">
        <f t="shared" si="3"/>
        <v>4.4542036205154706E-2</v>
      </c>
      <c r="Y53" s="11">
        <v>676</v>
      </c>
      <c r="Z53" s="11">
        <v>4.1259769999999998</v>
      </c>
      <c r="AA53" s="11">
        <v>2.2920199999999999</v>
      </c>
      <c r="AB53" s="11">
        <v>178</v>
      </c>
      <c r="AC53" s="11">
        <v>126</v>
      </c>
      <c r="AD53" s="11">
        <v>11292</v>
      </c>
      <c r="AE53" s="11">
        <v>11443</v>
      </c>
    </row>
    <row r="54" spans="1:31" x14ac:dyDescent="0.25">
      <c r="A54" s="19" t="s">
        <v>231</v>
      </c>
      <c r="B54" s="11">
        <v>44</v>
      </c>
      <c r="C54" s="11" t="s">
        <v>192</v>
      </c>
      <c r="D54" s="11">
        <v>27530.89</v>
      </c>
      <c r="E54" s="11">
        <v>569557.4</v>
      </c>
      <c r="F54" s="11">
        <v>4737.2529999999997</v>
      </c>
      <c r="G54" s="11">
        <v>27288.27</v>
      </c>
      <c r="H54" s="11">
        <v>39641</v>
      </c>
      <c r="I54" s="11">
        <v>631.01580000000001</v>
      </c>
      <c r="J54" s="11">
        <v>3534.5169999999998</v>
      </c>
      <c r="L54" s="11">
        <v>4606005.42828272</v>
      </c>
      <c r="N54" s="11">
        <v>4.7911349999999998E-2</v>
      </c>
      <c r="O54" s="12">
        <v>4.6619080000000001E-5</v>
      </c>
      <c r="P54" s="11">
        <v>0.73752240000000002</v>
      </c>
      <c r="Q54" s="11">
        <v>1106812</v>
      </c>
      <c r="R54" s="12">
        <v>23101250</v>
      </c>
      <c r="U54" s="11">
        <f t="shared" si="0"/>
        <v>0.12365539052617898</v>
      </c>
      <c r="V54" s="12">
        <f t="shared" si="2"/>
        <v>0.13180456287382666</v>
      </c>
      <c r="W54" s="12">
        <f t="shared" si="3"/>
        <v>4.4564351001597099E-2</v>
      </c>
      <c r="Y54" s="11">
        <v>676</v>
      </c>
      <c r="Z54" s="11">
        <v>4.1259769999999998</v>
      </c>
      <c r="AA54" s="11">
        <v>2.2920199999999999</v>
      </c>
      <c r="AB54" s="11">
        <v>204</v>
      </c>
      <c r="AC54" s="11">
        <v>126</v>
      </c>
      <c r="AD54" s="11">
        <v>11292</v>
      </c>
      <c r="AE54" s="11">
        <v>11445</v>
      </c>
    </row>
    <row r="55" spans="1:31" x14ac:dyDescent="0.25">
      <c r="A55" s="19" t="s">
        <v>232</v>
      </c>
      <c r="B55" s="11">
        <v>45</v>
      </c>
      <c r="C55" s="11" t="s">
        <v>192</v>
      </c>
      <c r="D55" s="11">
        <v>26697.26</v>
      </c>
      <c r="E55" s="11">
        <v>563732.4</v>
      </c>
      <c r="F55" s="11">
        <v>4696.0060000000003</v>
      </c>
      <c r="G55" s="11">
        <v>26967.83</v>
      </c>
      <c r="H55" s="11">
        <v>39375.07</v>
      </c>
      <c r="I55" s="11">
        <v>635.05909999999994</v>
      </c>
      <c r="J55" s="11">
        <v>3494.7240000000002</v>
      </c>
      <c r="L55" s="11">
        <v>4606006.42828272</v>
      </c>
      <c r="N55" s="11">
        <v>4.7837980000000002E-2</v>
      </c>
      <c r="O55" s="12">
        <v>4.6821789999999999E-5</v>
      </c>
      <c r="P55" s="11">
        <v>1.213131</v>
      </c>
      <c r="Q55" s="11">
        <v>1093815</v>
      </c>
      <c r="R55" s="12">
        <v>22864990</v>
      </c>
      <c r="U55" s="11">
        <f t="shared" si="0"/>
        <v>0.12239071064652837</v>
      </c>
      <c r="V55" s="12">
        <f t="shared" si="2"/>
        <v>0.13036866758224433</v>
      </c>
      <c r="W55" s="12">
        <f t="shared" si="3"/>
        <v>4.4529995760518741E-2</v>
      </c>
      <c r="Y55" s="11">
        <v>676</v>
      </c>
      <c r="Z55" s="11">
        <v>4.1259769999999998</v>
      </c>
      <c r="AA55" s="11">
        <v>2.2920199999999999</v>
      </c>
      <c r="AB55" s="11">
        <v>230</v>
      </c>
      <c r="AC55" s="11">
        <v>126</v>
      </c>
      <c r="AD55" s="11">
        <v>11292</v>
      </c>
      <c r="AE55" s="11">
        <v>11448</v>
      </c>
    </row>
    <row r="56" spans="1:31" x14ac:dyDescent="0.25">
      <c r="A56" s="19" t="s">
        <v>233</v>
      </c>
      <c r="B56" s="11">
        <v>46</v>
      </c>
      <c r="C56" s="11" t="s">
        <v>192</v>
      </c>
      <c r="D56" s="11">
        <v>25213.14</v>
      </c>
      <c r="E56" s="11">
        <v>555352.1</v>
      </c>
      <c r="F56" s="11">
        <v>4598.8410000000003</v>
      </c>
      <c r="G56" s="11">
        <v>26560.53</v>
      </c>
      <c r="H56" s="11">
        <v>38103.160000000003</v>
      </c>
      <c r="I56" s="11">
        <v>607.44569999999999</v>
      </c>
      <c r="J56" s="11">
        <v>3396.08</v>
      </c>
      <c r="L56" s="11">
        <v>4606007.42828272</v>
      </c>
      <c r="N56" s="11">
        <v>4.7826460000000001E-2</v>
      </c>
      <c r="O56" s="12">
        <v>4.7167799999999999E-5</v>
      </c>
      <c r="P56" s="11">
        <v>0.76168659999999999</v>
      </c>
      <c r="Q56" s="11">
        <v>1077295</v>
      </c>
      <c r="R56" s="12">
        <v>22525080</v>
      </c>
      <c r="U56" s="11">
        <f t="shared" si="0"/>
        <v>0.12057125583209373</v>
      </c>
      <c r="V56" s="12">
        <f t="shared" si="2"/>
        <v>0.12830628051873832</v>
      </c>
      <c r="W56" s="12">
        <f t="shared" si="3"/>
        <v>4.4568026443962482E-2</v>
      </c>
      <c r="Y56" s="11">
        <v>676</v>
      </c>
      <c r="Z56" s="11">
        <v>4.1259769999999998</v>
      </c>
      <c r="AA56" s="11">
        <v>2.2920199999999999</v>
      </c>
      <c r="AB56" s="11">
        <v>22</v>
      </c>
      <c r="AC56" s="11">
        <v>152</v>
      </c>
      <c r="AD56" s="11">
        <v>11290</v>
      </c>
      <c r="AE56" s="11">
        <v>11431</v>
      </c>
    </row>
    <row r="57" spans="1:31" x14ac:dyDescent="0.25">
      <c r="A57" s="19" t="s">
        <v>234</v>
      </c>
      <c r="B57" s="11">
        <v>47</v>
      </c>
      <c r="C57" s="11" t="s">
        <v>192</v>
      </c>
      <c r="D57" s="11">
        <v>27325.47</v>
      </c>
      <c r="E57" s="11">
        <v>567946.80000000005</v>
      </c>
      <c r="F57" s="11">
        <v>4717.357</v>
      </c>
      <c r="G57" s="11">
        <v>27174.58</v>
      </c>
      <c r="H57" s="11">
        <v>38923.69</v>
      </c>
      <c r="I57" s="11">
        <v>623.57000000000005</v>
      </c>
      <c r="J57" s="11">
        <v>3461.0940000000001</v>
      </c>
      <c r="L57" s="11">
        <v>4606008.42828272</v>
      </c>
      <c r="N57" s="11">
        <v>4.7847059999999997E-2</v>
      </c>
      <c r="O57" s="12">
        <v>4.6652379999999999E-5</v>
      </c>
      <c r="P57" s="11">
        <v>0.77412250000000005</v>
      </c>
      <c r="Q57" s="11">
        <v>1102201</v>
      </c>
      <c r="R57" s="12">
        <v>23035920</v>
      </c>
      <c r="U57" s="11">
        <f t="shared" si="0"/>
        <v>0.12330563628858802</v>
      </c>
      <c r="V57" s="12">
        <f t="shared" si="2"/>
        <v>0.13140726446765127</v>
      </c>
      <c r="W57" s="12">
        <f t="shared" si="3"/>
        <v>4.4513925632615095E-2</v>
      </c>
      <c r="Y57" s="11">
        <v>676</v>
      </c>
      <c r="Z57" s="11">
        <v>4.1259769999999998</v>
      </c>
      <c r="AA57" s="11">
        <v>2.2920199999999999</v>
      </c>
      <c r="AB57" s="11">
        <v>48</v>
      </c>
      <c r="AC57" s="11">
        <v>152</v>
      </c>
      <c r="AD57" s="11">
        <v>11290</v>
      </c>
      <c r="AE57" s="11">
        <v>11433</v>
      </c>
    </row>
    <row r="58" spans="1:31" x14ac:dyDescent="0.25">
      <c r="A58" s="19" t="s">
        <v>235</v>
      </c>
      <c r="B58" s="11">
        <v>48</v>
      </c>
      <c r="C58" s="11" t="s">
        <v>192</v>
      </c>
      <c r="D58" s="11">
        <v>28341.89</v>
      </c>
      <c r="E58" s="11">
        <v>574387.30000000005</v>
      </c>
      <c r="F58" s="11">
        <v>4781.4840000000004</v>
      </c>
      <c r="G58" s="11">
        <v>27514.2</v>
      </c>
      <c r="H58" s="11">
        <v>39426.43</v>
      </c>
      <c r="I58" s="11">
        <v>623.47140000000002</v>
      </c>
      <c r="J58" s="11">
        <v>3508.3580000000002</v>
      </c>
      <c r="L58" s="11">
        <v>4606009.42828272</v>
      </c>
      <c r="N58" s="11">
        <v>4.7901829999999999E-2</v>
      </c>
      <c r="O58" s="12">
        <v>4.6417839999999997E-5</v>
      </c>
      <c r="P58" s="11">
        <v>1.0303580000000001</v>
      </c>
      <c r="Q58" s="11">
        <v>1115976</v>
      </c>
      <c r="R58" s="12">
        <v>23297150</v>
      </c>
      <c r="U58" s="11">
        <f t="shared" si="0"/>
        <v>0.12470389150161847</v>
      </c>
      <c r="V58" s="12">
        <f t="shared" si="2"/>
        <v>0.13299648086133284</v>
      </c>
      <c r="W58" s="12">
        <f t="shared" si="3"/>
        <v>4.4527366674249051E-2</v>
      </c>
      <c r="Y58" s="11">
        <v>676</v>
      </c>
      <c r="Z58" s="11">
        <v>4.1259769999999998</v>
      </c>
      <c r="AA58" s="11">
        <v>2.2920199999999999</v>
      </c>
      <c r="AB58" s="11">
        <v>74</v>
      </c>
      <c r="AC58" s="11">
        <v>152</v>
      </c>
      <c r="AD58" s="11">
        <v>11290</v>
      </c>
      <c r="AE58" s="11">
        <v>11435</v>
      </c>
    </row>
    <row r="59" spans="1:31" x14ac:dyDescent="0.25">
      <c r="A59" s="19" t="s">
        <v>236</v>
      </c>
      <c r="B59" s="11">
        <v>49</v>
      </c>
      <c r="C59" s="11" t="s">
        <v>192</v>
      </c>
      <c r="D59" s="11">
        <v>28945.69</v>
      </c>
      <c r="E59" s="11">
        <v>577811</v>
      </c>
      <c r="F59" s="11">
        <v>4829.0680000000002</v>
      </c>
      <c r="G59" s="11">
        <v>27700.91</v>
      </c>
      <c r="H59" s="11">
        <v>39674.550000000003</v>
      </c>
      <c r="I59" s="11">
        <v>629.68439999999998</v>
      </c>
      <c r="J59" s="11">
        <v>3522.51</v>
      </c>
      <c r="L59" s="11">
        <v>4606010.42828272</v>
      </c>
      <c r="N59" s="11">
        <v>4.7941129999999998E-2</v>
      </c>
      <c r="O59" s="12">
        <v>4.6299969999999998E-5</v>
      </c>
      <c r="P59" s="11">
        <v>1.018122</v>
      </c>
      <c r="Q59" s="11">
        <v>1123549</v>
      </c>
      <c r="R59" s="12">
        <v>23436010</v>
      </c>
      <c r="U59" s="11">
        <f t="shared" si="0"/>
        <v>0.12544717581445597</v>
      </c>
      <c r="V59" s="12">
        <f t="shared" si="2"/>
        <v>0.13384224140918544</v>
      </c>
      <c r="W59" s="12">
        <f t="shared" si="3"/>
        <v>4.454394331683259E-2</v>
      </c>
      <c r="Y59" s="11">
        <v>676</v>
      </c>
      <c r="Z59" s="11">
        <v>4.1259769999999998</v>
      </c>
      <c r="AA59" s="11">
        <v>2.2920199999999999</v>
      </c>
      <c r="AB59" s="11">
        <v>100</v>
      </c>
      <c r="AC59" s="11">
        <v>152</v>
      </c>
      <c r="AD59" s="11">
        <v>11290</v>
      </c>
      <c r="AE59" s="11">
        <v>11437</v>
      </c>
    </row>
    <row r="60" spans="1:31" x14ac:dyDescent="0.25">
      <c r="A60" s="19" t="s">
        <v>237</v>
      </c>
      <c r="B60" s="11">
        <v>50</v>
      </c>
      <c r="C60" s="11" t="s">
        <v>192</v>
      </c>
      <c r="D60" s="11">
        <v>29087.87</v>
      </c>
      <c r="E60" s="11">
        <v>578309.1</v>
      </c>
      <c r="F60" s="11">
        <v>4829.1419999999998</v>
      </c>
      <c r="G60" s="11">
        <v>27756.41</v>
      </c>
      <c r="H60" s="11">
        <v>39748.18</v>
      </c>
      <c r="I60" s="11">
        <v>633.23469999999998</v>
      </c>
      <c r="J60" s="11">
        <v>3544.7979999999998</v>
      </c>
      <c r="L60" s="11">
        <v>4606011.42828272</v>
      </c>
      <c r="N60" s="11">
        <v>4.799581E-2</v>
      </c>
      <c r="O60" s="12">
        <v>4.6307619999999998E-5</v>
      </c>
      <c r="P60" s="11">
        <v>1.273728</v>
      </c>
      <c r="Q60" s="11">
        <v>1125800</v>
      </c>
      <c r="R60" s="12">
        <v>23456210</v>
      </c>
      <c r="U60" s="11">
        <f t="shared" si="0"/>
        <v>0.12555528986509995</v>
      </c>
      <c r="V60" s="12">
        <f t="shared" si="2"/>
        <v>0.13396531696692615</v>
      </c>
      <c r="W60" s="12">
        <f t="shared" si="3"/>
        <v>4.4591842940251286E-2</v>
      </c>
      <c r="Y60" s="11">
        <v>676</v>
      </c>
      <c r="Z60" s="11">
        <v>4.1259769999999998</v>
      </c>
      <c r="AA60" s="11">
        <v>2.2920199999999999</v>
      </c>
      <c r="AB60" s="11">
        <v>126</v>
      </c>
      <c r="AC60" s="11">
        <v>152</v>
      </c>
      <c r="AD60" s="11">
        <v>11290</v>
      </c>
      <c r="AE60" s="11">
        <v>11439</v>
      </c>
    </row>
    <row r="61" spans="1:31" x14ac:dyDescent="0.25">
      <c r="A61" s="19" t="s">
        <v>238</v>
      </c>
      <c r="B61" s="11">
        <v>51</v>
      </c>
      <c r="C61" s="11" t="s">
        <v>192</v>
      </c>
      <c r="D61" s="11">
        <v>28630.52</v>
      </c>
      <c r="E61" s="11">
        <v>576232.80000000005</v>
      </c>
      <c r="F61" s="11">
        <v>4793.1949999999997</v>
      </c>
      <c r="G61" s="11">
        <v>27673.27</v>
      </c>
      <c r="H61" s="11">
        <v>39718.81</v>
      </c>
      <c r="I61" s="11">
        <v>634.66470000000004</v>
      </c>
      <c r="J61" s="11">
        <v>3531.8539999999998</v>
      </c>
      <c r="L61" s="11">
        <v>4606012.42828272</v>
      </c>
      <c r="N61" s="11">
        <v>4.8024480000000001E-2</v>
      </c>
      <c r="O61" s="12">
        <v>4.6405459999999999E-5</v>
      </c>
      <c r="P61" s="11">
        <v>0.81455480000000002</v>
      </c>
      <c r="Q61" s="11">
        <v>1122428</v>
      </c>
      <c r="R61" s="12">
        <v>23372000</v>
      </c>
      <c r="U61" s="11">
        <f t="shared" si="0"/>
        <v>0.12510448223320134</v>
      </c>
      <c r="V61" s="12">
        <f t="shared" si="2"/>
        <v>0.13345221752112796</v>
      </c>
      <c r="W61" s="12">
        <f t="shared" si="3"/>
        <v>4.4630602988000881E-2</v>
      </c>
      <c r="Y61" s="11">
        <v>676</v>
      </c>
      <c r="Z61" s="11">
        <v>4.1259769999999998</v>
      </c>
      <c r="AA61" s="11">
        <v>2.2920199999999999</v>
      </c>
      <c r="AB61" s="11">
        <v>152</v>
      </c>
      <c r="AC61" s="11">
        <v>152</v>
      </c>
      <c r="AD61" s="11">
        <v>11290</v>
      </c>
      <c r="AE61" s="11">
        <v>11441</v>
      </c>
    </row>
    <row r="62" spans="1:31" x14ac:dyDescent="0.25">
      <c r="A62" s="19" t="s">
        <v>239</v>
      </c>
      <c r="B62" s="11">
        <v>52</v>
      </c>
      <c r="C62" s="11" t="s">
        <v>192</v>
      </c>
      <c r="D62" s="11">
        <v>27615.26</v>
      </c>
      <c r="E62" s="11">
        <v>570730.9</v>
      </c>
      <c r="F62" s="11">
        <v>4758.9250000000002</v>
      </c>
      <c r="G62" s="11">
        <v>27362.94</v>
      </c>
      <c r="H62" s="11">
        <v>39516.589999999997</v>
      </c>
      <c r="I62" s="11">
        <v>630.71990000000005</v>
      </c>
      <c r="J62" s="11">
        <v>3507.5940000000001</v>
      </c>
      <c r="L62" s="11">
        <v>4606013.42828272</v>
      </c>
      <c r="N62" s="11">
        <v>4.7943689999999997E-2</v>
      </c>
      <c r="O62" s="12">
        <v>4.6587569999999999E-5</v>
      </c>
      <c r="P62" s="11">
        <v>0.81196710000000005</v>
      </c>
      <c r="Q62" s="11">
        <v>1109841</v>
      </c>
      <c r="R62" s="12">
        <v>23148840</v>
      </c>
      <c r="U62" s="11">
        <f t="shared" si="0"/>
        <v>0.12390995138995678</v>
      </c>
      <c r="V62" s="12">
        <f t="shared" si="2"/>
        <v>0.13209382085018695</v>
      </c>
      <c r="W62" s="12">
        <f t="shared" si="3"/>
        <v>4.458759603917805E-2</v>
      </c>
      <c r="Y62" s="11">
        <v>676</v>
      </c>
      <c r="Z62" s="11">
        <v>4.1259769999999998</v>
      </c>
      <c r="AA62" s="11">
        <v>2.2920199999999999</v>
      </c>
      <c r="AB62" s="11">
        <v>178</v>
      </c>
      <c r="AC62" s="11">
        <v>152</v>
      </c>
      <c r="AD62" s="11">
        <v>11290</v>
      </c>
      <c r="AE62" s="11">
        <v>11443</v>
      </c>
    </row>
    <row r="63" spans="1:31" x14ac:dyDescent="0.25">
      <c r="A63" s="19" t="s">
        <v>240</v>
      </c>
      <c r="B63" s="11">
        <v>53</v>
      </c>
      <c r="C63" s="11" t="s">
        <v>192</v>
      </c>
      <c r="D63" s="11">
        <v>26745</v>
      </c>
      <c r="E63" s="11">
        <v>565160</v>
      </c>
      <c r="F63" s="11">
        <v>4697.4110000000001</v>
      </c>
      <c r="G63" s="11">
        <v>27087.23</v>
      </c>
      <c r="H63" s="11">
        <v>39314.519999999997</v>
      </c>
      <c r="I63" s="11">
        <v>631.23770000000002</v>
      </c>
      <c r="J63" s="11">
        <v>3510.0839999999998</v>
      </c>
      <c r="L63" s="11">
        <v>4606014.42828272</v>
      </c>
      <c r="N63" s="11">
        <v>4.7928430000000001E-2</v>
      </c>
      <c r="O63" s="12">
        <v>4.680882E-5</v>
      </c>
      <c r="P63" s="11">
        <v>1.1680109999999999</v>
      </c>
      <c r="Q63" s="11">
        <v>1098658</v>
      </c>
      <c r="R63" s="12">
        <v>22922890</v>
      </c>
      <c r="U63" s="11">
        <f t="shared" si="0"/>
        <v>0.1227004406520522</v>
      </c>
      <c r="V63" s="12">
        <f t="shared" si="2"/>
        <v>0.13072015069845366</v>
      </c>
      <c r="W63" s="12">
        <f t="shared" si="3"/>
        <v>4.4605875176880555E-2</v>
      </c>
      <c r="Y63" s="11">
        <v>676</v>
      </c>
      <c r="Z63" s="11">
        <v>4.1259769999999998</v>
      </c>
      <c r="AA63" s="11">
        <v>2.2920199999999999</v>
      </c>
      <c r="AB63" s="11">
        <v>204</v>
      </c>
      <c r="AC63" s="11">
        <v>152</v>
      </c>
      <c r="AD63" s="11">
        <v>11290</v>
      </c>
      <c r="AE63" s="11">
        <v>11445</v>
      </c>
    </row>
    <row r="64" spans="1:31" x14ac:dyDescent="0.25">
      <c r="A64" s="19" t="s">
        <v>241</v>
      </c>
      <c r="B64" s="11">
        <v>54</v>
      </c>
      <c r="C64" s="11" t="s">
        <v>192</v>
      </c>
      <c r="D64" s="11">
        <v>26093.49</v>
      </c>
      <c r="E64" s="11">
        <v>559327</v>
      </c>
      <c r="F64" s="11">
        <v>4651.9970000000003</v>
      </c>
      <c r="G64" s="11">
        <v>26782.77</v>
      </c>
      <c r="H64" s="11">
        <v>39055.47</v>
      </c>
      <c r="I64" s="11">
        <v>616.4941</v>
      </c>
      <c r="J64" s="11">
        <v>3470.1179999999999</v>
      </c>
      <c r="L64" s="11">
        <v>4606015.42828272</v>
      </c>
      <c r="N64" s="11">
        <v>4.7883910000000002E-2</v>
      </c>
      <c r="O64" s="12">
        <v>4.7029400000000001E-5</v>
      </c>
      <c r="P64" s="11">
        <v>1.4372659999999999</v>
      </c>
      <c r="Q64" s="11">
        <v>1086309</v>
      </c>
      <c r="R64" s="12">
        <v>22686310</v>
      </c>
      <c r="U64" s="11">
        <f t="shared" si="0"/>
        <v>0.12143402659172946</v>
      </c>
      <c r="V64" s="12">
        <f t="shared" si="2"/>
        <v>0.12928374974386708</v>
      </c>
      <c r="W64" s="12">
        <f t="shared" si="3"/>
        <v>4.4598414261751013E-2</v>
      </c>
      <c r="Y64" s="11">
        <v>676</v>
      </c>
      <c r="Z64" s="11">
        <v>4.1259769999999998</v>
      </c>
      <c r="AA64" s="11">
        <v>2.2920199999999999</v>
      </c>
      <c r="AB64" s="11">
        <v>230</v>
      </c>
      <c r="AC64" s="11">
        <v>152</v>
      </c>
      <c r="AD64" s="11">
        <v>11290</v>
      </c>
      <c r="AE64" s="11">
        <v>11448</v>
      </c>
    </row>
    <row r="65" spans="1:31" x14ac:dyDescent="0.25">
      <c r="A65" s="19" t="s">
        <v>242</v>
      </c>
      <c r="B65" s="11">
        <v>55</v>
      </c>
      <c r="C65" s="11" t="s">
        <v>192</v>
      </c>
      <c r="D65" s="11">
        <v>24115.78</v>
      </c>
      <c r="E65" s="11">
        <v>548481.6</v>
      </c>
      <c r="F65" s="11">
        <v>4572.0659999999998</v>
      </c>
      <c r="G65" s="11">
        <v>26218.22</v>
      </c>
      <c r="H65" s="11">
        <v>37691.17</v>
      </c>
      <c r="I65" s="11">
        <v>593.63900000000001</v>
      </c>
      <c r="J65" s="11">
        <v>3354.3879999999999</v>
      </c>
      <c r="L65" s="11">
        <v>4606016.42828272</v>
      </c>
      <c r="N65" s="11">
        <v>4.7801459999999997E-2</v>
      </c>
      <c r="O65" s="12">
        <v>4.7449340000000003E-5</v>
      </c>
      <c r="P65" s="11">
        <v>0.7667505</v>
      </c>
      <c r="Q65" s="11">
        <v>1063411</v>
      </c>
      <c r="R65" s="12">
        <v>22246410</v>
      </c>
      <c r="U65" s="11">
        <f t="shared" si="0"/>
        <v>0.11907938422279848</v>
      </c>
      <c r="V65" s="12">
        <f t="shared" si="2"/>
        <v>0.12661819241488248</v>
      </c>
      <c r="W65" s="12">
        <f t="shared" si="3"/>
        <v>4.4584694132335775E-2</v>
      </c>
      <c r="Y65" s="11">
        <v>676</v>
      </c>
      <c r="Z65" s="11">
        <v>4.1259769999999998</v>
      </c>
      <c r="AA65" s="11">
        <v>2.2920199999999999</v>
      </c>
      <c r="AB65" s="11">
        <v>22</v>
      </c>
      <c r="AC65" s="11">
        <v>178</v>
      </c>
      <c r="AD65" s="11">
        <v>11288</v>
      </c>
      <c r="AE65" s="11">
        <v>11431</v>
      </c>
    </row>
    <row r="66" spans="1:31" x14ac:dyDescent="0.25">
      <c r="A66" s="19" t="s">
        <v>243</v>
      </c>
      <c r="B66" s="11">
        <v>56</v>
      </c>
      <c r="C66" s="11" t="s">
        <v>192</v>
      </c>
      <c r="D66" s="11">
        <v>26052.12</v>
      </c>
      <c r="E66" s="11">
        <v>561096.30000000005</v>
      </c>
      <c r="F66" s="11">
        <v>4672.6329999999998</v>
      </c>
      <c r="G66" s="11">
        <v>26870.98</v>
      </c>
      <c r="H66" s="11">
        <v>38484.81</v>
      </c>
      <c r="I66" s="11">
        <v>614.05330000000004</v>
      </c>
      <c r="J66" s="11">
        <v>3430.1280000000002</v>
      </c>
      <c r="L66" s="11">
        <v>4606017.42828272</v>
      </c>
      <c r="N66" s="11">
        <v>4.7890149999999999E-2</v>
      </c>
      <c r="O66" s="12">
        <v>4.6958400000000001E-5</v>
      </c>
      <c r="P66" s="11">
        <v>0.79926280000000005</v>
      </c>
      <c r="Q66" s="11">
        <v>1089887</v>
      </c>
      <c r="R66" s="12">
        <v>22758060</v>
      </c>
      <c r="U66" s="11">
        <f t="shared" si="0"/>
        <v>0.12181810180627038</v>
      </c>
      <c r="V66" s="12">
        <f t="shared" si="2"/>
        <v>0.1297191735512139</v>
      </c>
      <c r="W66" s="12">
        <f t="shared" si="3"/>
        <v>4.4593920941037125E-2</v>
      </c>
      <c r="Y66" s="11">
        <v>676</v>
      </c>
      <c r="Z66" s="11">
        <v>4.1259769999999998</v>
      </c>
      <c r="AA66" s="11">
        <v>2.2920199999999999</v>
      </c>
      <c r="AB66" s="11">
        <v>48</v>
      </c>
      <c r="AC66" s="11">
        <v>178</v>
      </c>
      <c r="AD66" s="11">
        <v>11288</v>
      </c>
      <c r="AE66" s="11">
        <v>11433</v>
      </c>
    </row>
    <row r="67" spans="1:31" x14ac:dyDescent="0.25">
      <c r="A67" s="19" t="s">
        <v>244</v>
      </c>
      <c r="B67" s="11">
        <v>57</v>
      </c>
      <c r="C67" s="11" t="s">
        <v>192</v>
      </c>
      <c r="D67" s="11">
        <v>27011.79</v>
      </c>
      <c r="E67" s="11">
        <v>567793.9</v>
      </c>
      <c r="F67" s="11">
        <v>4734.4920000000002</v>
      </c>
      <c r="G67" s="11">
        <v>27230.94</v>
      </c>
      <c r="H67" s="11">
        <v>38987.870000000003</v>
      </c>
      <c r="I67" s="11">
        <v>618.29390000000001</v>
      </c>
      <c r="J67" s="11">
        <v>3474.384</v>
      </c>
      <c r="L67" s="11">
        <v>4606018.42828272</v>
      </c>
      <c r="N67" s="11">
        <v>4.7959189999999999E-2</v>
      </c>
      <c r="O67" s="12">
        <v>4.6715799999999997E-5</v>
      </c>
      <c r="P67" s="11">
        <v>1.0134719999999999</v>
      </c>
      <c r="Q67" s="11">
        <v>1104487</v>
      </c>
      <c r="R67" s="12">
        <v>23029720</v>
      </c>
      <c r="U67" s="11">
        <f t="shared" si="0"/>
        <v>0.12327217288440004</v>
      </c>
      <c r="V67" s="12">
        <f t="shared" si="2"/>
        <v>0.13136925994629789</v>
      </c>
      <c r="W67" s="12">
        <f t="shared" si="3"/>
        <v>4.4619143351559393E-2</v>
      </c>
      <c r="Y67" s="11">
        <v>676</v>
      </c>
      <c r="Z67" s="11">
        <v>4.1259769999999998</v>
      </c>
      <c r="AA67" s="11">
        <v>2.2920199999999999</v>
      </c>
      <c r="AB67" s="11">
        <v>74</v>
      </c>
      <c r="AC67" s="11">
        <v>178</v>
      </c>
      <c r="AD67" s="11">
        <v>11288</v>
      </c>
      <c r="AE67" s="11">
        <v>11435</v>
      </c>
    </row>
    <row r="68" spans="1:31" x14ac:dyDescent="0.25">
      <c r="A68" s="19" t="s">
        <v>245</v>
      </c>
      <c r="B68" s="11">
        <v>58</v>
      </c>
      <c r="C68" s="11" t="s">
        <v>192</v>
      </c>
      <c r="D68" s="11">
        <v>27721.87</v>
      </c>
      <c r="E68" s="11">
        <v>571565.1</v>
      </c>
      <c r="F68" s="11">
        <v>4778.92</v>
      </c>
      <c r="G68" s="11">
        <v>27413.759999999998</v>
      </c>
      <c r="H68" s="11">
        <v>39281.160000000003</v>
      </c>
      <c r="I68" s="11">
        <v>630.96640000000002</v>
      </c>
      <c r="J68" s="11">
        <v>3492.8249999999998</v>
      </c>
      <c r="L68" s="11">
        <v>4606019.42828272</v>
      </c>
      <c r="N68" s="11">
        <v>4.7962610000000003E-2</v>
      </c>
      <c r="O68" s="12">
        <v>4.6563159999999999E-5</v>
      </c>
      <c r="P68" s="11">
        <v>0.87140379999999995</v>
      </c>
      <c r="Q68" s="11">
        <v>1111902</v>
      </c>
      <c r="R68" s="12">
        <v>23182680</v>
      </c>
      <c r="U68" s="11">
        <f t="shared" si="0"/>
        <v>0.1240909008091394</v>
      </c>
      <c r="V68" s="12">
        <f t="shared" si="2"/>
        <v>0.13229948174212039</v>
      </c>
      <c r="W68" s="12">
        <f t="shared" si="3"/>
        <v>4.4600330800538497E-2</v>
      </c>
      <c r="Y68" s="11">
        <v>676</v>
      </c>
      <c r="Z68" s="11">
        <v>4.1259769999999998</v>
      </c>
      <c r="AA68" s="11">
        <v>2.2920199999999999</v>
      </c>
      <c r="AB68" s="11">
        <v>100</v>
      </c>
      <c r="AC68" s="11">
        <v>178</v>
      </c>
      <c r="AD68" s="11">
        <v>11288</v>
      </c>
      <c r="AE68" s="11">
        <v>11437</v>
      </c>
    </row>
    <row r="69" spans="1:31" x14ac:dyDescent="0.25">
      <c r="A69" s="19" t="s">
        <v>246</v>
      </c>
      <c r="B69" s="11">
        <v>59</v>
      </c>
      <c r="C69" s="11" t="s">
        <v>192</v>
      </c>
      <c r="D69" s="11">
        <v>27863.09</v>
      </c>
      <c r="E69" s="11">
        <v>571905.4</v>
      </c>
      <c r="F69" s="11">
        <v>4782.5690000000004</v>
      </c>
      <c r="G69" s="11">
        <v>27407.47</v>
      </c>
      <c r="H69" s="11">
        <v>39432.35</v>
      </c>
      <c r="I69" s="11">
        <v>626.67650000000003</v>
      </c>
      <c r="J69" s="11">
        <v>3509.221</v>
      </c>
      <c r="L69" s="11">
        <v>4606020.42828272</v>
      </c>
      <c r="N69" s="11">
        <v>4.7923069999999998E-2</v>
      </c>
      <c r="O69" s="12">
        <v>4.6529229999999997E-5</v>
      </c>
      <c r="P69" s="11">
        <v>1.0246710000000001</v>
      </c>
      <c r="Q69" s="11">
        <v>1111647</v>
      </c>
      <c r="R69" s="12">
        <v>23196490</v>
      </c>
      <c r="U69" s="11">
        <f t="shared" si="0"/>
        <v>0.124164755433624</v>
      </c>
      <c r="V69" s="12">
        <f t="shared" si="2"/>
        <v>0.13238343377253936</v>
      </c>
      <c r="W69" s="12">
        <f t="shared" si="3"/>
        <v>4.4561580358944274E-2</v>
      </c>
      <c r="Y69" s="11">
        <v>676</v>
      </c>
      <c r="Z69" s="11">
        <v>4.1259769999999998</v>
      </c>
      <c r="AA69" s="11">
        <v>2.2920199999999999</v>
      </c>
      <c r="AB69" s="11">
        <v>126</v>
      </c>
      <c r="AC69" s="11">
        <v>178</v>
      </c>
      <c r="AD69" s="11">
        <v>11288</v>
      </c>
      <c r="AE69" s="11">
        <v>11439</v>
      </c>
    </row>
    <row r="70" spans="1:31" x14ac:dyDescent="0.25">
      <c r="A70" s="19" t="s">
        <v>247</v>
      </c>
      <c r="B70" s="11">
        <v>60</v>
      </c>
      <c r="C70" s="11" t="s">
        <v>192</v>
      </c>
      <c r="D70" s="11">
        <v>27128.7</v>
      </c>
      <c r="E70" s="11">
        <v>569018.5</v>
      </c>
      <c r="F70" s="11">
        <v>4745.2169999999996</v>
      </c>
      <c r="G70" s="11">
        <v>27307.1</v>
      </c>
      <c r="H70" s="11">
        <v>39386.839999999997</v>
      </c>
      <c r="I70" s="11">
        <v>623.37270000000001</v>
      </c>
      <c r="J70" s="11">
        <v>3482.8150000000001</v>
      </c>
      <c r="L70" s="11">
        <v>4606021.42828272</v>
      </c>
      <c r="N70" s="11">
        <v>4.7989829999999997E-2</v>
      </c>
      <c r="O70" s="12">
        <v>4.6681090000000002E-5</v>
      </c>
      <c r="P70" s="11">
        <v>0.81919589999999998</v>
      </c>
      <c r="Q70" s="11">
        <v>1107576</v>
      </c>
      <c r="R70" s="12">
        <v>23079390</v>
      </c>
      <c r="U70" s="11">
        <f t="shared" si="0"/>
        <v>0.12353796196127322</v>
      </c>
      <c r="V70" s="12">
        <f t="shared" si="2"/>
        <v>0.13167115503215271</v>
      </c>
      <c r="W70" s="12">
        <f t="shared" si="3"/>
        <v>4.4640504970237853E-2</v>
      </c>
      <c r="Y70" s="11">
        <v>676</v>
      </c>
      <c r="Z70" s="11">
        <v>4.1259769999999998</v>
      </c>
      <c r="AA70" s="11">
        <v>2.2920199999999999</v>
      </c>
      <c r="AB70" s="11">
        <v>152</v>
      </c>
      <c r="AC70" s="11">
        <v>178</v>
      </c>
      <c r="AD70" s="11">
        <v>11288</v>
      </c>
      <c r="AE70" s="11">
        <v>11441</v>
      </c>
    </row>
    <row r="71" spans="1:31" x14ac:dyDescent="0.25">
      <c r="A71" s="19" t="s">
        <v>248</v>
      </c>
      <c r="B71" s="11">
        <v>61</v>
      </c>
      <c r="C71" s="11" t="s">
        <v>192</v>
      </c>
      <c r="D71" s="11">
        <v>26364.18</v>
      </c>
      <c r="E71" s="11">
        <v>564060.30000000005</v>
      </c>
      <c r="F71" s="11">
        <v>4705.473</v>
      </c>
      <c r="G71" s="11">
        <v>26969.45</v>
      </c>
      <c r="H71" s="11">
        <v>39160.730000000003</v>
      </c>
      <c r="I71" s="11">
        <v>620.48820000000001</v>
      </c>
      <c r="J71" s="11">
        <v>3473.0030000000002</v>
      </c>
      <c r="L71" s="11">
        <v>4606022.42828272</v>
      </c>
      <c r="N71" s="11">
        <v>4.7813059999999998E-2</v>
      </c>
      <c r="O71" s="12">
        <v>4.6795429999999998E-5</v>
      </c>
      <c r="P71" s="11">
        <v>1.0726929999999999</v>
      </c>
      <c r="Q71" s="11">
        <v>1093881</v>
      </c>
      <c r="R71" s="12">
        <v>22878290</v>
      </c>
      <c r="U71" s="11">
        <f t="shared" si="0"/>
        <v>0.12246147490217513</v>
      </c>
      <c r="V71" s="12">
        <f t="shared" si="2"/>
        <v>0.13044896098288533</v>
      </c>
      <c r="W71" s="12">
        <f t="shared" si="3"/>
        <v>4.4504903553845926E-2</v>
      </c>
      <c r="Y71" s="11">
        <v>676</v>
      </c>
      <c r="Z71" s="11">
        <v>4.1259769999999998</v>
      </c>
      <c r="AA71" s="11">
        <v>2.2920199999999999</v>
      </c>
      <c r="AB71" s="11">
        <v>178</v>
      </c>
      <c r="AC71" s="11">
        <v>178</v>
      </c>
      <c r="AD71" s="11">
        <v>11288</v>
      </c>
      <c r="AE71" s="11">
        <v>11443</v>
      </c>
    </row>
    <row r="72" spans="1:31" x14ac:dyDescent="0.25">
      <c r="A72" s="19" t="s">
        <v>249</v>
      </c>
      <c r="B72" s="11">
        <v>62</v>
      </c>
      <c r="C72" s="11" t="s">
        <v>192</v>
      </c>
      <c r="D72" s="11">
        <v>25722.880000000001</v>
      </c>
      <c r="E72" s="11">
        <v>558423.6</v>
      </c>
      <c r="F72" s="11">
        <v>4653.3779999999997</v>
      </c>
      <c r="G72" s="11">
        <v>26739.57</v>
      </c>
      <c r="H72" s="11">
        <v>38930.11</v>
      </c>
      <c r="I72" s="11">
        <v>614.86689999999999</v>
      </c>
      <c r="J72" s="11">
        <v>3469.7730000000001</v>
      </c>
      <c r="L72" s="11">
        <v>4606023.42828272</v>
      </c>
      <c r="N72" s="11">
        <v>4.7884040000000003E-2</v>
      </c>
      <c r="O72" s="12">
        <v>4.7067509999999997E-5</v>
      </c>
      <c r="P72" s="11">
        <v>1.3116190000000001</v>
      </c>
      <c r="Q72" s="11">
        <v>1084557</v>
      </c>
      <c r="R72" s="12">
        <v>22649660</v>
      </c>
      <c r="U72" s="11">
        <f t="shared" si="0"/>
        <v>0.12123768120046212</v>
      </c>
      <c r="V72" s="12">
        <f t="shared" si="2"/>
        <v>0.12906122289905056</v>
      </c>
      <c r="W72" s="12">
        <f t="shared" si="3"/>
        <v>4.4603803049584403E-2</v>
      </c>
      <c r="Y72" s="11">
        <v>676</v>
      </c>
      <c r="Z72" s="11">
        <v>4.1259769999999998</v>
      </c>
      <c r="AA72" s="11">
        <v>2.2920199999999999</v>
      </c>
      <c r="AB72" s="11">
        <v>204</v>
      </c>
      <c r="AC72" s="11">
        <v>178</v>
      </c>
      <c r="AD72" s="11">
        <v>11288</v>
      </c>
      <c r="AE72" s="11">
        <v>11445</v>
      </c>
    </row>
    <row r="73" spans="1:31" x14ac:dyDescent="0.25">
      <c r="A73" s="19" t="s">
        <v>250</v>
      </c>
      <c r="B73" s="11">
        <v>63</v>
      </c>
      <c r="C73" s="11" t="s">
        <v>192</v>
      </c>
      <c r="D73" s="11">
        <v>24984.34</v>
      </c>
      <c r="E73" s="11">
        <v>551398.9</v>
      </c>
      <c r="F73" s="11">
        <v>4591.5929999999998</v>
      </c>
      <c r="G73" s="11">
        <v>26400.69</v>
      </c>
      <c r="H73" s="11">
        <v>38533.379999999997</v>
      </c>
      <c r="I73" s="11">
        <v>621.35109999999997</v>
      </c>
      <c r="J73" s="11">
        <v>3432.8890000000001</v>
      </c>
      <c r="L73" s="11">
        <v>4606024.42828272</v>
      </c>
      <c r="N73" s="11">
        <v>4.7879459999999999E-2</v>
      </c>
      <c r="O73" s="12">
        <v>4.7363990000000002E-5</v>
      </c>
      <c r="P73" s="11">
        <v>0.86204069999999999</v>
      </c>
      <c r="Q73" s="11">
        <v>1070812</v>
      </c>
      <c r="R73" s="12">
        <v>22364740</v>
      </c>
      <c r="U73" s="11">
        <f t="shared" si="0"/>
        <v>0.11971254355799844</v>
      </c>
      <c r="V73" s="12">
        <f t="shared" si="2"/>
        <v>0.12733430002721613</v>
      </c>
      <c r="W73" s="12">
        <f t="shared" si="3"/>
        <v>4.4640455344694047E-2</v>
      </c>
      <c r="Y73" s="11">
        <v>676</v>
      </c>
      <c r="Z73" s="11">
        <v>4.1259769999999998</v>
      </c>
      <c r="AA73" s="11">
        <v>2.2920199999999999</v>
      </c>
      <c r="AB73" s="11">
        <v>230</v>
      </c>
      <c r="AC73" s="11">
        <v>178</v>
      </c>
      <c r="AD73" s="11">
        <v>11288</v>
      </c>
      <c r="AE73" s="11">
        <v>11448</v>
      </c>
    </row>
    <row r="74" spans="1:31" x14ac:dyDescent="0.25">
      <c r="A74" s="19" t="s">
        <v>251</v>
      </c>
      <c r="B74" s="11">
        <v>64</v>
      </c>
      <c r="C74" s="11" t="s">
        <v>192</v>
      </c>
      <c r="D74" s="11">
        <v>22039.13</v>
      </c>
      <c r="E74" s="11">
        <v>538075.80000000005</v>
      </c>
      <c r="F74" s="11">
        <v>4474.8760000000002</v>
      </c>
      <c r="G74" s="11">
        <v>25704.14</v>
      </c>
      <c r="H74" s="11">
        <v>36906.559999999998</v>
      </c>
      <c r="I74" s="11">
        <v>586.0453</v>
      </c>
      <c r="J74" s="11">
        <v>3276.3809999999999</v>
      </c>
      <c r="L74" s="11">
        <v>4606025.42828272</v>
      </c>
      <c r="N74" s="11">
        <v>4.7770489999999999E-2</v>
      </c>
      <c r="O74" s="12">
        <v>4.7889709999999997E-5</v>
      </c>
      <c r="P74" s="11">
        <v>1.168231</v>
      </c>
      <c r="Q74" s="11">
        <v>1042560</v>
      </c>
      <c r="R74" s="12">
        <v>21824350</v>
      </c>
      <c r="U74" s="11">
        <f t="shared" si="0"/>
        <v>0.11681998034487896</v>
      </c>
      <c r="V74" s="12">
        <f t="shared" si="2"/>
        <v>0.12406671600761032</v>
      </c>
      <c r="W74" s="12">
        <f t="shared" si="3"/>
        <v>4.4616309910166997E-2</v>
      </c>
      <c r="Y74" s="11">
        <v>676</v>
      </c>
      <c r="Z74" s="11">
        <v>4.1259769999999998</v>
      </c>
      <c r="AA74" s="11">
        <v>2.2920199999999999</v>
      </c>
      <c r="AB74" s="11">
        <v>22</v>
      </c>
      <c r="AC74" s="11">
        <v>204</v>
      </c>
      <c r="AD74" s="11">
        <v>11286</v>
      </c>
      <c r="AE74" s="11">
        <v>11431</v>
      </c>
    </row>
    <row r="75" spans="1:31" x14ac:dyDescent="0.25">
      <c r="A75" s="19" t="s">
        <v>252</v>
      </c>
      <c r="B75" s="11">
        <v>65</v>
      </c>
      <c r="C75" s="11" t="s">
        <v>192</v>
      </c>
      <c r="D75" s="11">
        <v>23929.61</v>
      </c>
      <c r="E75" s="11">
        <v>551222.9</v>
      </c>
      <c r="F75" s="11">
        <v>4598.2740000000003</v>
      </c>
      <c r="G75" s="11">
        <v>26393.54</v>
      </c>
      <c r="H75" s="11">
        <v>37914.300000000003</v>
      </c>
      <c r="I75" s="11">
        <v>607.12519999999995</v>
      </c>
      <c r="J75" s="11">
        <v>3390.261</v>
      </c>
      <c r="L75" s="11">
        <v>4606026.42828272</v>
      </c>
      <c r="N75" s="11">
        <v>4.788179E-2</v>
      </c>
      <c r="O75" s="12">
        <v>4.7372759999999999E-5</v>
      </c>
      <c r="P75" s="11">
        <v>1.1435900000000001</v>
      </c>
      <c r="Q75" s="11">
        <v>1070522</v>
      </c>
      <c r="R75" s="12">
        <v>22357600</v>
      </c>
      <c r="U75" s="11">
        <f t="shared" ref="U75:U91" si="4">E75/L75</f>
        <v>0.11967428076731949</v>
      </c>
      <c r="V75" s="12">
        <f t="shared" si="2"/>
        <v>0.12729101085332803</v>
      </c>
      <c r="W75" s="12">
        <f t="shared" ref="W75:W91" si="5">N75/(1+V75*f)</f>
        <v>4.464365445148849E-2</v>
      </c>
      <c r="Y75" s="11">
        <v>676</v>
      </c>
      <c r="Z75" s="11">
        <v>4.1259769999999998</v>
      </c>
      <c r="AA75" s="11">
        <v>2.2920199999999999</v>
      </c>
      <c r="AB75" s="11">
        <v>48</v>
      </c>
      <c r="AC75" s="11">
        <v>204</v>
      </c>
      <c r="AD75" s="11">
        <v>11286</v>
      </c>
      <c r="AE75" s="11">
        <v>11433</v>
      </c>
    </row>
    <row r="76" spans="1:31" x14ac:dyDescent="0.25">
      <c r="A76" s="19" t="s">
        <v>253</v>
      </c>
      <c r="B76" s="11">
        <v>66</v>
      </c>
      <c r="C76" s="11" t="s">
        <v>192</v>
      </c>
      <c r="D76" s="11">
        <v>25155.13</v>
      </c>
      <c r="E76" s="11">
        <v>557867.6</v>
      </c>
      <c r="F76" s="11">
        <v>4645.0690000000004</v>
      </c>
      <c r="G76" s="11">
        <v>26737.06</v>
      </c>
      <c r="H76" s="11">
        <v>38431.760000000002</v>
      </c>
      <c r="I76" s="11">
        <v>605.572</v>
      </c>
      <c r="J76" s="11">
        <v>3404.4630000000002</v>
      </c>
      <c r="L76" s="11">
        <v>4606027.42828272</v>
      </c>
      <c r="N76" s="11">
        <v>4.7927259999999999E-2</v>
      </c>
      <c r="O76" s="12">
        <v>4.711318E-5</v>
      </c>
      <c r="P76" s="11">
        <v>1.0814619999999999</v>
      </c>
      <c r="Q76" s="11">
        <v>1084455</v>
      </c>
      <c r="R76" s="12">
        <v>22627100</v>
      </c>
      <c r="U76" s="11">
        <f t="shared" si="4"/>
        <v>0.12111686451854055</v>
      </c>
      <c r="V76" s="12">
        <f t="shared" ref="V76:V91" si="6">U76/(1-U76/2)</f>
        <v>0.12892431916741287</v>
      </c>
      <c r="W76" s="12">
        <f t="shared" si="5"/>
        <v>4.4647306678188163E-2</v>
      </c>
      <c r="Y76" s="11">
        <v>676</v>
      </c>
      <c r="Z76" s="11">
        <v>4.1259769999999998</v>
      </c>
      <c r="AA76" s="11">
        <v>2.2920199999999999</v>
      </c>
      <c r="AB76" s="11">
        <v>74</v>
      </c>
      <c r="AC76" s="11">
        <v>204</v>
      </c>
      <c r="AD76" s="11">
        <v>11286</v>
      </c>
      <c r="AE76" s="11">
        <v>11435</v>
      </c>
    </row>
    <row r="77" spans="1:31" x14ac:dyDescent="0.25">
      <c r="A77" s="19" t="s">
        <v>254</v>
      </c>
      <c r="B77" s="11">
        <v>67</v>
      </c>
      <c r="C77" s="11" t="s">
        <v>192</v>
      </c>
      <c r="D77" s="11">
        <v>25730.94</v>
      </c>
      <c r="E77" s="11">
        <v>561407.5</v>
      </c>
      <c r="F77" s="11">
        <v>4695.2659999999996</v>
      </c>
      <c r="G77" s="11">
        <v>26874.799999999999</v>
      </c>
      <c r="H77" s="11">
        <v>38686.559999999998</v>
      </c>
      <c r="I77" s="11">
        <v>616.02560000000005</v>
      </c>
      <c r="J77" s="11">
        <v>3443.91</v>
      </c>
      <c r="L77" s="11">
        <v>4606028.42828272</v>
      </c>
      <c r="N77" s="11">
        <v>4.7870410000000002E-2</v>
      </c>
      <c r="O77" s="12">
        <v>4.6935270000000002E-5</v>
      </c>
      <c r="P77" s="11">
        <v>0.93953560000000003</v>
      </c>
      <c r="Q77" s="11">
        <v>1090042</v>
      </c>
      <c r="R77" s="12">
        <v>22770690</v>
      </c>
      <c r="U77" s="11">
        <f t="shared" si="4"/>
        <v>0.12188537451326832</v>
      </c>
      <c r="V77" s="12">
        <f t="shared" si="6"/>
        <v>0.1297954585510781</v>
      </c>
      <c r="W77" s="12">
        <f t="shared" si="5"/>
        <v>4.4573735422500108E-2</v>
      </c>
      <c r="Y77" s="11">
        <v>676</v>
      </c>
      <c r="Z77" s="11">
        <v>4.1259769999999998</v>
      </c>
      <c r="AA77" s="11">
        <v>2.2920199999999999</v>
      </c>
      <c r="AB77" s="11">
        <v>100</v>
      </c>
      <c r="AC77" s="11">
        <v>204</v>
      </c>
      <c r="AD77" s="11">
        <v>11286</v>
      </c>
      <c r="AE77" s="11">
        <v>11437</v>
      </c>
    </row>
    <row r="78" spans="1:31" x14ac:dyDescent="0.25">
      <c r="A78" s="19" t="s">
        <v>255</v>
      </c>
      <c r="B78" s="11">
        <v>68</v>
      </c>
      <c r="C78" s="11" t="s">
        <v>192</v>
      </c>
      <c r="D78" s="11">
        <v>25781.66</v>
      </c>
      <c r="E78" s="11">
        <v>561789.80000000005</v>
      </c>
      <c r="F78" s="11">
        <v>4684.3689999999997</v>
      </c>
      <c r="G78" s="11">
        <v>26894.57</v>
      </c>
      <c r="H78" s="11">
        <v>38786.879999999997</v>
      </c>
      <c r="I78" s="11">
        <v>620.71010000000001</v>
      </c>
      <c r="J78" s="11">
        <v>3454.7339999999999</v>
      </c>
      <c r="L78" s="11">
        <v>4606029.42828272</v>
      </c>
      <c r="N78" s="11">
        <v>4.7873039999999999E-2</v>
      </c>
      <c r="O78" s="12">
        <v>4.6920650000000003E-5</v>
      </c>
      <c r="P78" s="11">
        <v>1.178404</v>
      </c>
      <c r="Q78" s="11">
        <v>1090844</v>
      </c>
      <c r="R78" s="12">
        <v>22786190</v>
      </c>
      <c r="U78" s="11">
        <f t="shared" si="4"/>
        <v>0.12196834795505287</v>
      </c>
      <c r="V78" s="12">
        <f t="shared" si="6"/>
        <v>0.12988955518640405</v>
      </c>
      <c r="W78" s="12">
        <f t="shared" si="5"/>
        <v>4.457395892036696E-2</v>
      </c>
      <c r="Y78" s="11">
        <v>676</v>
      </c>
      <c r="Z78" s="11">
        <v>4.1259769999999998</v>
      </c>
      <c r="AA78" s="11">
        <v>2.2920199999999999</v>
      </c>
      <c r="AB78" s="11">
        <v>126</v>
      </c>
      <c r="AC78" s="11">
        <v>204</v>
      </c>
      <c r="AD78" s="11">
        <v>11286</v>
      </c>
      <c r="AE78" s="11">
        <v>11439</v>
      </c>
    </row>
    <row r="79" spans="1:31" x14ac:dyDescent="0.25">
      <c r="A79" s="19" t="s">
        <v>256</v>
      </c>
      <c r="B79" s="11">
        <v>69</v>
      </c>
      <c r="C79" s="11" t="s">
        <v>192</v>
      </c>
      <c r="D79" s="11">
        <v>25329.64</v>
      </c>
      <c r="E79" s="11">
        <v>558707.4</v>
      </c>
      <c r="F79" s="11">
        <v>4676.3310000000001</v>
      </c>
      <c r="G79" s="11">
        <v>26805.13</v>
      </c>
      <c r="H79" s="11">
        <v>38735.72</v>
      </c>
      <c r="I79" s="11">
        <v>614.62030000000004</v>
      </c>
      <c r="J79" s="11">
        <v>3452.2190000000001</v>
      </c>
      <c r="L79" s="11">
        <v>4606030.42828272</v>
      </c>
      <c r="N79" s="11">
        <v>4.7977039999999999E-2</v>
      </c>
      <c r="O79" s="12">
        <v>4.7103310000000001E-5</v>
      </c>
      <c r="P79" s="11">
        <v>0.73503070000000004</v>
      </c>
      <c r="Q79" s="11">
        <v>1087216</v>
      </c>
      <c r="R79" s="12">
        <v>22661170</v>
      </c>
      <c r="U79" s="11">
        <f t="shared" si="4"/>
        <v>0.12129911182725395</v>
      </c>
      <c r="V79" s="12">
        <f t="shared" si="6"/>
        <v>0.12913083992335933</v>
      </c>
      <c r="W79" s="12">
        <f t="shared" si="5"/>
        <v>4.4688780874342214E-2</v>
      </c>
      <c r="Y79" s="11">
        <v>676</v>
      </c>
      <c r="Z79" s="11">
        <v>4.1259769999999998</v>
      </c>
      <c r="AA79" s="11">
        <v>2.2920199999999999</v>
      </c>
      <c r="AB79" s="11">
        <v>152</v>
      </c>
      <c r="AC79" s="11">
        <v>204</v>
      </c>
      <c r="AD79" s="11">
        <v>11286</v>
      </c>
      <c r="AE79" s="11">
        <v>11441</v>
      </c>
    </row>
    <row r="80" spans="1:31" x14ac:dyDescent="0.25">
      <c r="A80" s="19" t="s">
        <v>257</v>
      </c>
      <c r="B80" s="11">
        <v>70</v>
      </c>
      <c r="C80" s="11" t="s">
        <v>192</v>
      </c>
      <c r="D80" s="11">
        <v>24389.67</v>
      </c>
      <c r="E80" s="11">
        <v>553418.5</v>
      </c>
      <c r="F80" s="11">
        <v>4621.7209999999995</v>
      </c>
      <c r="G80" s="11">
        <v>26492.83</v>
      </c>
      <c r="H80" s="11">
        <v>38575.79</v>
      </c>
      <c r="I80" s="11">
        <v>616.88850000000002</v>
      </c>
      <c r="J80" s="11">
        <v>3423.3229999999999</v>
      </c>
      <c r="L80" s="11">
        <v>4606031.42828272</v>
      </c>
      <c r="N80" s="11">
        <v>4.7871240000000002E-2</v>
      </c>
      <c r="O80" s="12">
        <v>4.7273259999999997E-5</v>
      </c>
      <c r="P80" s="11">
        <v>0.9991698</v>
      </c>
      <c r="Q80" s="11">
        <v>1074549</v>
      </c>
      <c r="R80" s="12">
        <v>22446650</v>
      </c>
      <c r="U80" s="11">
        <f t="shared" si="4"/>
        <v>0.12015083019230127</v>
      </c>
      <c r="V80" s="12">
        <f t="shared" si="6"/>
        <v>0.12783028779334699</v>
      </c>
      <c r="W80" s="12">
        <f t="shared" si="5"/>
        <v>4.4621033581565051E-2</v>
      </c>
      <c r="Y80" s="11">
        <v>676</v>
      </c>
      <c r="Z80" s="11">
        <v>4.1259769999999998</v>
      </c>
      <c r="AA80" s="11">
        <v>2.2920199999999999</v>
      </c>
      <c r="AB80" s="11">
        <v>178</v>
      </c>
      <c r="AC80" s="11">
        <v>204</v>
      </c>
      <c r="AD80" s="11">
        <v>11286</v>
      </c>
      <c r="AE80" s="11">
        <v>11443</v>
      </c>
    </row>
    <row r="81" spans="1:31" x14ac:dyDescent="0.25">
      <c r="A81" s="19" t="s">
        <v>258</v>
      </c>
      <c r="B81" s="11">
        <v>71</v>
      </c>
      <c r="C81" s="11" t="s">
        <v>192</v>
      </c>
      <c r="D81" s="11">
        <v>23674.9</v>
      </c>
      <c r="E81" s="11">
        <v>547261.6</v>
      </c>
      <c r="F81" s="11">
        <v>4560.7250000000004</v>
      </c>
      <c r="G81" s="11">
        <v>26143.17</v>
      </c>
      <c r="H81" s="11">
        <v>38181.949999999997</v>
      </c>
      <c r="I81" s="11">
        <v>609.51670000000001</v>
      </c>
      <c r="J81" s="11">
        <v>3393.7869999999998</v>
      </c>
      <c r="L81" s="11">
        <v>4606032.42828272</v>
      </c>
      <c r="N81" s="11">
        <v>4.7770899999999998E-2</v>
      </c>
      <c r="O81" s="12">
        <v>4.7486320000000001E-5</v>
      </c>
      <c r="P81" s="11">
        <v>0.88371029999999995</v>
      </c>
      <c r="Q81" s="11">
        <v>1060367</v>
      </c>
      <c r="R81" s="12">
        <v>22196920</v>
      </c>
      <c r="U81" s="11">
        <f t="shared" si="4"/>
        <v>0.11881410053468448</v>
      </c>
      <c r="V81" s="12">
        <f t="shared" si="6"/>
        <v>0.12631829801451808</v>
      </c>
      <c r="W81" s="12">
        <f t="shared" si="5"/>
        <v>4.4563293417268245E-2</v>
      </c>
      <c r="Y81" s="11">
        <v>676</v>
      </c>
      <c r="Z81" s="11">
        <v>4.1259769999999998</v>
      </c>
      <c r="AA81" s="11">
        <v>2.2920199999999999</v>
      </c>
      <c r="AB81" s="11">
        <v>204</v>
      </c>
      <c r="AC81" s="11">
        <v>204</v>
      </c>
      <c r="AD81" s="11">
        <v>11286</v>
      </c>
      <c r="AE81" s="11">
        <v>11445</v>
      </c>
    </row>
    <row r="82" spans="1:31" x14ac:dyDescent="0.25">
      <c r="A82" s="19" t="s">
        <v>259</v>
      </c>
      <c r="B82" s="11">
        <v>72</v>
      </c>
      <c r="C82" s="11" t="s">
        <v>192</v>
      </c>
      <c r="D82" s="11">
        <v>22808.29</v>
      </c>
      <c r="E82" s="11">
        <v>539808.9</v>
      </c>
      <c r="F82" s="11">
        <v>4513.3379999999997</v>
      </c>
      <c r="G82" s="11">
        <v>25773.3</v>
      </c>
      <c r="H82" s="11">
        <v>37767.879999999997</v>
      </c>
      <c r="I82" s="11">
        <v>605.44870000000003</v>
      </c>
      <c r="J82" s="11">
        <v>3355.473</v>
      </c>
      <c r="L82" s="11">
        <v>4606033.42828272</v>
      </c>
      <c r="N82" s="11">
        <v>4.774523E-2</v>
      </c>
      <c r="O82" s="12">
        <v>4.7799559999999999E-5</v>
      </c>
      <c r="P82" s="11">
        <v>0.96710149999999995</v>
      </c>
      <c r="Q82" s="11">
        <v>1045365</v>
      </c>
      <c r="R82" s="12">
        <v>21894650</v>
      </c>
      <c r="U82" s="11">
        <f t="shared" si="4"/>
        <v>0.11719604479754252</v>
      </c>
      <c r="V82" s="12">
        <f t="shared" si="6"/>
        <v>0.12449096941156622</v>
      </c>
      <c r="W82" s="12">
        <f t="shared" si="5"/>
        <v>4.4582651637633544E-2</v>
      </c>
      <c r="Y82" s="11">
        <v>676</v>
      </c>
      <c r="Z82" s="11">
        <v>4.1259769999999998</v>
      </c>
      <c r="AA82" s="11">
        <v>2.2920199999999999</v>
      </c>
      <c r="AB82" s="11">
        <v>230</v>
      </c>
      <c r="AC82" s="11">
        <v>204</v>
      </c>
      <c r="AD82" s="11">
        <v>11286</v>
      </c>
      <c r="AE82" s="11">
        <v>11448</v>
      </c>
    </row>
    <row r="83" spans="1:31" x14ac:dyDescent="0.25">
      <c r="A83" s="19" t="s">
        <v>260</v>
      </c>
      <c r="B83" s="11">
        <v>73</v>
      </c>
      <c r="C83" s="11" t="s">
        <v>192</v>
      </c>
      <c r="D83" s="11">
        <v>19128.25</v>
      </c>
      <c r="E83" s="11">
        <v>522900.2</v>
      </c>
      <c r="F83" s="11">
        <v>4336.7849999999999</v>
      </c>
      <c r="G83" s="11">
        <v>24956.09</v>
      </c>
      <c r="H83" s="11">
        <v>36075.49</v>
      </c>
      <c r="I83" s="11">
        <v>576.06010000000003</v>
      </c>
      <c r="J83" s="11">
        <v>3207.3960000000002</v>
      </c>
      <c r="L83" s="11">
        <v>4606034.42828272</v>
      </c>
      <c r="N83" s="11">
        <v>4.7726299999999999E-2</v>
      </c>
      <c r="O83" s="12">
        <v>4.8556169999999999E-5</v>
      </c>
      <c r="P83" s="11">
        <v>1.0186040000000001</v>
      </c>
      <c r="Q83" s="11">
        <v>1012219</v>
      </c>
      <c r="R83" s="12">
        <v>21208830</v>
      </c>
      <c r="U83" s="11">
        <f t="shared" si="4"/>
        <v>0.11352503072690975</v>
      </c>
      <c r="V83" s="12">
        <f t="shared" si="6"/>
        <v>0.12035678455956828</v>
      </c>
      <c r="W83" s="12">
        <f t="shared" si="5"/>
        <v>4.46632211983111E-2</v>
      </c>
      <c r="Y83" s="11">
        <v>676</v>
      </c>
      <c r="Z83" s="11">
        <v>4.1259769999999998</v>
      </c>
      <c r="AA83" s="11">
        <v>2.2920199999999999</v>
      </c>
      <c r="AB83" s="11">
        <v>22</v>
      </c>
      <c r="AC83" s="11">
        <v>230</v>
      </c>
      <c r="AD83" s="11">
        <v>11283</v>
      </c>
      <c r="AE83" s="11">
        <v>11431</v>
      </c>
    </row>
    <row r="84" spans="1:31" x14ac:dyDescent="0.25">
      <c r="A84" s="19" t="s">
        <v>261</v>
      </c>
      <c r="B84" s="11">
        <v>74</v>
      </c>
      <c r="C84" s="11" t="s">
        <v>192</v>
      </c>
      <c r="D84" s="11">
        <v>21083.599999999999</v>
      </c>
      <c r="E84" s="11">
        <v>536518.80000000005</v>
      </c>
      <c r="F84" s="11">
        <v>4456.1639999999998</v>
      </c>
      <c r="G84" s="11">
        <v>25569.919999999998</v>
      </c>
      <c r="H84" s="11">
        <v>37014.28</v>
      </c>
      <c r="I84" s="11">
        <v>590.90239999999994</v>
      </c>
      <c r="J84" s="11">
        <v>3275.8130000000001</v>
      </c>
      <c r="L84" s="11">
        <v>4606035.42828272</v>
      </c>
      <c r="N84" s="11">
        <v>4.7658949999999999E-2</v>
      </c>
      <c r="O84" s="12">
        <v>4.7900579999999999E-5</v>
      </c>
      <c r="P84" s="11">
        <v>0.97826559999999996</v>
      </c>
      <c r="Q84" s="11">
        <v>1037116</v>
      </c>
      <c r="R84" s="12">
        <v>21761200</v>
      </c>
      <c r="U84" s="11">
        <f t="shared" si="4"/>
        <v>0.116481691978655</v>
      </c>
      <c r="V84" s="12">
        <f t="shared" si="6"/>
        <v>0.12368522406455418</v>
      </c>
      <c r="W84" s="12">
        <f t="shared" si="5"/>
        <v>4.4521173714707866E-2</v>
      </c>
      <c r="Y84" s="11">
        <v>676</v>
      </c>
      <c r="Z84" s="11">
        <v>4.1259769999999998</v>
      </c>
      <c r="AA84" s="11">
        <v>2.2920199999999999</v>
      </c>
      <c r="AB84" s="11">
        <v>48</v>
      </c>
      <c r="AC84" s="11">
        <v>230</v>
      </c>
      <c r="AD84" s="11">
        <v>11283</v>
      </c>
      <c r="AE84" s="11">
        <v>11433</v>
      </c>
    </row>
    <row r="85" spans="1:31" x14ac:dyDescent="0.25">
      <c r="A85" s="19" t="s">
        <v>262</v>
      </c>
      <c r="B85" s="11">
        <v>75</v>
      </c>
      <c r="C85" s="11" t="s">
        <v>192</v>
      </c>
      <c r="D85" s="11">
        <v>22206.71</v>
      </c>
      <c r="E85" s="11">
        <v>543484.80000000005</v>
      </c>
      <c r="F85" s="11">
        <v>4529.0429999999997</v>
      </c>
      <c r="G85" s="11">
        <v>25978.11</v>
      </c>
      <c r="H85" s="11">
        <v>37548.080000000002</v>
      </c>
      <c r="I85" s="11">
        <v>595.31560000000002</v>
      </c>
      <c r="J85" s="11">
        <v>3321.3020000000001</v>
      </c>
      <c r="L85" s="11">
        <v>4606036.42828272</v>
      </c>
      <c r="N85" s="11">
        <v>4.7799130000000002E-2</v>
      </c>
      <c r="O85" s="12">
        <v>4.7665740000000003E-5</v>
      </c>
      <c r="P85" s="11">
        <v>1.0458270000000001</v>
      </c>
      <c r="Q85" s="11">
        <v>1053672</v>
      </c>
      <c r="R85" s="12">
        <v>22043750</v>
      </c>
      <c r="U85" s="11">
        <f t="shared" si="4"/>
        <v>0.11799402989147197</v>
      </c>
      <c r="V85" s="12">
        <f t="shared" si="6"/>
        <v>0.12539177002150287</v>
      </c>
      <c r="W85" s="12">
        <f t="shared" si="5"/>
        <v>4.4611599297207601E-2</v>
      </c>
      <c r="Y85" s="11">
        <v>676</v>
      </c>
      <c r="Z85" s="11">
        <v>4.1259769999999998</v>
      </c>
      <c r="AA85" s="11">
        <v>2.2920199999999999</v>
      </c>
      <c r="AB85" s="11">
        <v>74</v>
      </c>
      <c r="AC85" s="11">
        <v>230</v>
      </c>
      <c r="AD85" s="11">
        <v>11283</v>
      </c>
      <c r="AE85" s="11">
        <v>11435</v>
      </c>
    </row>
    <row r="86" spans="1:31" x14ac:dyDescent="0.25">
      <c r="A86" s="19" t="s">
        <v>263</v>
      </c>
      <c r="B86" s="11">
        <v>76</v>
      </c>
      <c r="C86" s="11" t="s">
        <v>192</v>
      </c>
      <c r="D86" s="11">
        <v>22776.63</v>
      </c>
      <c r="E86" s="11">
        <v>546526.80000000005</v>
      </c>
      <c r="F86" s="11">
        <v>4539.7439999999997</v>
      </c>
      <c r="G86" s="11">
        <v>26135.7</v>
      </c>
      <c r="H86" s="11">
        <v>37776.01</v>
      </c>
      <c r="I86" s="11">
        <v>598.59469999999999</v>
      </c>
      <c r="J86" s="11">
        <v>3366.0749999999998</v>
      </c>
      <c r="L86" s="11">
        <v>4606037.42828272</v>
      </c>
      <c r="N86" s="11">
        <v>4.782144E-2</v>
      </c>
      <c r="O86" s="12">
        <v>4.7544499999999999E-5</v>
      </c>
      <c r="P86" s="11">
        <v>0.86954710000000002</v>
      </c>
      <c r="Q86" s="11">
        <v>1060064</v>
      </c>
      <c r="R86" s="12">
        <v>22167130</v>
      </c>
      <c r="U86" s="11">
        <f t="shared" si="4"/>
        <v>0.11865444180807774</v>
      </c>
      <c r="V86" s="12">
        <f t="shared" si="6"/>
        <v>0.12613784989304277</v>
      </c>
      <c r="W86" s="12">
        <f t="shared" si="5"/>
        <v>4.461471926844137E-2</v>
      </c>
      <c r="Y86" s="11">
        <v>676</v>
      </c>
      <c r="Z86" s="11">
        <v>4.1259769999999998</v>
      </c>
      <c r="AA86" s="11">
        <v>2.2920199999999999</v>
      </c>
      <c r="AB86" s="11">
        <v>100</v>
      </c>
      <c r="AC86" s="11">
        <v>230</v>
      </c>
      <c r="AD86" s="11">
        <v>11283</v>
      </c>
      <c r="AE86" s="11">
        <v>11437</v>
      </c>
    </row>
    <row r="87" spans="1:31" x14ac:dyDescent="0.25">
      <c r="A87" s="19" t="s">
        <v>264</v>
      </c>
      <c r="B87" s="11">
        <v>77</v>
      </c>
      <c r="C87" s="11" t="s">
        <v>192</v>
      </c>
      <c r="D87" s="11">
        <v>22808.01</v>
      </c>
      <c r="E87" s="11">
        <v>546660.9</v>
      </c>
      <c r="F87" s="11">
        <v>4549.1369999999997</v>
      </c>
      <c r="G87" s="11">
        <v>26158.78</v>
      </c>
      <c r="H87" s="11">
        <v>37916.910000000003</v>
      </c>
      <c r="I87" s="11">
        <v>605.69529999999997</v>
      </c>
      <c r="J87" s="11">
        <v>3360.5030000000002</v>
      </c>
      <c r="L87" s="11">
        <v>4606038.42828272</v>
      </c>
      <c r="N87" s="11">
        <v>4.7851930000000001E-2</v>
      </c>
      <c r="O87" s="12">
        <v>4.7554510000000001E-5</v>
      </c>
      <c r="P87" s="11">
        <v>1.290287</v>
      </c>
      <c r="Q87" s="11">
        <v>1061000</v>
      </c>
      <c r="R87" s="12">
        <v>22172560</v>
      </c>
      <c r="U87" s="11">
        <f t="shared" si="4"/>
        <v>0.11868353000342051</v>
      </c>
      <c r="V87" s="12">
        <f t="shared" si="6"/>
        <v>0.12617072342287664</v>
      </c>
      <c r="W87" s="12">
        <f t="shared" si="5"/>
        <v>4.4642384561428515E-2</v>
      </c>
      <c r="Y87" s="11">
        <v>676</v>
      </c>
      <c r="Z87" s="11">
        <v>4.1259769999999998</v>
      </c>
      <c r="AA87" s="11">
        <v>2.2920199999999999</v>
      </c>
      <c r="AB87" s="11">
        <v>126</v>
      </c>
      <c r="AC87" s="11">
        <v>230</v>
      </c>
      <c r="AD87" s="11">
        <v>11283</v>
      </c>
      <c r="AE87" s="11">
        <v>11439</v>
      </c>
    </row>
    <row r="88" spans="1:31" x14ac:dyDescent="0.25">
      <c r="A88" s="19" t="s">
        <v>265</v>
      </c>
      <c r="B88" s="11">
        <v>78</v>
      </c>
      <c r="C88" s="11" t="s">
        <v>192</v>
      </c>
      <c r="D88" s="11">
        <v>22433.73</v>
      </c>
      <c r="E88" s="11">
        <v>543867.5</v>
      </c>
      <c r="F88" s="11">
        <v>4542.8500000000004</v>
      </c>
      <c r="G88" s="11">
        <v>26008.06</v>
      </c>
      <c r="H88" s="11">
        <v>37814.870000000003</v>
      </c>
      <c r="I88" s="11">
        <v>597.60850000000005</v>
      </c>
      <c r="J88" s="11">
        <v>3360.183</v>
      </c>
      <c r="L88" s="11">
        <v>4606039.42828272</v>
      </c>
      <c r="N88" s="11">
        <v>4.7820580000000001E-2</v>
      </c>
      <c r="O88" s="12">
        <v>4.7660149999999998E-5</v>
      </c>
      <c r="P88" s="11">
        <v>0.8525355</v>
      </c>
      <c r="Q88" s="11">
        <v>1054887</v>
      </c>
      <c r="R88" s="12">
        <v>22059270</v>
      </c>
      <c r="U88" s="11">
        <f t="shared" si="4"/>
        <v>0.11807703960597041</v>
      </c>
      <c r="V88" s="12">
        <f t="shared" si="6"/>
        <v>0.12548551889844409</v>
      </c>
      <c r="W88" s="12">
        <f t="shared" si="5"/>
        <v>4.4629393768688561E-2</v>
      </c>
      <c r="Y88" s="11">
        <v>676</v>
      </c>
      <c r="Z88" s="11">
        <v>4.1259769999999998</v>
      </c>
      <c r="AA88" s="11">
        <v>2.2920199999999999</v>
      </c>
      <c r="AB88" s="11">
        <v>152</v>
      </c>
      <c r="AC88" s="11">
        <v>230</v>
      </c>
      <c r="AD88" s="11">
        <v>11283</v>
      </c>
      <c r="AE88" s="11">
        <v>11441</v>
      </c>
    </row>
    <row r="89" spans="1:31" x14ac:dyDescent="0.25">
      <c r="A89" s="19" t="s">
        <v>266</v>
      </c>
      <c r="B89" s="11">
        <v>79</v>
      </c>
      <c r="C89" s="11" t="s">
        <v>192</v>
      </c>
      <c r="D89" s="11">
        <v>21634.42</v>
      </c>
      <c r="E89" s="11">
        <v>538507.6</v>
      </c>
      <c r="F89" s="11">
        <v>4475.9120000000003</v>
      </c>
      <c r="G89" s="11">
        <v>25723.84</v>
      </c>
      <c r="H89" s="11">
        <v>37599.43</v>
      </c>
      <c r="I89" s="11">
        <v>594.57590000000005</v>
      </c>
      <c r="J89" s="11">
        <v>3345.6860000000001</v>
      </c>
      <c r="L89" s="11">
        <v>4606040.42828272</v>
      </c>
      <c r="N89" s="11">
        <v>4.7768779999999997E-2</v>
      </c>
      <c r="O89" s="12">
        <v>4.7869620000000001E-5</v>
      </c>
      <c r="P89" s="11">
        <v>1.1988460000000001</v>
      </c>
      <c r="Q89" s="11">
        <v>1043359</v>
      </c>
      <c r="R89" s="12">
        <v>21841860</v>
      </c>
      <c r="U89" s="11">
        <f t="shared" si="4"/>
        <v>0.11691334637303062</v>
      </c>
      <c r="V89" s="12">
        <f t="shared" si="6"/>
        <v>0.12417203015893777</v>
      </c>
      <c r="W89" s="12">
        <f t="shared" si="5"/>
        <v>4.4612212403264087E-2</v>
      </c>
      <c r="Y89" s="11">
        <v>676</v>
      </c>
      <c r="Z89" s="11">
        <v>4.1259769999999998</v>
      </c>
      <c r="AA89" s="11">
        <v>2.2920199999999999</v>
      </c>
      <c r="AB89" s="11">
        <v>178</v>
      </c>
      <c r="AC89" s="11">
        <v>230</v>
      </c>
      <c r="AD89" s="11">
        <v>11283</v>
      </c>
      <c r="AE89" s="11">
        <v>11443</v>
      </c>
    </row>
    <row r="90" spans="1:31" x14ac:dyDescent="0.25">
      <c r="A90" s="19" t="s">
        <v>267</v>
      </c>
      <c r="B90" s="11">
        <v>80</v>
      </c>
      <c r="C90" s="11" t="s">
        <v>192</v>
      </c>
      <c r="D90" s="11">
        <v>20897.439999999999</v>
      </c>
      <c r="E90" s="11">
        <v>532284</v>
      </c>
      <c r="F90" s="11">
        <v>4437.13</v>
      </c>
      <c r="G90" s="11">
        <v>25382.89</v>
      </c>
      <c r="H90" s="11">
        <v>37246.959999999999</v>
      </c>
      <c r="I90" s="11">
        <v>589.05330000000004</v>
      </c>
      <c r="J90" s="11">
        <v>3298.5210000000002</v>
      </c>
      <c r="L90" s="11">
        <v>4606041.42828272</v>
      </c>
      <c r="N90" s="11">
        <v>4.7686739999999998E-2</v>
      </c>
      <c r="O90" s="12">
        <v>4.8105410000000003E-5</v>
      </c>
      <c r="P90" s="11">
        <v>1.025129</v>
      </c>
      <c r="Q90" s="11">
        <v>1029530</v>
      </c>
      <c r="R90" s="12">
        <v>21589440</v>
      </c>
      <c r="U90" s="11">
        <f t="shared" si="4"/>
        <v>0.11556213904885622</v>
      </c>
      <c r="V90" s="12">
        <f t="shared" si="6"/>
        <v>0.12264892511820776</v>
      </c>
      <c r="W90" s="12">
        <f t="shared" si="5"/>
        <v>4.4571720994013811E-2</v>
      </c>
      <c r="Y90" s="11">
        <v>676</v>
      </c>
      <c r="Z90" s="11">
        <v>4.1259769999999998</v>
      </c>
      <c r="AA90" s="11">
        <v>2.2920199999999999</v>
      </c>
      <c r="AB90" s="11">
        <v>204</v>
      </c>
      <c r="AC90" s="11">
        <v>230</v>
      </c>
      <c r="AD90" s="11">
        <v>11283</v>
      </c>
      <c r="AE90" s="11">
        <v>11445</v>
      </c>
    </row>
    <row r="91" spans="1:31" x14ac:dyDescent="0.25">
      <c r="A91" s="19" t="s">
        <v>268</v>
      </c>
      <c r="B91" s="11">
        <v>81</v>
      </c>
      <c r="C91" s="11" t="s">
        <v>192</v>
      </c>
      <c r="D91" s="11">
        <v>19858.13</v>
      </c>
      <c r="E91" s="11">
        <v>523999.5</v>
      </c>
      <c r="F91" s="11">
        <v>4374.1369999999997</v>
      </c>
      <c r="G91" s="11">
        <v>24978.06</v>
      </c>
      <c r="H91" s="11">
        <v>36657.89</v>
      </c>
      <c r="I91" s="11">
        <v>584.14689999999996</v>
      </c>
      <c r="J91" s="11">
        <v>3268.5410000000002</v>
      </c>
      <c r="L91" s="11">
        <v>4606042.42828272</v>
      </c>
      <c r="N91" s="11">
        <v>4.7668090000000003E-2</v>
      </c>
      <c r="O91" s="12">
        <v>4.8474270000000002E-5</v>
      </c>
      <c r="P91" s="11">
        <v>1.0317289999999999</v>
      </c>
      <c r="Q91" s="11">
        <v>1013110</v>
      </c>
      <c r="R91" s="12">
        <v>21253420</v>
      </c>
      <c r="U91" s="11">
        <f t="shared" si="4"/>
        <v>0.11376349830875608</v>
      </c>
      <c r="V91" s="12">
        <f t="shared" si="6"/>
        <v>0.12062485081457501</v>
      </c>
      <c r="W91" s="12">
        <f t="shared" si="5"/>
        <v>4.4602371391963179E-2</v>
      </c>
      <c r="Y91" s="11">
        <v>676</v>
      </c>
      <c r="Z91" s="11">
        <v>4.1259769999999998</v>
      </c>
      <c r="AA91" s="11">
        <v>2.2920199999999999</v>
      </c>
      <c r="AB91" s="11">
        <v>230</v>
      </c>
      <c r="AC91" s="11">
        <v>230</v>
      </c>
      <c r="AD91" s="11">
        <v>11283</v>
      </c>
      <c r="AE91" s="11">
        <v>11448</v>
      </c>
    </row>
    <row r="93" spans="1:31" x14ac:dyDescent="0.25">
      <c r="N93" s="11">
        <f>AVERAGE(N11:N91)</f>
        <v>4.781259345679012E-2</v>
      </c>
      <c r="W93" s="11">
        <f>AVERAGE(W11:W91)</f>
        <v>4.4509876244713059E-2</v>
      </c>
    </row>
    <row r="94" spans="1:31" x14ac:dyDescent="0.25">
      <c r="M94" s="13"/>
      <c r="N94" s="11">
        <f>STDEV(N11:N91)</f>
        <v>1.2144024521509008E-4</v>
      </c>
      <c r="W94" s="11">
        <f>STDEV(W11:W91)</f>
        <v>1.0377305626611381E-4</v>
      </c>
      <c r="X94" s="13">
        <f>W94/W93*1000</f>
        <v>2.3314613524327674</v>
      </c>
    </row>
    <row r="95" spans="1:31" x14ac:dyDescent="0.25">
      <c r="N95" s="14">
        <f>N94/N93</f>
        <v>2.5399217326464375E-3</v>
      </c>
      <c r="Z95" s="14"/>
    </row>
    <row r="97" spans="1:31" x14ac:dyDescent="0.25">
      <c r="A97" s="19" t="s">
        <v>22</v>
      </c>
      <c r="B97" s="11">
        <v>1</v>
      </c>
      <c r="C97" s="11" t="s">
        <v>269</v>
      </c>
      <c r="D97" s="11">
        <v>23814.94</v>
      </c>
      <c r="E97" s="11">
        <v>426389</v>
      </c>
      <c r="F97" s="11">
        <v>3535.7739999999999</v>
      </c>
      <c r="G97" s="11">
        <v>20171.080000000002</v>
      </c>
      <c r="H97" s="11">
        <v>33825.32</v>
      </c>
      <c r="I97" s="11">
        <v>534.59069999999997</v>
      </c>
      <c r="J97" s="11">
        <v>2938.8809999999999</v>
      </c>
      <c r="L97" s="12">
        <v>3917715.1688841525</v>
      </c>
      <c r="N97" s="11">
        <v>4.7306760000000003E-2</v>
      </c>
      <c r="O97" s="12">
        <v>5.3523760000000001E-5</v>
      </c>
      <c r="P97" s="11">
        <v>0.86877090000000001</v>
      </c>
      <c r="Q97" s="11">
        <v>818139</v>
      </c>
      <c r="R97" s="12">
        <v>17294340</v>
      </c>
      <c r="U97" s="12">
        <f t="shared" ref="U97:U160" si="7">E97/L97</f>
        <v>0.10883614086764877</v>
      </c>
      <c r="V97" s="12">
        <f t="shared" ref="V97:V160" si="8">U97/(1-U97/2)</f>
        <v>0.11509964125222</v>
      </c>
      <c r="W97" s="12">
        <f t="shared" ref="W97:W128" si="9">N97/(1+V97*f)</f>
        <v>4.4395062882394719E-2</v>
      </c>
      <c r="Y97" s="11">
        <v>676</v>
      </c>
      <c r="Z97" s="11">
        <v>4.1259769999999998</v>
      </c>
      <c r="AA97" s="11">
        <v>2.2920199999999999</v>
      </c>
      <c r="AB97" s="11">
        <v>22</v>
      </c>
      <c r="AC97" s="11">
        <v>22</v>
      </c>
      <c r="AD97" s="11">
        <v>13573</v>
      </c>
      <c r="AE97" s="11">
        <v>13824</v>
      </c>
    </row>
    <row r="98" spans="1:31" x14ac:dyDescent="0.25">
      <c r="A98" s="19" t="s">
        <v>23</v>
      </c>
      <c r="B98" s="11">
        <v>2</v>
      </c>
      <c r="C98" s="11" t="s">
        <v>269</v>
      </c>
      <c r="D98" s="11">
        <v>25001.63</v>
      </c>
      <c r="E98" s="11">
        <v>432476.3</v>
      </c>
      <c r="F98" s="11">
        <v>3600.9859999999999</v>
      </c>
      <c r="G98" s="11">
        <v>20459.84</v>
      </c>
      <c r="H98" s="11">
        <v>34187.01</v>
      </c>
      <c r="I98" s="11">
        <v>538.83140000000003</v>
      </c>
      <c r="J98" s="11">
        <v>2971.326</v>
      </c>
      <c r="L98" s="12">
        <v>3917715.1688841525</v>
      </c>
      <c r="N98" s="11">
        <v>4.7308580000000003E-2</v>
      </c>
      <c r="O98" s="12">
        <v>5.3146809999999998E-5</v>
      </c>
      <c r="P98" s="11">
        <v>1.0847180000000001</v>
      </c>
      <c r="Q98" s="11">
        <v>829851</v>
      </c>
      <c r="R98" s="12">
        <v>17541240</v>
      </c>
      <c r="U98" s="12">
        <f t="shared" si="7"/>
        <v>0.11038992916965383</v>
      </c>
      <c r="V98" s="12">
        <f t="shared" si="8"/>
        <v>0.11683884508632565</v>
      </c>
      <c r="W98" s="12">
        <f t="shared" si="9"/>
        <v>4.4355518657634603E-2</v>
      </c>
      <c r="Y98" s="11">
        <v>676</v>
      </c>
      <c r="Z98" s="11">
        <v>4.1259769999999998</v>
      </c>
      <c r="AA98" s="11">
        <v>2.2920199999999999</v>
      </c>
      <c r="AB98" s="11">
        <v>48</v>
      </c>
      <c r="AC98" s="11">
        <v>22</v>
      </c>
      <c r="AD98" s="11">
        <v>13573</v>
      </c>
      <c r="AE98" s="11">
        <v>13826</v>
      </c>
    </row>
    <row r="99" spans="1:31" x14ac:dyDescent="0.25">
      <c r="A99" s="19" t="s">
        <v>24</v>
      </c>
      <c r="B99" s="11">
        <v>3</v>
      </c>
      <c r="C99" s="11" t="s">
        <v>269</v>
      </c>
      <c r="D99" s="11">
        <v>25647.29</v>
      </c>
      <c r="E99" s="11">
        <v>435149.2</v>
      </c>
      <c r="F99" s="11">
        <v>3625.7640000000001</v>
      </c>
      <c r="G99" s="11">
        <v>20586.759999999998</v>
      </c>
      <c r="H99" s="11">
        <v>34293.93</v>
      </c>
      <c r="I99" s="11">
        <v>539.6943</v>
      </c>
      <c r="J99" s="11">
        <v>2982.7660000000001</v>
      </c>
      <c r="L99" s="12">
        <v>3917715.1688841525</v>
      </c>
      <c r="N99" s="11">
        <v>4.7309660000000003E-2</v>
      </c>
      <c r="O99" s="12">
        <v>5.2983959999999997E-5</v>
      </c>
      <c r="P99" s="11">
        <v>1.181073</v>
      </c>
      <c r="Q99" s="11">
        <v>834999</v>
      </c>
      <c r="R99" s="12">
        <v>17649650</v>
      </c>
      <c r="U99" s="12">
        <f t="shared" si="7"/>
        <v>0.11107218908002943</v>
      </c>
      <c r="V99" s="12">
        <f t="shared" si="8"/>
        <v>0.11760342395078993</v>
      </c>
      <c r="W99" s="12">
        <f t="shared" si="9"/>
        <v>4.4338420018668459E-2</v>
      </c>
      <c r="Y99" s="11">
        <v>676</v>
      </c>
      <c r="Z99" s="11">
        <v>4.1259769999999998</v>
      </c>
      <c r="AA99" s="11">
        <v>2.2920199999999999</v>
      </c>
      <c r="AB99" s="11">
        <v>74</v>
      </c>
      <c r="AC99" s="11">
        <v>22</v>
      </c>
      <c r="AD99" s="11">
        <v>13573</v>
      </c>
      <c r="AE99" s="11">
        <v>13828</v>
      </c>
    </row>
    <row r="100" spans="1:31" x14ac:dyDescent="0.25">
      <c r="A100" s="19" t="s">
        <v>25</v>
      </c>
      <c r="B100" s="11">
        <v>4</v>
      </c>
      <c r="C100" s="11" t="s">
        <v>269</v>
      </c>
      <c r="D100" s="11">
        <v>25887.57</v>
      </c>
      <c r="E100" s="11">
        <v>435383.6</v>
      </c>
      <c r="F100" s="11">
        <v>3619.7240000000002</v>
      </c>
      <c r="G100" s="11">
        <v>20606.53</v>
      </c>
      <c r="H100" s="11">
        <v>34360.9</v>
      </c>
      <c r="I100" s="11">
        <v>535.62620000000004</v>
      </c>
      <c r="J100" s="11">
        <v>2992.4560000000001</v>
      </c>
      <c r="L100" s="12">
        <v>3917715.1688841525</v>
      </c>
      <c r="N100" s="11">
        <v>4.7329599999999999E-2</v>
      </c>
      <c r="O100" s="12">
        <v>5.2981359999999998E-5</v>
      </c>
      <c r="P100" s="11">
        <v>0.88659010000000005</v>
      </c>
      <c r="Q100" s="11">
        <v>835801</v>
      </c>
      <c r="R100" s="12">
        <v>17659160</v>
      </c>
      <c r="U100" s="12">
        <f t="shared" si="7"/>
        <v>0.11113201987167595</v>
      </c>
      <c r="V100" s="12">
        <f t="shared" si="8"/>
        <v>0.11767050004640978</v>
      </c>
      <c r="W100" s="12">
        <f t="shared" si="9"/>
        <v>4.4355518853434028E-2</v>
      </c>
      <c r="Y100" s="11">
        <v>676</v>
      </c>
      <c r="Z100" s="11">
        <v>4.1259769999999998</v>
      </c>
      <c r="AA100" s="11">
        <v>2.2920199999999999</v>
      </c>
      <c r="AB100" s="11">
        <v>100</v>
      </c>
      <c r="AC100" s="11">
        <v>22</v>
      </c>
      <c r="AD100" s="11">
        <v>13573</v>
      </c>
      <c r="AE100" s="11">
        <v>13830</v>
      </c>
    </row>
    <row r="101" spans="1:31" x14ac:dyDescent="0.25">
      <c r="A101" s="19" t="s">
        <v>26</v>
      </c>
      <c r="B101" s="11">
        <v>5</v>
      </c>
      <c r="C101" s="11" t="s">
        <v>269</v>
      </c>
      <c r="D101" s="11">
        <v>25668.959999999999</v>
      </c>
      <c r="E101" s="11">
        <v>434030.9</v>
      </c>
      <c r="F101" s="11">
        <v>3625.6410000000001</v>
      </c>
      <c r="G101" s="11">
        <v>20568.169999999998</v>
      </c>
      <c r="H101" s="11">
        <v>34343.14</v>
      </c>
      <c r="I101" s="11">
        <v>539.0779</v>
      </c>
      <c r="J101" s="11">
        <v>2981.558</v>
      </c>
      <c r="L101" s="12">
        <v>3917715.1688841525</v>
      </c>
      <c r="N101" s="11">
        <v>4.7388729999999997E-2</v>
      </c>
      <c r="O101" s="12">
        <v>5.3098489999999999E-5</v>
      </c>
      <c r="P101" s="11">
        <v>0.85093989999999997</v>
      </c>
      <c r="Q101" s="11">
        <v>834245</v>
      </c>
      <c r="R101" s="12">
        <v>17604290</v>
      </c>
      <c r="U101" s="12">
        <f t="shared" si="7"/>
        <v>0.11078674209070209</v>
      </c>
      <c r="V101" s="12">
        <f t="shared" si="8"/>
        <v>0.11728346879515814</v>
      </c>
      <c r="W101" s="12">
        <f t="shared" si="9"/>
        <v>4.4420114011164497E-2</v>
      </c>
      <c r="Y101" s="11">
        <v>676</v>
      </c>
      <c r="Z101" s="11">
        <v>4.1259769999999998</v>
      </c>
      <c r="AA101" s="11">
        <v>2.2920199999999999</v>
      </c>
      <c r="AB101" s="11">
        <v>126</v>
      </c>
      <c r="AC101" s="11">
        <v>22</v>
      </c>
      <c r="AD101" s="11">
        <v>13573</v>
      </c>
      <c r="AE101" s="11">
        <v>13832</v>
      </c>
    </row>
    <row r="102" spans="1:31" x14ac:dyDescent="0.25">
      <c r="A102" s="19" t="s">
        <v>193</v>
      </c>
      <c r="B102" s="11">
        <v>6</v>
      </c>
      <c r="C102" s="11" t="s">
        <v>269</v>
      </c>
      <c r="D102" s="11">
        <v>25274.26</v>
      </c>
      <c r="E102" s="11">
        <v>430897.8</v>
      </c>
      <c r="F102" s="11">
        <v>3568.393</v>
      </c>
      <c r="G102" s="11">
        <v>20382.62</v>
      </c>
      <c r="H102" s="11">
        <v>34170.959999999999</v>
      </c>
      <c r="I102" s="11">
        <v>540.55719999999997</v>
      </c>
      <c r="J102" s="11">
        <v>2981.1390000000001</v>
      </c>
      <c r="L102" s="12">
        <v>3917715.1688841525</v>
      </c>
      <c r="N102" s="11">
        <v>4.7302669999999998E-2</v>
      </c>
      <c r="O102" s="12">
        <v>5.3240579999999998E-5</v>
      </c>
      <c r="P102" s="11">
        <v>1.291393</v>
      </c>
      <c r="Q102" s="11">
        <v>826719</v>
      </c>
      <c r="R102" s="12">
        <v>17477220</v>
      </c>
      <c r="U102" s="12">
        <f t="shared" si="7"/>
        <v>0.10998701575406482</v>
      </c>
      <c r="V102" s="12">
        <f t="shared" si="8"/>
        <v>0.11638757688000403</v>
      </c>
      <c r="W102" s="12">
        <f t="shared" si="9"/>
        <v>4.4360672502526718E-2</v>
      </c>
      <c r="Y102" s="11">
        <v>676</v>
      </c>
      <c r="Z102" s="11">
        <v>4.1259769999999998</v>
      </c>
      <c r="AA102" s="11">
        <v>2.2920199999999999</v>
      </c>
      <c r="AB102" s="11">
        <v>152</v>
      </c>
      <c r="AC102" s="11">
        <v>22</v>
      </c>
      <c r="AD102" s="11">
        <v>13573</v>
      </c>
      <c r="AE102" s="11">
        <v>13834</v>
      </c>
    </row>
    <row r="103" spans="1:31" x14ac:dyDescent="0.25">
      <c r="A103" s="19" t="s">
        <v>194</v>
      </c>
      <c r="B103" s="11">
        <v>7</v>
      </c>
      <c r="C103" s="11" t="s">
        <v>269</v>
      </c>
      <c r="D103" s="11">
        <v>24479.439999999999</v>
      </c>
      <c r="E103" s="11">
        <v>425300.2</v>
      </c>
      <c r="F103" s="11">
        <v>3539.1770000000001</v>
      </c>
      <c r="G103" s="11">
        <v>20093.22</v>
      </c>
      <c r="H103" s="11">
        <v>33948.79</v>
      </c>
      <c r="I103" s="11">
        <v>532.42110000000002</v>
      </c>
      <c r="J103" s="11">
        <v>2956.3359999999998</v>
      </c>
      <c r="L103" s="12">
        <v>3917715.1688841525</v>
      </c>
      <c r="N103" s="11">
        <v>4.7244790000000002E-2</v>
      </c>
      <c r="O103" s="12">
        <v>5.3555530000000001E-5</v>
      </c>
      <c r="P103" s="11">
        <v>0.84900770000000003</v>
      </c>
      <c r="Q103" s="11">
        <v>814981</v>
      </c>
      <c r="R103" s="12">
        <v>17250180</v>
      </c>
      <c r="U103" s="12">
        <f t="shared" si="7"/>
        <v>0.10855822377744077</v>
      </c>
      <c r="V103" s="12">
        <f t="shared" si="8"/>
        <v>0.11478886121913288</v>
      </c>
      <c r="W103" s="12">
        <f t="shared" si="9"/>
        <v>4.4344276619950551E-2</v>
      </c>
      <c r="Y103" s="11">
        <v>676</v>
      </c>
      <c r="Z103" s="11">
        <v>4.1259769999999998</v>
      </c>
      <c r="AA103" s="11">
        <v>2.2920199999999999</v>
      </c>
      <c r="AB103" s="11">
        <v>178</v>
      </c>
      <c r="AC103" s="11">
        <v>22</v>
      </c>
      <c r="AD103" s="11">
        <v>13573</v>
      </c>
      <c r="AE103" s="11">
        <v>13836</v>
      </c>
    </row>
    <row r="104" spans="1:31" x14ac:dyDescent="0.25">
      <c r="A104" s="19" t="s">
        <v>195</v>
      </c>
      <c r="B104" s="11">
        <v>8</v>
      </c>
      <c r="C104" s="11" t="s">
        <v>269</v>
      </c>
      <c r="D104" s="11">
        <v>23276.55</v>
      </c>
      <c r="E104" s="11">
        <v>417055.4</v>
      </c>
      <c r="F104" s="11">
        <v>3453.6239999999998</v>
      </c>
      <c r="G104" s="11">
        <v>19696.84</v>
      </c>
      <c r="H104" s="11">
        <v>33506.629999999997</v>
      </c>
      <c r="I104" s="11">
        <v>525.07399999999996</v>
      </c>
      <c r="J104" s="11">
        <v>2935.1819999999998</v>
      </c>
      <c r="L104" s="12">
        <v>3917715.1688841525</v>
      </c>
      <c r="N104" s="11">
        <v>4.7228359999999997E-2</v>
      </c>
      <c r="O104" s="12">
        <v>5.407248E-5</v>
      </c>
      <c r="P104" s="11">
        <v>0.78208920000000004</v>
      </c>
      <c r="Q104" s="11">
        <v>798904</v>
      </c>
      <c r="R104" s="12">
        <v>16915770</v>
      </c>
      <c r="U104" s="12">
        <f t="shared" si="7"/>
        <v>0.10645373183645358</v>
      </c>
      <c r="V104" s="12">
        <f t="shared" si="8"/>
        <v>0.11243847972059072</v>
      </c>
      <c r="W104" s="12">
        <f t="shared" si="9"/>
        <v>4.438464993662903E-2</v>
      </c>
      <c r="Y104" s="11">
        <v>676</v>
      </c>
      <c r="Z104" s="11">
        <v>4.1259769999999998</v>
      </c>
      <c r="AA104" s="11">
        <v>2.2920199999999999</v>
      </c>
      <c r="AB104" s="11">
        <v>204</v>
      </c>
      <c r="AC104" s="11">
        <v>22</v>
      </c>
      <c r="AD104" s="11">
        <v>13573</v>
      </c>
      <c r="AE104" s="11">
        <v>13838</v>
      </c>
    </row>
    <row r="105" spans="1:31" x14ac:dyDescent="0.25">
      <c r="A105" s="19" t="s">
        <v>196</v>
      </c>
      <c r="B105" s="11">
        <v>9</v>
      </c>
      <c r="C105" s="11" t="s">
        <v>269</v>
      </c>
      <c r="D105" s="11">
        <v>21540.799999999999</v>
      </c>
      <c r="E105" s="11">
        <v>405474.1</v>
      </c>
      <c r="F105" s="11">
        <v>3361.5140000000001</v>
      </c>
      <c r="G105" s="11">
        <v>19118.05</v>
      </c>
      <c r="H105" s="11">
        <v>32916.269999999997</v>
      </c>
      <c r="I105" s="11">
        <v>517.87480000000005</v>
      </c>
      <c r="J105" s="11">
        <v>2871.5729999999999</v>
      </c>
      <c r="L105" s="12">
        <v>3917715.1688841525</v>
      </c>
      <c r="N105" s="11">
        <v>4.7149870000000003E-2</v>
      </c>
      <c r="O105" s="12">
        <v>5.479162E-5</v>
      </c>
      <c r="P105" s="11">
        <v>1.203946</v>
      </c>
      <c r="Q105" s="11">
        <v>775428</v>
      </c>
      <c r="R105" s="12">
        <v>16446030</v>
      </c>
      <c r="U105" s="12">
        <f t="shared" si="7"/>
        <v>0.1034975955425283</v>
      </c>
      <c r="V105" s="12">
        <f t="shared" si="8"/>
        <v>0.10914575726270764</v>
      </c>
      <c r="W105" s="12">
        <f t="shared" si="9"/>
        <v>4.4389156721764744E-2</v>
      </c>
      <c r="Y105" s="11">
        <v>676</v>
      </c>
      <c r="Z105" s="11">
        <v>4.1259769999999998</v>
      </c>
      <c r="AA105" s="11">
        <v>2.2920199999999999</v>
      </c>
      <c r="AB105" s="11">
        <v>230</v>
      </c>
      <c r="AC105" s="11">
        <v>22</v>
      </c>
      <c r="AD105" s="11">
        <v>13573</v>
      </c>
      <c r="AE105" s="11">
        <v>13841</v>
      </c>
    </row>
    <row r="106" spans="1:31" x14ac:dyDescent="0.25">
      <c r="A106" s="19" t="s">
        <v>197</v>
      </c>
      <c r="B106" s="11">
        <v>10</v>
      </c>
      <c r="C106" s="11" t="s">
        <v>269</v>
      </c>
      <c r="D106" s="11">
        <v>26497.81</v>
      </c>
      <c r="E106" s="11">
        <v>431579.3</v>
      </c>
      <c r="F106" s="11">
        <v>3591.174</v>
      </c>
      <c r="G106" s="11">
        <v>20429.46</v>
      </c>
      <c r="H106" s="11">
        <v>33968.49</v>
      </c>
      <c r="I106" s="11">
        <v>536.46450000000004</v>
      </c>
      <c r="J106" s="11">
        <v>2958.1610000000001</v>
      </c>
      <c r="L106" s="12">
        <v>3917715.1688841525</v>
      </c>
      <c r="N106" s="11">
        <v>4.733652E-2</v>
      </c>
      <c r="O106" s="12">
        <v>5.3218430000000001E-5</v>
      </c>
      <c r="P106" s="11">
        <v>0.73754169999999997</v>
      </c>
      <c r="Q106" s="11">
        <v>828619</v>
      </c>
      <c r="R106" s="12">
        <v>17504860</v>
      </c>
      <c r="U106" s="12">
        <f t="shared" si="7"/>
        <v>0.11016096918626242</v>
      </c>
      <c r="V106" s="12">
        <f t="shared" si="8"/>
        <v>0.11658238335656416</v>
      </c>
      <c r="W106" s="12">
        <f t="shared" si="9"/>
        <v>4.4387796397986769E-2</v>
      </c>
      <c r="Y106" s="11">
        <v>676</v>
      </c>
      <c r="Z106" s="11">
        <v>4.1259769999999998</v>
      </c>
      <c r="AA106" s="11">
        <v>2.2920199999999999</v>
      </c>
      <c r="AB106" s="11">
        <v>22</v>
      </c>
      <c r="AC106" s="11">
        <v>48</v>
      </c>
      <c r="AD106" s="11">
        <v>13571</v>
      </c>
      <c r="AE106" s="11">
        <v>13824</v>
      </c>
    </row>
    <row r="107" spans="1:31" x14ac:dyDescent="0.25">
      <c r="A107" s="19" t="s">
        <v>198</v>
      </c>
      <c r="B107" s="11">
        <v>11</v>
      </c>
      <c r="C107" s="11" t="s">
        <v>269</v>
      </c>
      <c r="D107" s="11">
        <v>27876.04</v>
      </c>
      <c r="E107" s="11">
        <v>438258.4</v>
      </c>
      <c r="F107" s="11">
        <v>3646.6709999999998</v>
      </c>
      <c r="G107" s="11">
        <v>20768.91</v>
      </c>
      <c r="H107" s="11">
        <v>34350.129999999997</v>
      </c>
      <c r="I107" s="11">
        <v>544.94569999999999</v>
      </c>
      <c r="J107" s="11">
        <v>2998.7179999999998</v>
      </c>
      <c r="L107" s="12">
        <v>3917715.1688841525</v>
      </c>
      <c r="N107" s="11">
        <v>4.7389649999999998E-2</v>
      </c>
      <c r="O107" s="12">
        <v>5.2842300000000001E-5</v>
      </c>
      <c r="P107" s="11">
        <v>1.1162099999999999</v>
      </c>
      <c r="Q107" s="11">
        <v>842387</v>
      </c>
      <c r="R107" s="12">
        <v>17775760</v>
      </c>
      <c r="U107" s="12">
        <f t="shared" si="7"/>
        <v>0.11186581492212595</v>
      </c>
      <c r="V107" s="12">
        <f t="shared" si="8"/>
        <v>0.11849350094523305</v>
      </c>
      <c r="W107" s="12">
        <f t="shared" si="9"/>
        <v>4.4392285320803415E-2</v>
      </c>
      <c r="Y107" s="11">
        <v>676</v>
      </c>
      <c r="Z107" s="11">
        <v>4.1259769999999998</v>
      </c>
      <c r="AA107" s="11">
        <v>2.2920199999999999</v>
      </c>
      <c r="AB107" s="11">
        <v>48</v>
      </c>
      <c r="AC107" s="11">
        <v>48</v>
      </c>
      <c r="AD107" s="11">
        <v>13571</v>
      </c>
      <c r="AE107" s="11">
        <v>13826</v>
      </c>
    </row>
    <row r="108" spans="1:31" x14ac:dyDescent="0.25">
      <c r="A108" s="19" t="s">
        <v>199</v>
      </c>
      <c r="B108" s="11">
        <v>12</v>
      </c>
      <c r="C108" s="11" t="s">
        <v>269</v>
      </c>
      <c r="D108" s="11">
        <v>28655.15</v>
      </c>
      <c r="E108" s="11">
        <v>441212.8</v>
      </c>
      <c r="F108" s="11">
        <v>3684.4430000000002</v>
      </c>
      <c r="G108" s="11">
        <v>20929.61</v>
      </c>
      <c r="H108" s="11">
        <v>34578.800000000003</v>
      </c>
      <c r="I108" s="11">
        <v>545.63610000000006</v>
      </c>
      <c r="J108" s="11">
        <v>3016.223</v>
      </c>
      <c r="L108" s="12">
        <v>3917715.1688841525</v>
      </c>
      <c r="N108" s="11">
        <v>4.7436539999999999E-2</v>
      </c>
      <c r="O108" s="12">
        <v>5.2692319999999998E-5</v>
      </c>
      <c r="P108" s="11">
        <v>0.88543669999999997</v>
      </c>
      <c r="Q108" s="11">
        <v>848905</v>
      </c>
      <c r="R108" s="12">
        <v>17895590</v>
      </c>
      <c r="U108" s="12">
        <f t="shared" si="7"/>
        <v>0.11261992793765725</v>
      </c>
      <c r="V108" s="12">
        <f t="shared" si="8"/>
        <v>0.11933995659347754</v>
      </c>
      <c r="W108" s="12">
        <f t="shared" si="9"/>
        <v>4.4416141443354464E-2</v>
      </c>
      <c r="Y108" s="11">
        <v>676</v>
      </c>
      <c r="Z108" s="11">
        <v>4.1259769999999998</v>
      </c>
      <c r="AA108" s="11">
        <v>2.2920199999999999</v>
      </c>
      <c r="AB108" s="11">
        <v>74</v>
      </c>
      <c r="AC108" s="11">
        <v>48</v>
      </c>
      <c r="AD108" s="11">
        <v>13571</v>
      </c>
      <c r="AE108" s="11">
        <v>13828</v>
      </c>
    </row>
    <row r="109" spans="1:31" x14ac:dyDescent="0.25">
      <c r="A109" s="19" t="s">
        <v>200</v>
      </c>
      <c r="B109" s="11">
        <v>13</v>
      </c>
      <c r="C109" s="11" t="s">
        <v>269</v>
      </c>
      <c r="D109" s="11">
        <v>28897.88</v>
      </c>
      <c r="E109" s="11">
        <v>441753</v>
      </c>
      <c r="F109" s="11">
        <v>3679.8820000000001</v>
      </c>
      <c r="G109" s="11">
        <v>20919.28</v>
      </c>
      <c r="H109" s="11">
        <v>34676.33</v>
      </c>
      <c r="I109" s="11">
        <v>546.12919999999997</v>
      </c>
      <c r="J109" s="11">
        <v>3029.66</v>
      </c>
      <c r="L109" s="12">
        <v>3917715.1688841525</v>
      </c>
      <c r="N109" s="11">
        <v>4.735516E-2</v>
      </c>
      <c r="O109" s="12">
        <v>5.2612860000000003E-5</v>
      </c>
      <c r="P109" s="11">
        <v>1.1513580000000001</v>
      </c>
      <c r="Q109" s="11">
        <v>848486</v>
      </c>
      <c r="R109" s="12">
        <v>17917500</v>
      </c>
      <c r="U109" s="12">
        <f t="shared" si="7"/>
        <v>0.11275781442932732</v>
      </c>
      <c r="V109" s="12">
        <f t="shared" si="8"/>
        <v>0.1194948007112623</v>
      </c>
      <c r="W109" s="12">
        <f t="shared" si="9"/>
        <v>4.4336280251884394E-2</v>
      </c>
      <c r="Y109" s="11">
        <v>676</v>
      </c>
      <c r="Z109" s="11">
        <v>4.1259769999999998</v>
      </c>
      <c r="AA109" s="11">
        <v>2.2920199999999999</v>
      </c>
      <c r="AB109" s="11">
        <v>100</v>
      </c>
      <c r="AC109" s="11">
        <v>48</v>
      </c>
      <c r="AD109" s="11">
        <v>13571</v>
      </c>
      <c r="AE109" s="11">
        <v>13830</v>
      </c>
    </row>
    <row r="110" spans="1:31" x14ac:dyDescent="0.25">
      <c r="A110" s="19" t="s">
        <v>201</v>
      </c>
      <c r="B110" s="11">
        <v>14</v>
      </c>
      <c r="C110" s="11" t="s">
        <v>269</v>
      </c>
      <c r="D110" s="11">
        <v>28806.560000000001</v>
      </c>
      <c r="E110" s="11">
        <v>440519.1</v>
      </c>
      <c r="F110" s="11">
        <v>3681.41</v>
      </c>
      <c r="G110" s="11">
        <v>20858.43</v>
      </c>
      <c r="H110" s="11">
        <v>34608.629999999997</v>
      </c>
      <c r="I110" s="11">
        <v>549.06309999999996</v>
      </c>
      <c r="J110" s="11">
        <v>3021.0549999999998</v>
      </c>
      <c r="L110" s="12">
        <v>3917715.1688841525</v>
      </c>
      <c r="N110" s="11">
        <v>4.7349670000000003E-2</v>
      </c>
      <c r="O110" s="12">
        <v>5.2683299999999998E-5</v>
      </c>
      <c r="P110" s="11">
        <v>1.1073040000000001</v>
      </c>
      <c r="Q110" s="11">
        <v>846018</v>
      </c>
      <c r="R110" s="12">
        <v>17867450</v>
      </c>
      <c r="U110" s="12">
        <f t="shared" si="7"/>
        <v>0.11244286044548488</v>
      </c>
      <c r="V110" s="12">
        <f t="shared" si="8"/>
        <v>0.11914114607626941</v>
      </c>
      <c r="W110" s="12">
        <f t="shared" si="9"/>
        <v>4.4339505888202874E-2</v>
      </c>
      <c r="Y110" s="11">
        <v>676</v>
      </c>
      <c r="Z110" s="11">
        <v>4.1259769999999998</v>
      </c>
      <c r="AA110" s="11">
        <v>2.2920199999999999</v>
      </c>
      <c r="AB110" s="11">
        <v>126</v>
      </c>
      <c r="AC110" s="11">
        <v>48</v>
      </c>
      <c r="AD110" s="11">
        <v>13571</v>
      </c>
      <c r="AE110" s="11">
        <v>13832</v>
      </c>
    </row>
    <row r="111" spans="1:31" x14ac:dyDescent="0.25">
      <c r="A111" s="19" t="s">
        <v>202</v>
      </c>
      <c r="B111" s="11">
        <v>15</v>
      </c>
      <c r="C111" s="11" t="s">
        <v>269</v>
      </c>
      <c r="D111" s="11">
        <v>28190.16</v>
      </c>
      <c r="E111" s="11">
        <v>437120.5</v>
      </c>
      <c r="F111" s="11">
        <v>3646.8690000000001</v>
      </c>
      <c r="G111" s="11">
        <v>20712.650000000001</v>
      </c>
      <c r="H111" s="11">
        <v>34454.36</v>
      </c>
      <c r="I111" s="11">
        <v>541.46939999999995</v>
      </c>
      <c r="J111" s="11">
        <v>2996.4740000000002</v>
      </c>
      <c r="L111" s="12">
        <v>3917715.1688841525</v>
      </c>
      <c r="N111" s="11">
        <v>4.7384299999999997E-2</v>
      </c>
      <c r="O111" s="12">
        <v>5.2907929999999997E-5</v>
      </c>
      <c r="P111" s="11">
        <v>1.0458670000000001</v>
      </c>
      <c r="Q111" s="11">
        <v>840105</v>
      </c>
      <c r="R111" s="12">
        <v>17729610</v>
      </c>
      <c r="U111" s="12">
        <f t="shared" si="7"/>
        <v>0.11157536501677356</v>
      </c>
      <c r="V111" s="12">
        <f t="shared" si="8"/>
        <v>0.11816766520604578</v>
      </c>
      <c r="W111" s="12">
        <f t="shared" si="9"/>
        <v>4.4394995073404282E-2</v>
      </c>
      <c r="Y111" s="11">
        <v>676</v>
      </c>
      <c r="Z111" s="11">
        <v>4.1259769999999998</v>
      </c>
      <c r="AA111" s="11">
        <v>2.2920199999999999</v>
      </c>
      <c r="AB111" s="11">
        <v>152</v>
      </c>
      <c r="AC111" s="11">
        <v>48</v>
      </c>
      <c r="AD111" s="11">
        <v>13571</v>
      </c>
      <c r="AE111" s="11">
        <v>13834</v>
      </c>
    </row>
    <row r="112" spans="1:31" x14ac:dyDescent="0.25">
      <c r="A112" s="19" t="s">
        <v>203</v>
      </c>
      <c r="B112" s="11">
        <v>16</v>
      </c>
      <c r="C112" s="11" t="s">
        <v>269</v>
      </c>
      <c r="D112" s="11">
        <v>27294.18</v>
      </c>
      <c r="E112" s="11">
        <v>432230.7</v>
      </c>
      <c r="F112" s="11">
        <v>3604.6350000000002</v>
      </c>
      <c r="G112" s="11">
        <v>20441.05</v>
      </c>
      <c r="H112" s="11">
        <v>34243.019999999997</v>
      </c>
      <c r="I112" s="11">
        <v>540.06410000000005</v>
      </c>
      <c r="J112" s="11">
        <v>2966.79</v>
      </c>
      <c r="L112" s="12">
        <v>3917715.1688841525</v>
      </c>
      <c r="N112" s="11">
        <v>4.7291979999999997E-2</v>
      </c>
      <c r="O112" s="12">
        <v>5.3152149999999999E-5</v>
      </c>
      <c r="P112" s="11">
        <v>1.008399</v>
      </c>
      <c r="Q112" s="11">
        <v>829089</v>
      </c>
      <c r="R112" s="12">
        <v>17531280</v>
      </c>
      <c r="U112" s="12">
        <f t="shared" si="7"/>
        <v>0.11032723956885013</v>
      </c>
      <c r="V112" s="12">
        <f t="shared" si="8"/>
        <v>0.11676861928588921</v>
      </c>
      <c r="W112" s="12">
        <f t="shared" si="9"/>
        <v>4.4341618468336313E-2</v>
      </c>
      <c r="Y112" s="11">
        <v>676</v>
      </c>
      <c r="Z112" s="11">
        <v>4.1259769999999998</v>
      </c>
      <c r="AA112" s="11">
        <v>2.2920199999999999</v>
      </c>
      <c r="AB112" s="11">
        <v>178</v>
      </c>
      <c r="AC112" s="11">
        <v>48</v>
      </c>
      <c r="AD112" s="11">
        <v>13571</v>
      </c>
      <c r="AE112" s="11">
        <v>13836</v>
      </c>
    </row>
    <row r="113" spans="1:31" x14ac:dyDescent="0.25">
      <c r="A113" s="19" t="s">
        <v>204</v>
      </c>
      <c r="B113" s="11">
        <v>17</v>
      </c>
      <c r="C113" s="11" t="s">
        <v>269</v>
      </c>
      <c r="D113" s="11">
        <v>25972.07</v>
      </c>
      <c r="E113" s="11">
        <v>424049.1</v>
      </c>
      <c r="F113" s="11">
        <v>3524.556</v>
      </c>
      <c r="G113" s="11">
        <v>20029.93</v>
      </c>
      <c r="H113" s="11">
        <v>33811.07</v>
      </c>
      <c r="I113" s="11">
        <v>531.55820000000006</v>
      </c>
      <c r="J113" s="11">
        <v>2936.2179999999998</v>
      </c>
      <c r="L113" s="12">
        <v>3917715.1688841525</v>
      </c>
      <c r="N113" s="11">
        <v>4.7234930000000001E-2</v>
      </c>
      <c r="O113" s="12">
        <v>5.3628619999999998E-5</v>
      </c>
      <c r="P113" s="11">
        <v>0.79945310000000003</v>
      </c>
      <c r="Q113" s="11">
        <v>812414</v>
      </c>
      <c r="R113" s="12">
        <v>17199430</v>
      </c>
      <c r="U113" s="12">
        <f t="shared" si="7"/>
        <v>0.10823887947953553</v>
      </c>
      <c r="V113" s="12">
        <f t="shared" si="8"/>
        <v>0.11443186806773645</v>
      </c>
      <c r="W113" s="12">
        <f t="shared" si="9"/>
        <v>4.4343488594933922E-2</v>
      </c>
      <c r="Y113" s="11">
        <v>676</v>
      </c>
      <c r="Z113" s="11">
        <v>4.1259769999999998</v>
      </c>
      <c r="AA113" s="11">
        <v>2.2920199999999999</v>
      </c>
      <c r="AB113" s="11">
        <v>204</v>
      </c>
      <c r="AC113" s="11">
        <v>48</v>
      </c>
      <c r="AD113" s="11">
        <v>13571</v>
      </c>
      <c r="AE113" s="11">
        <v>13838</v>
      </c>
    </row>
    <row r="114" spans="1:31" x14ac:dyDescent="0.25">
      <c r="A114" s="19" t="s">
        <v>205</v>
      </c>
      <c r="B114" s="11">
        <v>18</v>
      </c>
      <c r="C114" s="11" t="s">
        <v>269</v>
      </c>
      <c r="D114" s="11">
        <v>24055.5</v>
      </c>
      <c r="E114" s="11">
        <v>412191</v>
      </c>
      <c r="F114" s="11">
        <v>3415.5569999999998</v>
      </c>
      <c r="G114" s="11">
        <v>19459.05</v>
      </c>
      <c r="H114" s="11">
        <v>33198.35</v>
      </c>
      <c r="I114" s="11">
        <v>521.54830000000004</v>
      </c>
      <c r="J114" s="11">
        <v>2895.34</v>
      </c>
      <c r="L114" s="12">
        <v>3917715.1688841525</v>
      </c>
      <c r="N114" s="11">
        <v>4.7208819999999999E-2</v>
      </c>
      <c r="O114" s="12">
        <v>5.4378839999999998E-5</v>
      </c>
      <c r="P114" s="11">
        <v>1.0437209999999999</v>
      </c>
      <c r="Q114" s="11">
        <v>789259</v>
      </c>
      <c r="R114" s="12">
        <v>16718470</v>
      </c>
      <c r="U114" s="12">
        <f t="shared" si="7"/>
        <v>0.10521208975929729</v>
      </c>
      <c r="V114" s="12">
        <f t="shared" si="8"/>
        <v>0.11105421265426139</v>
      </c>
      <c r="W114" s="12">
        <f t="shared" si="9"/>
        <v>4.4399199101423086E-2</v>
      </c>
      <c r="Y114" s="11">
        <v>676</v>
      </c>
      <c r="Z114" s="11">
        <v>4.1259769999999998</v>
      </c>
      <c r="AA114" s="11">
        <v>2.2920199999999999</v>
      </c>
      <c r="AB114" s="11">
        <v>230</v>
      </c>
      <c r="AC114" s="11">
        <v>48</v>
      </c>
      <c r="AD114" s="11">
        <v>13571</v>
      </c>
      <c r="AE114" s="11">
        <v>13841</v>
      </c>
    </row>
    <row r="115" spans="1:31" x14ac:dyDescent="0.25">
      <c r="A115" s="19" t="s">
        <v>206</v>
      </c>
      <c r="B115" s="11">
        <v>19</v>
      </c>
      <c r="C115" s="11" t="s">
        <v>269</v>
      </c>
      <c r="D115" s="11">
        <v>28210.01</v>
      </c>
      <c r="E115" s="11">
        <v>433155</v>
      </c>
      <c r="F115" s="11">
        <v>3616.0259999999998</v>
      </c>
      <c r="G115" s="11">
        <v>20574.48</v>
      </c>
      <c r="H115" s="11">
        <v>34020.46</v>
      </c>
      <c r="I115" s="11">
        <v>538.26430000000005</v>
      </c>
      <c r="J115" s="11">
        <v>2958.5309999999999</v>
      </c>
      <c r="L115" s="12">
        <v>3917715.1688841525</v>
      </c>
      <c r="N115" s="11">
        <v>4.7499119999999999E-2</v>
      </c>
      <c r="O115" s="12">
        <v>5.3216829999999997E-5</v>
      </c>
      <c r="P115" s="11">
        <v>0.78285689999999997</v>
      </c>
      <c r="Q115" s="11">
        <v>834501</v>
      </c>
      <c r="R115" s="12">
        <v>17568770</v>
      </c>
      <c r="U115" s="12">
        <f t="shared" si="7"/>
        <v>0.11056316789956214</v>
      </c>
      <c r="V115" s="12">
        <f t="shared" si="8"/>
        <v>0.11703293385749439</v>
      </c>
      <c r="W115" s="12">
        <f t="shared" si="9"/>
        <v>4.4529547547339163E-2</v>
      </c>
      <c r="Y115" s="11">
        <v>676</v>
      </c>
      <c r="Z115" s="11">
        <v>4.1259769999999998</v>
      </c>
      <c r="AA115" s="11">
        <v>2.2920199999999999</v>
      </c>
      <c r="AB115" s="11">
        <v>22</v>
      </c>
      <c r="AC115" s="11">
        <v>74</v>
      </c>
      <c r="AD115" s="11">
        <v>13569</v>
      </c>
      <c r="AE115" s="11">
        <v>13824</v>
      </c>
    </row>
    <row r="116" spans="1:31" x14ac:dyDescent="0.25">
      <c r="A116" s="19" t="s">
        <v>207</v>
      </c>
      <c r="B116" s="11">
        <v>20</v>
      </c>
      <c r="C116" s="11" t="s">
        <v>269</v>
      </c>
      <c r="D116" s="11">
        <v>29749.09</v>
      </c>
      <c r="E116" s="11">
        <v>440332.7</v>
      </c>
      <c r="F116" s="11">
        <v>3678.4760000000001</v>
      </c>
      <c r="G116" s="11">
        <v>20878.18</v>
      </c>
      <c r="H116" s="11">
        <v>34393.22</v>
      </c>
      <c r="I116" s="11">
        <v>539.74360000000001</v>
      </c>
      <c r="J116" s="11">
        <v>3000.69</v>
      </c>
      <c r="L116" s="12">
        <v>3917715.1688841525</v>
      </c>
      <c r="N116" s="11">
        <v>4.7414560000000001E-2</v>
      </c>
      <c r="O116" s="12">
        <v>5.2732190000000002E-5</v>
      </c>
      <c r="P116" s="11">
        <v>0.78701390000000004</v>
      </c>
      <c r="Q116" s="11">
        <v>846819</v>
      </c>
      <c r="R116" s="12">
        <v>17859890</v>
      </c>
      <c r="U116" s="12">
        <f t="shared" si="7"/>
        <v>0.11239528169308337</v>
      </c>
      <c r="V116" s="12">
        <f t="shared" si="8"/>
        <v>0.11908773124268951</v>
      </c>
      <c r="W116" s="12">
        <f t="shared" si="9"/>
        <v>4.4401536158099442E-2</v>
      </c>
      <c r="Y116" s="11">
        <v>676</v>
      </c>
      <c r="Z116" s="11">
        <v>4.1259769999999998</v>
      </c>
      <c r="AA116" s="11">
        <v>2.2920199999999999</v>
      </c>
      <c r="AB116" s="11">
        <v>48</v>
      </c>
      <c r="AC116" s="11">
        <v>74</v>
      </c>
      <c r="AD116" s="11">
        <v>13569</v>
      </c>
      <c r="AE116" s="11">
        <v>13826</v>
      </c>
    </row>
    <row r="117" spans="1:31" x14ac:dyDescent="0.25">
      <c r="A117" s="19" t="s">
        <v>208</v>
      </c>
      <c r="B117" s="11">
        <v>21</v>
      </c>
      <c r="C117" s="11" t="s">
        <v>269</v>
      </c>
      <c r="D117" s="11">
        <v>30619.77</v>
      </c>
      <c r="E117" s="11">
        <v>443713.1</v>
      </c>
      <c r="F117" s="11">
        <v>3696.5729999999999</v>
      </c>
      <c r="G117" s="11">
        <v>21016.35</v>
      </c>
      <c r="H117" s="11">
        <v>34663.64</v>
      </c>
      <c r="I117" s="11">
        <v>541.66660000000002</v>
      </c>
      <c r="J117" s="11">
        <v>3007.692</v>
      </c>
      <c r="L117" s="12">
        <v>3917715.1688841525</v>
      </c>
      <c r="N117" s="11">
        <v>4.7364730000000001E-2</v>
      </c>
      <c r="O117" s="12">
        <v>5.2502069999999998E-5</v>
      </c>
      <c r="P117" s="11">
        <v>1.1148579999999999</v>
      </c>
      <c r="Q117" s="11">
        <v>852423</v>
      </c>
      <c r="R117" s="12">
        <v>17997000</v>
      </c>
      <c r="U117" s="12">
        <f t="shared" si="7"/>
        <v>0.11325813155691428</v>
      </c>
      <c r="V117" s="12">
        <f t="shared" si="8"/>
        <v>0.12005683814116383</v>
      </c>
      <c r="W117" s="12">
        <f t="shared" si="9"/>
        <v>4.4331947517477779E-2</v>
      </c>
      <c r="Y117" s="11">
        <v>676</v>
      </c>
      <c r="Z117" s="11">
        <v>4.1259769999999998</v>
      </c>
      <c r="AA117" s="11">
        <v>2.2920199999999999</v>
      </c>
      <c r="AB117" s="11">
        <v>74</v>
      </c>
      <c r="AC117" s="11">
        <v>74</v>
      </c>
      <c r="AD117" s="11">
        <v>13569</v>
      </c>
      <c r="AE117" s="11">
        <v>13828</v>
      </c>
    </row>
    <row r="118" spans="1:31" x14ac:dyDescent="0.25">
      <c r="A118" s="19" t="s">
        <v>209</v>
      </c>
      <c r="B118" s="11">
        <v>22</v>
      </c>
      <c r="C118" s="11" t="s">
        <v>269</v>
      </c>
      <c r="D118" s="11">
        <v>30834.91</v>
      </c>
      <c r="E118" s="11">
        <v>444673.1</v>
      </c>
      <c r="F118" s="11">
        <v>3717.2339999999999</v>
      </c>
      <c r="G118" s="11">
        <v>21098.5</v>
      </c>
      <c r="H118" s="11">
        <v>34698.57</v>
      </c>
      <c r="I118" s="11">
        <v>541.37080000000003</v>
      </c>
      <c r="J118" s="11">
        <v>3017.5790000000002</v>
      </c>
      <c r="L118" s="12">
        <v>3917715.1688841525</v>
      </c>
      <c r="N118" s="11">
        <v>4.7447209999999997E-2</v>
      </c>
      <c r="O118" s="12">
        <v>5.2493069999999999E-5</v>
      </c>
      <c r="P118" s="11">
        <v>1.3466480000000001</v>
      </c>
      <c r="Q118" s="11">
        <v>855755</v>
      </c>
      <c r="R118" s="12">
        <v>18035940</v>
      </c>
      <c r="U118" s="12">
        <f t="shared" si="7"/>
        <v>0.11350317234181478</v>
      </c>
      <c r="V118" s="12">
        <f t="shared" si="8"/>
        <v>0.12033221649538914</v>
      </c>
      <c r="W118" s="12">
        <f t="shared" si="9"/>
        <v>4.4402624936832835E-2</v>
      </c>
      <c r="Y118" s="11">
        <v>676</v>
      </c>
      <c r="Z118" s="11">
        <v>4.1259769999999998</v>
      </c>
      <c r="AA118" s="11">
        <v>2.2920199999999999</v>
      </c>
      <c r="AB118" s="11">
        <v>100</v>
      </c>
      <c r="AC118" s="11">
        <v>74</v>
      </c>
      <c r="AD118" s="11">
        <v>13569</v>
      </c>
      <c r="AE118" s="11">
        <v>13830</v>
      </c>
    </row>
    <row r="119" spans="1:31" x14ac:dyDescent="0.25">
      <c r="A119" s="19" t="s">
        <v>210</v>
      </c>
      <c r="B119" s="11">
        <v>23</v>
      </c>
      <c r="C119" s="11" t="s">
        <v>269</v>
      </c>
      <c r="D119" s="11">
        <v>30671.3</v>
      </c>
      <c r="E119" s="11">
        <v>443644.5</v>
      </c>
      <c r="F119" s="11">
        <v>3696.0309999999999</v>
      </c>
      <c r="G119" s="11">
        <v>21042.16</v>
      </c>
      <c r="H119" s="11">
        <v>34665.550000000003</v>
      </c>
      <c r="I119" s="11">
        <v>538.97929999999997</v>
      </c>
      <c r="J119" s="11">
        <v>3013.8069999999998</v>
      </c>
      <c r="L119" s="12">
        <v>3917715.1688841525</v>
      </c>
      <c r="N119" s="11">
        <v>4.7430220000000002E-2</v>
      </c>
      <c r="O119" s="12">
        <v>5.2544060000000001E-5</v>
      </c>
      <c r="P119" s="11">
        <v>1.2606520000000001</v>
      </c>
      <c r="Q119" s="11">
        <v>853470</v>
      </c>
      <c r="R119" s="12">
        <v>17994220</v>
      </c>
      <c r="U119" s="12">
        <f t="shared" si="7"/>
        <v>0.1132406213508266</v>
      </c>
      <c r="V119" s="12">
        <f t="shared" si="8"/>
        <v>0.12003716280122725</v>
      </c>
      <c r="W119" s="12">
        <f t="shared" si="9"/>
        <v>4.4393710013409429E-2</v>
      </c>
      <c r="Y119" s="11">
        <v>676</v>
      </c>
      <c r="Z119" s="11">
        <v>4.1259769999999998</v>
      </c>
      <c r="AA119" s="11">
        <v>2.2920199999999999</v>
      </c>
      <c r="AB119" s="11">
        <v>126</v>
      </c>
      <c r="AC119" s="11">
        <v>74</v>
      </c>
      <c r="AD119" s="11">
        <v>13569</v>
      </c>
      <c r="AE119" s="11">
        <v>13832</v>
      </c>
    </row>
    <row r="120" spans="1:31" x14ac:dyDescent="0.25">
      <c r="A120" s="19" t="s">
        <v>211</v>
      </c>
      <c r="B120" s="11">
        <v>24</v>
      </c>
      <c r="C120" s="11" t="s">
        <v>269</v>
      </c>
      <c r="D120" s="11">
        <v>30159.32</v>
      </c>
      <c r="E120" s="11">
        <v>440394.8</v>
      </c>
      <c r="F120" s="11">
        <v>3679.462</v>
      </c>
      <c r="G120" s="11">
        <v>20871.669999999998</v>
      </c>
      <c r="H120" s="11">
        <v>34458.29</v>
      </c>
      <c r="I120" s="11">
        <v>543.83630000000005</v>
      </c>
      <c r="J120" s="11">
        <v>3003.2049999999999</v>
      </c>
      <c r="L120" s="12">
        <v>3917715.1688841525</v>
      </c>
      <c r="N120" s="11">
        <v>4.7393089999999999E-2</v>
      </c>
      <c r="O120" s="12">
        <v>5.2715990000000001E-5</v>
      </c>
      <c r="P120" s="11">
        <v>0.73599689999999995</v>
      </c>
      <c r="Q120" s="11">
        <v>846555</v>
      </c>
      <c r="R120" s="12">
        <v>17862410</v>
      </c>
      <c r="U120" s="12">
        <f t="shared" si="7"/>
        <v>0.11241113276885661</v>
      </c>
      <c r="V120" s="12">
        <f t="shared" si="8"/>
        <v>0.11910552633609212</v>
      </c>
      <c r="W120" s="12">
        <f t="shared" si="9"/>
        <v>4.4381009073024183E-2</v>
      </c>
      <c r="Y120" s="11">
        <v>676</v>
      </c>
      <c r="Z120" s="11">
        <v>4.1259769999999998</v>
      </c>
      <c r="AA120" s="11">
        <v>2.2920199999999999</v>
      </c>
      <c r="AB120" s="11">
        <v>152</v>
      </c>
      <c r="AC120" s="11">
        <v>74</v>
      </c>
      <c r="AD120" s="11">
        <v>13569</v>
      </c>
      <c r="AE120" s="11">
        <v>13834</v>
      </c>
    </row>
    <row r="121" spans="1:31" x14ac:dyDescent="0.25">
      <c r="A121" s="19" t="s">
        <v>212</v>
      </c>
      <c r="B121" s="11">
        <v>25</v>
      </c>
      <c r="C121" s="11" t="s">
        <v>269</v>
      </c>
      <c r="D121" s="11">
        <v>29090.16</v>
      </c>
      <c r="E121" s="11">
        <v>435146.9</v>
      </c>
      <c r="F121" s="11">
        <v>3636.0450000000001</v>
      </c>
      <c r="G121" s="11">
        <v>20566.57</v>
      </c>
      <c r="H121" s="11">
        <v>34392.51</v>
      </c>
      <c r="I121" s="11">
        <v>535.20709999999997</v>
      </c>
      <c r="J121" s="11">
        <v>2983.087</v>
      </c>
      <c r="L121" s="12">
        <v>3917715.1688841525</v>
      </c>
      <c r="N121" s="11">
        <v>4.7263510000000002E-2</v>
      </c>
      <c r="O121" s="12">
        <v>5.2957090000000001E-5</v>
      </c>
      <c r="P121" s="11">
        <v>0.91477120000000001</v>
      </c>
      <c r="Q121" s="11">
        <v>834180</v>
      </c>
      <c r="R121" s="12">
        <v>17649560</v>
      </c>
      <c r="U121" s="12">
        <f t="shared" si="7"/>
        <v>0.11107160200314894</v>
      </c>
      <c r="V121" s="12">
        <f t="shared" si="8"/>
        <v>0.11760276580196145</v>
      </c>
      <c r="W121" s="12">
        <f t="shared" si="9"/>
        <v>4.4295183995826902E-2</v>
      </c>
      <c r="Y121" s="11">
        <v>676</v>
      </c>
      <c r="Z121" s="11">
        <v>4.1259769999999998</v>
      </c>
      <c r="AA121" s="11">
        <v>2.2920199999999999</v>
      </c>
      <c r="AB121" s="11">
        <v>178</v>
      </c>
      <c r="AC121" s="11">
        <v>74</v>
      </c>
      <c r="AD121" s="11">
        <v>13569</v>
      </c>
      <c r="AE121" s="11">
        <v>13836</v>
      </c>
    </row>
    <row r="122" spans="1:31" x14ac:dyDescent="0.25">
      <c r="A122" s="19" t="s">
        <v>213</v>
      </c>
      <c r="B122" s="11">
        <v>26</v>
      </c>
      <c r="C122" s="11" t="s">
        <v>269</v>
      </c>
      <c r="D122" s="11">
        <v>27552.98</v>
      </c>
      <c r="E122" s="11">
        <v>426996.6</v>
      </c>
      <c r="F122" s="11">
        <v>3544.9459999999999</v>
      </c>
      <c r="G122" s="11">
        <v>20189.32</v>
      </c>
      <c r="H122" s="11">
        <v>33914.28</v>
      </c>
      <c r="I122" s="11">
        <v>528.27909999999997</v>
      </c>
      <c r="J122" s="11">
        <v>2960.5279999999998</v>
      </c>
      <c r="L122" s="12">
        <v>3917715.1688841525</v>
      </c>
      <c r="N122" s="11">
        <v>4.7282169999999998E-2</v>
      </c>
      <c r="O122" s="12">
        <v>5.347114E-5</v>
      </c>
      <c r="P122" s="11">
        <v>1.0082629999999999</v>
      </c>
      <c r="Q122" s="11">
        <v>818879</v>
      </c>
      <c r="R122" s="12">
        <v>17318980</v>
      </c>
      <c r="U122" s="12">
        <f t="shared" si="7"/>
        <v>0.10899123126442538</v>
      </c>
      <c r="V122" s="12">
        <f t="shared" si="8"/>
        <v>0.11527311038044789</v>
      </c>
      <c r="W122" s="12">
        <f t="shared" si="9"/>
        <v>4.4367870716260166E-2</v>
      </c>
      <c r="Y122" s="11">
        <v>676</v>
      </c>
      <c r="Z122" s="11">
        <v>4.1259769999999998</v>
      </c>
      <c r="AA122" s="11">
        <v>2.2920199999999999</v>
      </c>
      <c r="AB122" s="11">
        <v>204</v>
      </c>
      <c r="AC122" s="11">
        <v>74</v>
      </c>
      <c r="AD122" s="11">
        <v>13569</v>
      </c>
      <c r="AE122" s="11">
        <v>13838</v>
      </c>
    </row>
    <row r="123" spans="1:31" x14ac:dyDescent="0.25">
      <c r="A123" s="19" t="s">
        <v>214</v>
      </c>
      <c r="B123" s="11">
        <v>27</v>
      </c>
      <c r="C123" s="11" t="s">
        <v>269</v>
      </c>
      <c r="D123" s="11">
        <v>25567.87</v>
      </c>
      <c r="E123" s="11">
        <v>415566</v>
      </c>
      <c r="F123" s="11">
        <v>3453.6239999999998</v>
      </c>
      <c r="G123" s="11">
        <v>19574.98</v>
      </c>
      <c r="H123" s="11">
        <v>33320.81</v>
      </c>
      <c r="I123" s="11">
        <v>526.50390000000004</v>
      </c>
      <c r="J123" s="11">
        <v>2904.0929999999998</v>
      </c>
      <c r="L123" s="12">
        <v>3917715.1688841525</v>
      </c>
      <c r="N123" s="11">
        <v>4.710437E-2</v>
      </c>
      <c r="O123" s="12">
        <v>5.4094929999999998E-5</v>
      </c>
      <c r="P123" s="11">
        <v>1.035809</v>
      </c>
      <c r="Q123" s="11">
        <v>793961</v>
      </c>
      <c r="R123" s="12">
        <v>16855360</v>
      </c>
      <c r="U123" s="12">
        <f t="shared" si="7"/>
        <v>0.10607356126871315</v>
      </c>
      <c r="V123" s="12">
        <f t="shared" si="8"/>
        <v>0.11201444691776967</v>
      </c>
      <c r="W123" s="12">
        <f t="shared" si="9"/>
        <v>4.4278180024694004E-2</v>
      </c>
      <c r="Y123" s="11">
        <v>676</v>
      </c>
      <c r="Z123" s="11">
        <v>4.1259769999999998</v>
      </c>
      <c r="AA123" s="11">
        <v>2.2920199999999999</v>
      </c>
      <c r="AB123" s="11">
        <v>230</v>
      </c>
      <c r="AC123" s="11">
        <v>74</v>
      </c>
      <c r="AD123" s="11">
        <v>13569</v>
      </c>
      <c r="AE123" s="11">
        <v>13841</v>
      </c>
    </row>
    <row r="124" spans="1:31" x14ac:dyDescent="0.25">
      <c r="A124" s="19" t="s">
        <v>215</v>
      </c>
      <c r="B124" s="11">
        <v>28</v>
      </c>
      <c r="C124" s="11" t="s">
        <v>269</v>
      </c>
      <c r="D124" s="11">
        <v>29090.16</v>
      </c>
      <c r="E124" s="11">
        <v>432340.8</v>
      </c>
      <c r="F124" s="11">
        <v>3610.0839999999998</v>
      </c>
      <c r="G124" s="11">
        <v>20487.45</v>
      </c>
      <c r="H124" s="11">
        <v>33926.410000000003</v>
      </c>
      <c r="I124" s="11">
        <v>533.40729999999996</v>
      </c>
      <c r="J124" s="11">
        <v>2944.0329999999999</v>
      </c>
      <c r="L124" s="12">
        <v>3917715.1688841525</v>
      </c>
      <c r="N124" s="11">
        <v>4.7387270000000002E-2</v>
      </c>
      <c r="O124" s="12">
        <v>5.3201320000000003E-5</v>
      </c>
      <c r="P124" s="11">
        <v>0.79524110000000003</v>
      </c>
      <c r="Q124" s="11">
        <v>830971</v>
      </c>
      <c r="R124" s="12">
        <v>17535740</v>
      </c>
      <c r="U124" s="12">
        <f t="shared" si="7"/>
        <v>0.11035534268386839</v>
      </c>
      <c r="V124" s="12">
        <f t="shared" si="8"/>
        <v>0.11680010022689286</v>
      </c>
      <c r="W124" s="12">
        <f t="shared" si="9"/>
        <v>4.4430216410682066E-2</v>
      </c>
      <c r="Y124" s="11">
        <v>676</v>
      </c>
      <c r="Z124" s="11">
        <v>4.1259769999999998</v>
      </c>
      <c r="AA124" s="11">
        <v>2.2920199999999999</v>
      </c>
      <c r="AB124" s="11">
        <v>22</v>
      </c>
      <c r="AC124" s="11">
        <v>100</v>
      </c>
      <c r="AD124" s="11">
        <v>13567</v>
      </c>
      <c r="AE124" s="11">
        <v>13824</v>
      </c>
    </row>
    <row r="125" spans="1:31" x14ac:dyDescent="0.25">
      <c r="A125" s="19" t="s">
        <v>216</v>
      </c>
      <c r="B125" s="11">
        <v>29</v>
      </c>
      <c r="C125" s="11" t="s">
        <v>269</v>
      </c>
      <c r="D125" s="11">
        <v>30602.32</v>
      </c>
      <c r="E125" s="11">
        <v>439351.2</v>
      </c>
      <c r="F125" s="11">
        <v>3660.33</v>
      </c>
      <c r="G125" s="11">
        <v>20789.57</v>
      </c>
      <c r="H125" s="11">
        <v>34321.82</v>
      </c>
      <c r="I125" s="11">
        <v>539.34910000000002</v>
      </c>
      <c r="J125" s="11">
        <v>2982.4209999999998</v>
      </c>
      <c r="L125" s="12">
        <v>3917715.1688841525</v>
      </c>
      <c r="N125" s="11">
        <v>4.7318789999999999E-2</v>
      </c>
      <c r="O125" s="12">
        <v>5.2735300000000003E-5</v>
      </c>
      <c r="P125" s="11">
        <v>1.1393789999999999</v>
      </c>
      <c r="Q125" s="11">
        <v>843225</v>
      </c>
      <c r="R125" s="12">
        <v>17820090</v>
      </c>
      <c r="U125" s="12">
        <f t="shared" si="7"/>
        <v>0.11214475301560436</v>
      </c>
      <c r="V125" s="12">
        <f t="shared" si="8"/>
        <v>0.1188065167546517</v>
      </c>
      <c r="W125" s="12">
        <f t="shared" si="9"/>
        <v>4.4318502377269774E-2</v>
      </c>
      <c r="Y125" s="11">
        <v>676</v>
      </c>
      <c r="Z125" s="11">
        <v>4.1259769999999998</v>
      </c>
      <c r="AA125" s="11">
        <v>2.2920199999999999</v>
      </c>
      <c r="AB125" s="11">
        <v>48</v>
      </c>
      <c r="AC125" s="11">
        <v>100</v>
      </c>
      <c r="AD125" s="11">
        <v>13567</v>
      </c>
      <c r="AE125" s="11">
        <v>13826</v>
      </c>
    </row>
    <row r="126" spans="1:31" x14ac:dyDescent="0.25">
      <c r="A126" s="19" t="s">
        <v>217</v>
      </c>
      <c r="B126" s="11">
        <v>30</v>
      </c>
      <c r="C126" s="11" t="s">
        <v>269</v>
      </c>
      <c r="D126" s="11">
        <v>31642.48</v>
      </c>
      <c r="E126" s="11">
        <v>442269.8</v>
      </c>
      <c r="F126" s="11">
        <v>3692.826</v>
      </c>
      <c r="G126" s="11">
        <v>20960.11</v>
      </c>
      <c r="H126" s="11">
        <v>34496.35</v>
      </c>
      <c r="I126" s="11">
        <v>538.85599999999999</v>
      </c>
      <c r="J126" s="11">
        <v>2999.1619999999998</v>
      </c>
      <c r="L126" s="12">
        <v>3917715.1688841525</v>
      </c>
      <c r="N126" s="11">
        <v>4.7392129999999998E-2</v>
      </c>
      <c r="O126" s="12">
        <v>5.2603560000000003E-5</v>
      </c>
      <c r="P126" s="11">
        <v>1.0934680000000001</v>
      </c>
      <c r="Q126" s="11">
        <v>850142</v>
      </c>
      <c r="R126" s="12">
        <v>17938460</v>
      </c>
      <c r="U126" s="12">
        <f t="shared" si="7"/>
        <v>0.11288972805186542</v>
      </c>
      <c r="V126" s="12">
        <f t="shared" si="8"/>
        <v>0.11964295858060815</v>
      </c>
      <c r="W126" s="12">
        <f t="shared" si="9"/>
        <v>4.4367386566431868E-2</v>
      </c>
      <c r="Y126" s="11">
        <v>676</v>
      </c>
      <c r="Z126" s="11">
        <v>4.1259769999999998</v>
      </c>
      <c r="AA126" s="11">
        <v>2.2920199999999999</v>
      </c>
      <c r="AB126" s="11">
        <v>74</v>
      </c>
      <c r="AC126" s="11">
        <v>100</v>
      </c>
      <c r="AD126" s="11">
        <v>13567</v>
      </c>
      <c r="AE126" s="11">
        <v>13828</v>
      </c>
    </row>
    <row r="127" spans="1:31" x14ac:dyDescent="0.25">
      <c r="A127" s="19" t="s">
        <v>218</v>
      </c>
      <c r="B127" s="11">
        <v>31</v>
      </c>
      <c r="C127" s="11" t="s">
        <v>269</v>
      </c>
      <c r="D127" s="11">
        <v>31941.15</v>
      </c>
      <c r="E127" s="11">
        <v>444380.9</v>
      </c>
      <c r="F127" s="11">
        <v>3726.8490000000002</v>
      </c>
      <c r="G127" s="11">
        <v>21084.71</v>
      </c>
      <c r="H127" s="11">
        <v>34629.54</v>
      </c>
      <c r="I127" s="11">
        <v>542.35699999999997</v>
      </c>
      <c r="J127" s="11">
        <v>3009.665</v>
      </c>
      <c r="L127" s="12">
        <v>3917715.1688841525</v>
      </c>
      <c r="N127" s="11">
        <v>4.7447400000000001E-2</v>
      </c>
      <c r="O127" s="12">
        <v>5.2510450000000001E-5</v>
      </c>
      <c r="P127" s="11">
        <v>0.8934377</v>
      </c>
      <c r="Q127" s="11">
        <v>855196</v>
      </c>
      <c r="R127" s="12">
        <v>18024090</v>
      </c>
      <c r="U127" s="12">
        <f t="shared" si="7"/>
        <v>0.1134285880529107</v>
      </c>
      <c r="V127" s="12">
        <f t="shared" si="8"/>
        <v>0.12024839063562776</v>
      </c>
      <c r="W127" s="12">
        <f t="shared" si="9"/>
        <v>4.4404787666416555E-2</v>
      </c>
      <c r="Y127" s="11">
        <v>676</v>
      </c>
      <c r="Z127" s="11">
        <v>4.1259769999999998</v>
      </c>
      <c r="AA127" s="11">
        <v>2.2920199999999999</v>
      </c>
      <c r="AB127" s="11">
        <v>100</v>
      </c>
      <c r="AC127" s="11">
        <v>100</v>
      </c>
      <c r="AD127" s="11">
        <v>13567</v>
      </c>
      <c r="AE127" s="11">
        <v>13830</v>
      </c>
    </row>
    <row r="128" spans="1:31" x14ac:dyDescent="0.25">
      <c r="A128" s="19" t="s">
        <v>219</v>
      </c>
      <c r="B128" s="11">
        <v>32</v>
      </c>
      <c r="C128" s="11" t="s">
        <v>269</v>
      </c>
      <c r="D128" s="11">
        <v>31684.25</v>
      </c>
      <c r="E128" s="11">
        <v>443303.6</v>
      </c>
      <c r="F128" s="11">
        <v>3703.5509999999999</v>
      </c>
      <c r="G128" s="11">
        <v>21009.62</v>
      </c>
      <c r="H128" s="11">
        <v>34577.29</v>
      </c>
      <c r="I128" s="11">
        <v>548.49599999999998</v>
      </c>
      <c r="J128" s="11">
        <v>3021.277</v>
      </c>
      <c r="L128" s="12">
        <v>3917715.1688841525</v>
      </c>
      <c r="N128" s="11">
        <v>4.7393289999999998E-2</v>
      </c>
      <c r="O128" s="12">
        <v>5.2542869999999999E-5</v>
      </c>
      <c r="P128" s="11">
        <v>1.0860000000000001</v>
      </c>
      <c r="Q128" s="11">
        <v>852150</v>
      </c>
      <c r="R128" s="12">
        <v>17980390</v>
      </c>
      <c r="U128" s="12">
        <f t="shared" si="7"/>
        <v>0.11315360634710515</v>
      </c>
      <c r="V128" s="12">
        <f t="shared" si="8"/>
        <v>0.11993939382425525</v>
      </c>
      <c r="W128" s="12">
        <f t="shared" si="9"/>
        <v>4.4361457480198471E-2</v>
      </c>
      <c r="Y128" s="11">
        <v>676</v>
      </c>
      <c r="Z128" s="11">
        <v>4.1259769999999998</v>
      </c>
      <c r="AA128" s="11">
        <v>2.2920199999999999</v>
      </c>
      <c r="AB128" s="11">
        <v>126</v>
      </c>
      <c r="AC128" s="11">
        <v>100</v>
      </c>
      <c r="AD128" s="11">
        <v>13567</v>
      </c>
      <c r="AE128" s="11">
        <v>13832</v>
      </c>
    </row>
    <row r="129" spans="1:31" x14ac:dyDescent="0.25">
      <c r="A129" s="19" t="s">
        <v>220</v>
      </c>
      <c r="B129" s="11">
        <v>33</v>
      </c>
      <c r="C129" s="11" t="s">
        <v>269</v>
      </c>
      <c r="D129" s="11">
        <v>31062.33</v>
      </c>
      <c r="E129" s="11">
        <v>440336.1</v>
      </c>
      <c r="F129" s="11">
        <v>3673.8409999999999</v>
      </c>
      <c r="G129" s="11">
        <v>20866.52</v>
      </c>
      <c r="H129" s="11">
        <v>34505.18</v>
      </c>
      <c r="I129" s="11">
        <v>543.6884</v>
      </c>
      <c r="J129" s="11">
        <v>3017.5540000000001</v>
      </c>
      <c r="L129" s="12">
        <v>3917715.1688841525</v>
      </c>
      <c r="N129" s="11">
        <v>4.7387699999999998E-2</v>
      </c>
      <c r="O129" s="12">
        <v>5.2716349999999999E-5</v>
      </c>
      <c r="P129" s="11">
        <v>0.98411510000000002</v>
      </c>
      <c r="Q129" s="11">
        <v>846346</v>
      </c>
      <c r="R129" s="12">
        <v>17860040</v>
      </c>
      <c r="U129" s="12">
        <f t="shared" si="7"/>
        <v>0.11239614954586322</v>
      </c>
      <c r="V129" s="12">
        <f t="shared" si="8"/>
        <v>0.11908870552348358</v>
      </c>
      <c r="W129" s="12">
        <f t="shared" ref="W129:W160" si="10">N129/(1+V129*f)</f>
        <v>4.4376359943336663E-2</v>
      </c>
      <c r="Y129" s="11">
        <v>676</v>
      </c>
      <c r="Z129" s="11">
        <v>4.1259769999999998</v>
      </c>
      <c r="AA129" s="11">
        <v>2.2920199999999999</v>
      </c>
      <c r="AB129" s="11">
        <v>152</v>
      </c>
      <c r="AC129" s="11">
        <v>100</v>
      </c>
      <c r="AD129" s="11">
        <v>13567</v>
      </c>
      <c r="AE129" s="11">
        <v>13834</v>
      </c>
    </row>
    <row r="130" spans="1:31" x14ac:dyDescent="0.25">
      <c r="A130" s="19" t="s">
        <v>221</v>
      </c>
      <c r="B130" s="11">
        <v>34</v>
      </c>
      <c r="C130" s="11" t="s">
        <v>269</v>
      </c>
      <c r="D130" s="11">
        <v>29943.759999999998</v>
      </c>
      <c r="E130" s="11">
        <v>435153.2</v>
      </c>
      <c r="F130" s="11">
        <v>3627.4160000000002</v>
      </c>
      <c r="G130" s="11">
        <v>20612.82</v>
      </c>
      <c r="H130" s="11">
        <v>34278.28</v>
      </c>
      <c r="I130" s="11">
        <v>539.47239999999999</v>
      </c>
      <c r="J130" s="11">
        <v>2988.7570000000001</v>
      </c>
      <c r="L130" s="12">
        <v>3917715.1688841525</v>
      </c>
      <c r="N130" s="11">
        <v>4.7369120000000001E-2</v>
      </c>
      <c r="O130" s="12">
        <v>5.3018500000000001E-5</v>
      </c>
      <c r="P130" s="11">
        <v>0.50130960000000002</v>
      </c>
      <c r="Q130" s="11">
        <v>836056</v>
      </c>
      <c r="R130" s="12">
        <v>17649810</v>
      </c>
      <c r="U130" s="12">
        <f t="shared" si="7"/>
        <v>0.11107321008329984</v>
      </c>
      <c r="V130" s="12">
        <f t="shared" si="8"/>
        <v>0.11760456855842261</v>
      </c>
      <c r="W130" s="12">
        <f t="shared" si="10"/>
        <v>4.439411855142085E-2</v>
      </c>
      <c r="Y130" s="11">
        <v>676</v>
      </c>
      <c r="Z130" s="11">
        <v>4.1259769999999998</v>
      </c>
      <c r="AA130" s="11">
        <v>2.2920199999999999</v>
      </c>
      <c r="AB130" s="11">
        <v>178</v>
      </c>
      <c r="AC130" s="11">
        <v>100</v>
      </c>
      <c r="AD130" s="11">
        <v>13567</v>
      </c>
      <c r="AE130" s="11">
        <v>13836</v>
      </c>
    </row>
    <row r="131" spans="1:31" x14ac:dyDescent="0.25">
      <c r="A131" s="19" t="s">
        <v>222</v>
      </c>
      <c r="B131" s="11">
        <v>35</v>
      </c>
      <c r="C131" s="11" t="s">
        <v>269</v>
      </c>
      <c r="D131" s="11">
        <v>28351.63</v>
      </c>
      <c r="E131" s="11">
        <v>427081.4</v>
      </c>
      <c r="F131" s="11">
        <v>3561.5140000000001</v>
      </c>
      <c r="G131" s="11">
        <v>20173.89</v>
      </c>
      <c r="H131" s="11">
        <v>33864.379999999997</v>
      </c>
      <c r="I131" s="11">
        <v>539.25049999999999</v>
      </c>
      <c r="J131" s="11">
        <v>2947.732</v>
      </c>
      <c r="L131" s="12">
        <v>3917715.1688841525</v>
      </c>
      <c r="N131" s="11">
        <v>4.7236640000000003E-2</v>
      </c>
      <c r="O131" s="12">
        <v>5.3438910000000002E-5</v>
      </c>
      <c r="P131" s="11">
        <v>0.80961989999999995</v>
      </c>
      <c r="Q131" s="11">
        <v>818253</v>
      </c>
      <c r="R131" s="12">
        <v>17322420</v>
      </c>
      <c r="U131" s="12">
        <f t="shared" si="7"/>
        <v>0.10901287653375827</v>
      </c>
      <c r="V131" s="12">
        <f t="shared" si="8"/>
        <v>0.11529732294943826</v>
      </c>
      <c r="W131" s="12">
        <f t="shared" si="10"/>
        <v>4.4324573173790377E-2</v>
      </c>
      <c r="Y131" s="11">
        <v>676</v>
      </c>
      <c r="Z131" s="11">
        <v>4.1259769999999998</v>
      </c>
      <c r="AA131" s="11">
        <v>2.2920199999999999</v>
      </c>
      <c r="AB131" s="11">
        <v>204</v>
      </c>
      <c r="AC131" s="11">
        <v>100</v>
      </c>
      <c r="AD131" s="11">
        <v>13567</v>
      </c>
      <c r="AE131" s="11">
        <v>13838</v>
      </c>
    </row>
    <row r="132" spans="1:31" x14ac:dyDescent="0.25">
      <c r="A132" s="19" t="s">
        <v>223</v>
      </c>
      <c r="B132" s="11">
        <v>36</v>
      </c>
      <c r="C132" s="11" t="s">
        <v>269</v>
      </c>
      <c r="D132" s="11">
        <v>26263.59</v>
      </c>
      <c r="E132" s="11">
        <v>415774.1</v>
      </c>
      <c r="F132" s="11">
        <v>3458.8270000000002</v>
      </c>
      <c r="G132" s="11">
        <v>19617.04</v>
      </c>
      <c r="H132" s="11">
        <v>33355.15</v>
      </c>
      <c r="I132" s="11">
        <v>526.23270000000002</v>
      </c>
      <c r="J132" s="11">
        <v>2904.5369999999998</v>
      </c>
      <c r="L132" s="12">
        <v>3917715.1688841525</v>
      </c>
      <c r="N132" s="11">
        <v>4.718195E-2</v>
      </c>
      <c r="O132" s="12">
        <v>5.4127920000000002E-5</v>
      </c>
      <c r="P132" s="11">
        <v>1.0525370000000001</v>
      </c>
      <c r="Q132" s="11">
        <v>795667</v>
      </c>
      <c r="R132" s="12">
        <v>16863800</v>
      </c>
      <c r="U132" s="12">
        <f t="shared" si="7"/>
        <v>0.10612667896385668</v>
      </c>
      <c r="V132" s="12">
        <f t="shared" si="8"/>
        <v>0.11207368284357527</v>
      </c>
      <c r="W132" s="12">
        <f t="shared" si="10"/>
        <v>4.4349698188568765E-2</v>
      </c>
      <c r="Y132" s="11">
        <v>676</v>
      </c>
      <c r="Z132" s="11">
        <v>4.1259769999999998</v>
      </c>
      <c r="AA132" s="11">
        <v>2.2920199999999999</v>
      </c>
      <c r="AB132" s="11">
        <v>230</v>
      </c>
      <c r="AC132" s="11">
        <v>100</v>
      </c>
      <c r="AD132" s="11">
        <v>13567</v>
      </c>
      <c r="AE132" s="11">
        <v>13841</v>
      </c>
    </row>
    <row r="133" spans="1:31" x14ac:dyDescent="0.25">
      <c r="A133" s="19" t="s">
        <v>224</v>
      </c>
      <c r="B133" s="11">
        <v>37</v>
      </c>
      <c r="C133" s="11" t="s">
        <v>269</v>
      </c>
      <c r="D133" s="11">
        <v>29601.53</v>
      </c>
      <c r="E133" s="11">
        <v>430361.1</v>
      </c>
      <c r="F133" s="11">
        <v>3592.875</v>
      </c>
      <c r="G133" s="11">
        <v>20411.07</v>
      </c>
      <c r="H133" s="11">
        <v>33809.199999999997</v>
      </c>
      <c r="I133" s="11">
        <v>532.00199999999995</v>
      </c>
      <c r="J133" s="11">
        <v>2955.9169999999999</v>
      </c>
      <c r="L133" s="12">
        <v>3917715.1688841525</v>
      </c>
      <c r="N133" s="11">
        <v>4.7427770000000001E-2</v>
      </c>
      <c r="O133" s="12">
        <v>5.334735E-5</v>
      </c>
      <c r="P133" s="11">
        <v>1.164199</v>
      </c>
      <c r="Q133" s="11">
        <v>827873</v>
      </c>
      <c r="R133" s="12">
        <v>17455450</v>
      </c>
      <c r="U133" s="12">
        <f t="shared" si="7"/>
        <v>0.10985002264025637</v>
      </c>
      <c r="V133" s="12">
        <f t="shared" si="8"/>
        <v>0.11623418665824645</v>
      </c>
      <c r="W133" s="12">
        <f t="shared" si="10"/>
        <v>4.4481637986097368E-2</v>
      </c>
      <c r="Y133" s="11">
        <v>676</v>
      </c>
      <c r="Z133" s="11">
        <v>4.1259769999999998</v>
      </c>
      <c r="AA133" s="11">
        <v>2.2920199999999999</v>
      </c>
      <c r="AB133" s="11">
        <v>22</v>
      </c>
      <c r="AC133" s="11">
        <v>126</v>
      </c>
      <c r="AD133" s="11">
        <v>13565</v>
      </c>
      <c r="AE133" s="11">
        <v>13824</v>
      </c>
    </row>
    <row r="134" spans="1:31" x14ac:dyDescent="0.25">
      <c r="A134" s="19" t="s">
        <v>225</v>
      </c>
      <c r="B134" s="11">
        <v>38</v>
      </c>
      <c r="C134" s="11" t="s">
        <v>269</v>
      </c>
      <c r="D134" s="11">
        <v>31079.39</v>
      </c>
      <c r="E134" s="11">
        <v>437745.3</v>
      </c>
      <c r="F134" s="11">
        <v>3659.0729999999999</v>
      </c>
      <c r="G134" s="11">
        <v>20767.63</v>
      </c>
      <c r="H134" s="11">
        <v>34145.17</v>
      </c>
      <c r="I134" s="11">
        <v>548.39750000000004</v>
      </c>
      <c r="J134" s="11">
        <v>2969.502</v>
      </c>
      <c r="L134" s="12">
        <v>3917715.1688841525</v>
      </c>
      <c r="N134" s="11">
        <v>4.7442280000000003E-2</v>
      </c>
      <c r="O134" s="12">
        <v>5.2903959999999998E-5</v>
      </c>
      <c r="P134" s="11">
        <v>1.0091969999999999</v>
      </c>
      <c r="Q134" s="11">
        <v>842335</v>
      </c>
      <c r="R134" s="12">
        <v>17754940</v>
      </c>
      <c r="U134" s="12">
        <f t="shared" si="7"/>
        <v>0.11173484572761297</v>
      </c>
      <c r="V134" s="12">
        <f t="shared" si="8"/>
        <v>0.11834656321947351</v>
      </c>
      <c r="W134" s="12">
        <f t="shared" si="10"/>
        <v>4.4445072435960312E-2</v>
      </c>
      <c r="Y134" s="11">
        <v>676</v>
      </c>
      <c r="Z134" s="11">
        <v>4.1259769999999998</v>
      </c>
      <c r="AA134" s="11">
        <v>2.2920199999999999</v>
      </c>
      <c r="AB134" s="11">
        <v>48</v>
      </c>
      <c r="AC134" s="11">
        <v>126</v>
      </c>
      <c r="AD134" s="11">
        <v>13565</v>
      </c>
      <c r="AE134" s="11">
        <v>13826</v>
      </c>
    </row>
    <row r="135" spans="1:31" x14ac:dyDescent="0.25">
      <c r="A135" s="19" t="s">
        <v>226</v>
      </c>
      <c r="B135" s="11">
        <v>39</v>
      </c>
      <c r="C135" s="11" t="s">
        <v>269</v>
      </c>
      <c r="D135" s="11">
        <v>31741.77</v>
      </c>
      <c r="E135" s="11">
        <v>440404.8</v>
      </c>
      <c r="F135" s="11">
        <v>3667.4059999999999</v>
      </c>
      <c r="G135" s="11">
        <v>20869.95</v>
      </c>
      <c r="H135" s="11">
        <v>34361.19</v>
      </c>
      <c r="I135" s="11">
        <v>530.05430000000001</v>
      </c>
      <c r="J135" s="11">
        <v>2988.8560000000002</v>
      </c>
      <c r="L135" s="12">
        <v>3917715.1688841525</v>
      </c>
      <c r="N135" s="11">
        <v>4.7388109999999997E-2</v>
      </c>
      <c r="O135" s="12">
        <v>5.271249E-5</v>
      </c>
      <c r="P135" s="11">
        <v>0.91131589999999996</v>
      </c>
      <c r="Q135" s="11">
        <v>846485</v>
      </c>
      <c r="R135" s="12">
        <v>17862820</v>
      </c>
      <c r="U135" s="12">
        <f t="shared" si="7"/>
        <v>0.11241368527703266</v>
      </c>
      <c r="V135" s="12">
        <f t="shared" si="8"/>
        <v>0.11910839191852385</v>
      </c>
      <c r="W135" s="12">
        <f t="shared" si="10"/>
        <v>4.4376277723046739E-2</v>
      </c>
      <c r="Y135" s="11">
        <v>676</v>
      </c>
      <c r="Z135" s="11">
        <v>4.1259769999999998</v>
      </c>
      <c r="AA135" s="11">
        <v>2.2920199999999999</v>
      </c>
      <c r="AB135" s="11">
        <v>74</v>
      </c>
      <c r="AC135" s="11">
        <v>126</v>
      </c>
      <c r="AD135" s="11">
        <v>13565</v>
      </c>
      <c r="AE135" s="11">
        <v>13828</v>
      </c>
    </row>
    <row r="136" spans="1:31" x14ac:dyDescent="0.25">
      <c r="A136" s="19" t="s">
        <v>227</v>
      </c>
      <c r="B136" s="11">
        <v>40</v>
      </c>
      <c r="C136" s="11" t="s">
        <v>269</v>
      </c>
      <c r="D136" s="11">
        <v>31986.79</v>
      </c>
      <c r="E136" s="11">
        <v>440857.9</v>
      </c>
      <c r="F136" s="11">
        <v>3696.45</v>
      </c>
      <c r="G136" s="11">
        <v>20879.759999999998</v>
      </c>
      <c r="H136" s="11">
        <v>34457.07</v>
      </c>
      <c r="I136" s="11">
        <v>539.89149999999995</v>
      </c>
      <c r="J136" s="11">
        <v>3002.86</v>
      </c>
      <c r="L136" s="12">
        <v>3917715.1688841525</v>
      </c>
      <c r="N136" s="11">
        <v>4.7361649999999998E-2</v>
      </c>
      <c r="O136" s="12">
        <v>5.2670010000000003E-5</v>
      </c>
      <c r="P136" s="11">
        <v>0.84499259999999998</v>
      </c>
      <c r="Q136" s="11">
        <v>846883</v>
      </c>
      <c r="R136" s="12">
        <v>17881200</v>
      </c>
      <c r="U136" s="12">
        <f t="shared" si="7"/>
        <v>0.11252933942248936</v>
      </c>
      <c r="V136" s="12">
        <f t="shared" si="8"/>
        <v>0.11923823958996924</v>
      </c>
      <c r="W136" s="12">
        <f t="shared" si="10"/>
        <v>4.4348426653902179E-2</v>
      </c>
      <c r="Y136" s="11">
        <v>676</v>
      </c>
      <c r="Z136" s="11">
        <v>4.1259769999999998</v>
      </c>
      <c r="AA136" s="11">
        <v>2.2920199999999999</v>
      </c>
      <c r="AB136" s="11">
        <v>100</v>
      </c>
      <c r="AC136" s="11">
        <v>126</v>
      </c>
      <c r="AD136" s="11">
        <v>13565</v>
      </c>
      <c r="AE136" s="11">
        <v>13830</v>
      </c>
    </row>
    <row r="137" spans="1:31" x14ac:dyDescent="0.25">
      <c r="A137" s="19" t="s">
        <v>228</v>
      </c>
      <c r="B137" s="11">
        <v>41</v>
      </c>
      <c r="C137" s="11" t="s">
        <v>269</v>
      </c>
      <c r="D137" s="11">
        <v>31824.09</v>
      </c>
      <c r="E137" s="11">
        <v>440254.1</v>
      </c>
      <c r="F137" s="11">
        <v>3687.7469999999998</v>
      </c>
      <c r="G137" s="11">
        <v>20851.78</v>
      </c>
      <c r="H137" s="11">
        <v>34414.699999999997</v>
      </c>
      <c r="I137" s="11">
        <v>540.11339999999996</v>
      </c>
      <c r="J137" s="11">
        <v>2997.9540000000002</v>
      </c>
      <c r="L137" s="12">
        <v>3917715.1688841525</v>
      </c>
      <c r="N137" s="11">
        <v>4.7363049999999997E-2</v>
      </c>
      <c r="O137" s="12">
        <v>5.2706939999999998E-5</v>
      </c>
      <c r="P137" s="11">
        <v>1.063331</v>
      </c>
      <c r="Q137" s="11">
        <v>845748</v>
      </c>
      <c r="R137" s="12">
        <v>17856700</v>
      </c>
      <c r="U137" s="12">
        <f t="shared" si="7"/>
        <v>0.11237521897881964</v>
      </c>
      <c r="V137" s="12">
        <f t="shared" si="8"/>
        <v>0.11906520841289879</v>
      </c>
      <c r="W137" s="12">
        <f t="shared" si="10"/>
        <v>4.4353832494595506E-2</v>
      </c>
      <c r="Y137" s="11">
        <v>676</v>
      </c>
      <c r="Z137" s="11">
        <v>4.1259769999999998</v>
      </c>
      <c r="AA137" s="11">
        <v>2.2920199999999999</v>
      </c>
      <c r="AB137" s="11">
        <v>126</v>
      </c>
      <c r="AC137" s="11">
        <v>126</v>
      </c>
      <c r="AD137" s="11">
        <v>13565</v>
      </c>
      <c r="AE137" s="11">
        <v>13832</v>
      </c>
    </row>
    <row r="138" spans="1:31" x14ac:dyDescent="0.25">
      <c r="A138" s="19" t="s">
        <v>229</v>
      </c>
      <c r="B138" s="11">
        <v>42</v>
      </c>
      <c r="C138" s="11" t="s">
        <v>269</v>
      </c>
      <c r="D138" s="11">
        <v>31301.8</v>
      </c>
      <c r="E138" s="11">
        <v>438210.9</v>
      </c>
      <c r="F138" s="11">
        <v>3654.364</v>
      </c>
      <c r="G138" s="11">
        <v>20736.560000000001</v>
      </c>
      <c r="H138" s="11">
        <v>34346.080000000002</v>
      </c>
      <c r="I138" s="11">
        <v>538.21500000000003</v>
      </c>
      <c r="J138" s="11">
        <v>3006.9029999999998</v>
      </c>
      <c r="L138" s="12">
        <v>3917715.1688841525</v>
      </c>
      <c r="N138" s="11">
        <v>4.7320950000000001E-2</v>
      </c>
      <c r="O138" s="12">
        <v>5.2805120000000002E-5</v>
      </c>
      <c r="P138" s="11">
        <v>0.82083300000000003</v>
      </c>
      <c r="Q138" s="11">
        <v>841075</v>
      </c>
      <c r="R138" s="12">
        <v>17773840</v>
      </c>
      <c r="U138" s="12">
        <f t="shared" si="7"/>
        <v>0.11185369050828972</v>
      </c>
      <c r="V138" s="12">
        <f t="shared" si="8"/>
        <v>0.11847989739566397</v>
      </c>
      <c r="W138" s="12">
        <f t="shared" si="10"/>
        <v>4.4328252431629245E-2</v>
      </c>
      <c r="Y138" s="11">
        <v>676</v>
      </c>
      <c r="Z138" s="11">
        <v>4.1259769999999998</v>
      </c>
      <c r="AA138" s="11">
        <v>2.2920199999999999</v>
      </c>
      <c r="AB138" s="11">
        <v>152</v>
      </c>
      <c r="AC138" s="11">
        <v>126</v>
      </c>
      <c r="AD138" s="11">
        <v>13565</v>
      </c>
      <c r="AE138" s="11">
        <v>13834</v>
      </c>
    </row>
    <row r="139" spans="1:31" x14ac:dyDescent="0.25">
      <c r="A139" s="19" t="s">
        <v>230</v>
      </c>
      <c r="B139" s="11">
        <v>43</v>
      </c>
      <c r="C139" s="11" t="s">
        <v>269</v>
      </c>
      <c r="D139" s="11">
        <v>30102.959999999999</v>
      </c>
      <c r="E139" s="11">
        <v>433216.9</v>
      </c>
      <c r="F139" s="11">
        <v>3599.6790000000001</v>
      </c>
      <c r="G139" s="11">
        <v>20464.47</v>
      </c>
      <c r="H139" s="11">
        <v>34154.21</v>
      </c>
      <c r="I139" s="11">
        <v>538.92999999999995</v>
      </c>
      <c r="J139" s="11">
        <v>2976.9720000000002</v>
      </c>
      <c r="L139" s="12">
        <v>3917715.1688841525</v>
      </c>
      <c r="N139" s="11">
        <v>4.7238389999999998E-2</v>
      </c>
      <c r="O139" s="12">
        <v>5.3060170000000002E-5</v>
      </c>
      <c r="P139" s="11">
        <v>0.9935408</v>
      </c>
      <c r="Q139" s="11">
        <v>830039</v>
      </c>
      <c r="R139" s="12">
        <v>17571280</v>
      </c>
      <c r="U139" s="12">
        <f t="shared" si="7"/>
        <v>0.11057896792517187</v>
      </c>
      <c r="V139" s="12">
        <f t="shared" si="8"/>
        <v>0.11705063725658002</v>
      </c>
      <c r="W139" s="12">
        <f t="shared" si="10"/>
        <v>4.4284699184997861E-2</v>
      </c>
      <c r="Y139" s="11">
        <v>676</v>
      </c>
      <c r="Z139" s="11">
        <v>4.1259769999999998</v>
      </c>
      <c r="AA139" s="11">
        <v>2.2920199999999999</v>
      </c>
      <c r="AB139" s="11">
        <v>178</v>
      </c>
      <c r="AC139" s="11">
        <v>126</v>
      </c>
      <c r="AD139" s="11">
        <v>13565</v>
      </c>
      <c r="AE139" s="11">
        <v>13836</v>
      </c>
    </row>
    <row r="140" spans="1:31" x14ac:dyDescent="0.25">
      <c r="A140" s="19" t="s">
        <v>231</v>
      </c>
      <c r="B140" s="11">
        <v>44</v>
      </c>
      <c r="C140" s="11" t="s">
        <v>269</v>
      </c>
      <c r="D140" s="11">
        <v>28451.95</v>
      </c>
      <c r="E140" s="11">
        <v>425098</v>
      </c>
      <c r="F140" s="11">
        <v>3543.2689999999998</v>
      </c>
      <c r="G140" s="11">
        <v>20099.71</v>
      </c>
      <c r="H140" s="11">
        <v>33816.129999999997</v>
      </c>
      <c r="I140" s="11">
        <v>527.93389999999999</v>
      </c>
      <c r="J140" s="11">
        <v>2947.337</v>
      </c>
      <c r="L140" s="12">
        <v>3917715.1688841525</v>
      </c>
      <c r="N140" s="11">
        <v>4.7282520000000001E-2</v>
      </c>
      <c r="O140" s="12">
        <v>5.3590610000000002E-5</v>
      </c>
      <c r="P140" s="11">
        <v>0.71135400000000004</v>
      </c>
      <c r="Q140" s="11">
        <v>815244</v>
      </c>
      <c r="R140" s="12">
        <v>17241980</v>
      </c>
      <c r="U140" s="12">
        <f t="shared" si="7"/>
        <v>0.1085066120621211</v>
      </c>
      <c r="V140" s="12">
        <f t="shared" si="8"/>
        <v>0.11473115661315197</v>
      </c>
      <c r="W140" s="12">
        <f t="shared" si="10"/>
        <v>4.4381059963181854E-2</v>
      </c>
      <c r="Y140" s="11">
        <v>676</v>
      </c>
      <c r="Z140" s="11">
        <v>4.1259769999999998</v>
      </c>
      <c r="AA140" s="11">
        <v>2.2920199999999999</v>
      </c>
      <c r="AB140" s="11">
        <v>204</v>
      </c>
      <c r="AC140" s="11">
        <v>126</v>
      </c>
      <c r="AD140" s="11">
        <v>13565</v>
      </c>
      <c r="AE140" s="11">
        <v>13838</v>
      </c>
    </row>
    <row r="141" spans="1:31" x14ac:dyDescent="0.25">
      <c r="A141" s="19" t="s">
        <v>232</v>
      </c>
      <c r="B141" s="11">
        <v>45</v>
      </c>
      <c r="C141" s="11" t="s">
        <v>269</v>
      </c>
      <c r="D141" s="11">
        <v>26481.63</v>
      </c>
      <c r="E141" s="11">
        <v>414820</v>
      </c>
      <c r="F141" s="11">
        <v>3455.1039999999998</v>
      </c>
      <c r="G141" s="11">
        <v>19620.310000000001</v>
      </c>
      <c r="H141" s="11">
        <v>33245.410000000003</v>
      </c>
      <c r="I141" s="11">
        <v>519.18150000000003</v>
      </c>
      <c r="J141" s="11">
        <v>2903.6489999999999</v>
      </c>
      <c r="L141" s="12">
        <v>3917715.1688841525</v>
      </c>
      <c r="N141" s="11">
        <v>4.7298390000000003E-2</v>
      </c>
      <c r="O141" s="12">
        <v>5.4259979999999997E-5</v>
      </c>
      <c r="P141" s="11">
        <v>0.92258479999999998</v>
      </c>
      <c r="Q141" s="11">
        <v>795800</v>
      </c>
      <c r="R141" s="12">
        <v>16825100</v>
      </c>
      <c r="U141" s="12">
        <f t="shared" si="7"/>
        <v>0.10588314415878004</v>
      </c>
      <c r="V141" s="12">
        <f t="shared" si="8"/>
        <v>0.11180212438556748</v>
      </c>
      <c r="W141" s="12">
        <f t="shared" si="10"/>
        <v>4.4465616047172786E-2</v>
      </c>
      <c r="Y141" s="11">
        <v>676</v>
      </c>
      <c r="Z141" s="11">
        <v>4.1259769999999998</v>
      </c>
      <c r="AA141" s="11">
        <v>2.2920199999999999</v>
      </c>
      <c r="AB141" s="11">
        <v>230</v>
      </c>
      <c r="AC141" s="11">
        <v>126</v>
      </c>
      <c r="AD141" s="11">
        <v>13565</v>
      </c>
      <c r="AE141" s="11">
        <v>13841</v>
      </c>
    </row>
    <row r="142" spans="1:31" x14ac:dyDescent="0.25">
      <c r="A142" s="19" t="s">
        <v>233</v>
      </c>
      <c r="B142" s="11">
        <v>46</v>
      </c>
      <c r="C142" s="11" t="s">
        <v>269</v>
      </c>
      <c r="D142" s="11">
        <v>29052.14</v>
      </c>
      <c r="E142" s="11">
        <v>426868.6</v>
      </c>
      <c r="F142" s="11">
        <v>3573.0520000000001</v>
      </c>
      <c r="G142" s="11">
        <v>20238.96</v>
      </c>
      <c r="H142" s="11">
        <v>33634.07</v>
      </c>
      <c r="I142" s="11">
        <v>526.67650000000003</v>
      </c>
      <c r="J142" s="11">
        <v>2934.837</v>
      </c>
      <c r="L142" s="12">
        <v>3917715.1688841525</v>
      </c>
      <c r="N142" s="11">
        <v>4.7412610000000001E-2</v>
      </c>
      <c r="O142" s="12">
        <v>5.355619E-5</v>
      </c>
      <c r="P142" s="11">
        <v>1.075218</v>
      </c>
      <c r="Q142" s="11">
        <v>820892</v>
      </c>
      <c r="R142" s="12">
        <v>17313790</v>
      </c>
      <c r="U142" s="12">
        <f t="shared" si="7"/>
        <v>0.10895855915977197</v>
      </c>
      <c r="V142" s="12">
        <f t="shared" si="8"/>
        <v>0.11523656415626669</v>
      </c>
      <c r="W142" s="12">
        <f t="shared" si="10"/>
        <v>4.4491140284101817E-2</v>
      </c>
      <c r="Y142" s="11">
        <v>676</v>
      </c>
      <c r="Z142" s="11">
        <v>4.1259769999999998</v>
      </c>
      <c r="AA142" s="11">
        <v>2.2920199999999999</v>
      </c>
      <c r="AB142" s="11">
        <v>22</v>
      </c>
      <c r="AC142" s="11">
        <v>152</v>
      </c>
      <c r="AD142" s="11">
        <v>13563</v>
      </c>
      <c r="AE142" s="11">
        <v>13824</v>
      </c>
    </row>
    <row r="143" spans="1:31" x14ac:dyDescent="0.25">
      <c r="A143" s="19" t="s">
        <v>234</v>
      </c>
      <c r="B143" s="11">
        <v>47</v>
      </c>
      <c r="C143" s="11" t="s">
        <v>269</v>
      </c>
      <c r="D143" s="11">
        <v>30683.63</v>
      </c>
      <c r="E143" s="11">
        <v>434105.3</v>
      </c>
      <c r="F143" s="11">
        <v>3632.1750000000002</v>
      </c>
      <c r="G143" s="11">
        <v>20565.060000000001</v>
      </c>
      <c r="H143" s="11">
        <v>34001.75</v>
      </c>
      <c r="I143" s="11">
        <v>528.10649999999998</v>
      </c>
      <c r="J143" s="11">
        <v>2957.692</v>
      </c>
      <c r="L143" s="12">
        <v>3917715.1688841525</v>
      </c>
      <c r="N143" s="11">
        <v>4.7373459999999999E-2</v>
      </c>
      <c r="O143" s="12">
        <v>5.3084999999999997E-5</v>
      </c>
      <c r="P143" s="11">
        <v>0.76570530000000003</v>
      </c>
      <c r="Q143" s="11">
        <v>834119</v>
      </c>
      <c r="R143" s="12">
        <v>17607310</v>
      </c>
      <c r="U143" s="12">
        <f t="shared" si="7"/>
        <v>0.11080573275153188</v>
      </c>
      <c r="V143" s="12">
        <f t="shared" si="8"/>
        <v>0.11730475226660068</v>
      </c>
      <c r="W143" s="12">
        <f t="shared" si="10"/>
        <v>4.4405295783838256E-2</v>
      </c>
      <c r="Y143" s="11">
        <v>676</v>
      </c>
      <c r="Z143" s="11">
        <v>4.1259769999999998</v>
      </c>
      <c r="AA143" s="11">
        <v>2.2920199999999999</v>
      </c>
      <c r="AB143" s="11">
        <v>48</v>
      </c>
      <c r="AC143" s="11">
        <v>152</v>
      </c>
      <c r="AD143" s="11">
        <v>13563</v>
      </c>
      <c r="AE143" s="11">
        <v>13826</v>
      </c>
    </row>
    <row r="144" spans="1:31" x14ac:dyDescent="0.25">
      <c r="A144" s="19" t="s">
        <v>235</v>
      </c>
      <c r="B144" s="11">
        <v>48</v>
      </c>
      <c r="C144" s="11" t="s">
        <v>269</v>
      </c>
      <c r="D144" s="11">
        <v>31563.9</v>
      </c>
      <c r="E144" s="11">
        <v>437481.5</v>
      </c>
      <c r="F144" s="11">
        <v>3636.1930000000002</v>
      </c>
      <c r="G144" s="11">
        <v>20714.13</v>
      </c>
      <c r="H144" s="11">
        <v>34152.589999999997</v>
      </c>
      <c r="I144" s="11">
        <v>543.21990000000005</v>
      </c>
      <c r="J144" s="11">
        <v>2986.6860000000001</v>
      </c>
      <c r="L144" s="12">
        <v>3917715.1688841525</v>
      </c>
      <c r="N144" s="11">
        <v>4.7348580000000001E-2</v>
      </c>
      <c r="O144" s="12">
        <v>5.286525E-5</v>
      </c>
      <c r="P144" s="11">
        <v>1.017091</v>
      </c>
      <c r="Q144" s="11">
        <v>840165</v>
      </c>
      <c r="R144" s="12">
        <v>17744250</v>
      </c>
      <c r="U144" s="12">
        <f t="shared" si="7"/>
        <v>0.11166751056192886</v>
      </c>
      <c r="V144" s="12">
        <f t="shared" si="8"/>
        <v>0.11827102608943493</v>
      </c>
      <c r="W144" s="12">
        <f t="shared" si="10"/>
        <v>4.4359080720118092E-2</v>
      </c>
      <c r="Y144" s="11">
        <v>676</v>
      </c>
      <c r="Z144" s="11">
        <v>4.1259769999999998</v>
      </c>
      <c r="AA144" s="11">
        <v>2.2920199999999999</v>
      </c>
      <c r="AB144" s="11">
        <v>74</v>
      </c>
      <c r="AC144" s="11">
        <v>152</v>
      </c>
      <c r="AD144" s="11">
        <v>13563</v>
      </c>
      <c r="AE144" s="11">
        <v>13828</v>
      </c>
    </row>
    <row r="145" spans="1:31" x14ac:dyDescent="0.25">
      <c r="A145" s="19" t="s">
        <v>236</v>
      </c>
      <c r="B145" s="11">
        <v>49</v>
      </c>
      <c r="C145" s="11" t="s">
        <v>269</v>
      </c>
      <c r="D145" s="11">
        <v>31657.62</v>
      </c>
      <c r="E145" s="11">
        <v>438359.9</v>
      </c>
      <c r="F145" s="11">
        <v>3657.692</v>
      </c>
      <c r="G145" s="11">
        <v>20750.490000000002</v>
      </c>
      <c r="H145" s="11">
        <v>34237.57</v>
      </c>
      <c r="I145" s="11">
        <v>536.34119999999996</v>
      </c>
      <c r="J145" s="11">
        <v>2973.7919999999999</v>
      </c>
      <c r="L145" s="12">
        <v>3917715.1688841525</v>
      </c>
      <c r="N145" s="11">
        <v>4.7336660000000003E-2</v>
      </c>
      <c r="O145" s="12">
        <v>5.2805310000000001E-5</v>
      </c>
      <c r="P145" s="11">
        <v>0.88185409999999997</v>
      </c>
      <c r="Q145" s="11">
        <v>841640</v>
      </c>
      <c r="R145" s="12">
        <v>17779880</v>
      </c>
      <c r="U145" s="12">
        <f t="shared" si="7"/>
        <v>0.11189172288011283</v>
      </c>
      <c r="V145" s="12">
        <f t="shared" si="8"/>
        <v>0.11852257016826601</v>
      </c>
      <c r="W145" s="12">
        <f t="shared" si="10"/>
        <v>4.434195887007028E-2</v>
      </c>
      <c r="Y145" s="11">
        <v>676</v>
      </c>
      <c r="Z145" s="11">
        <v>4.1259769999999998</v>
      </c>
      <c r="AA145" s="11">
        <v>2.2920199999999999</v>
      </c>
      <c r="AB145" s="11">
        <v>100</v>
      </c>
      <c r="AC145" s="11">
        <v>152</v>
      </c>
      <c r="AD145" s="11">
        <v>13563</v>
      </c>
      <c r="AE145" s="11">
        <v>13830</v>
      </c>
    </row>
    <row r="146" spans="1:31" x14ac:dyDescent="0.25">
      <c r="A146" s="19" t="s">
        <v>237</v>
      </c>
      <c r="B146" s="11">
        <v>50</v>
      </c>
      <c r="C146" s="11" t="s">
        <v>269</v>
      </c>
      <c r="D146" s="11">
        <v>31334.94</v>
      </c>
      <c r="E146" s="11">
        <v>437705.6</v>
      </c>
      <c r="F146" s="11">
        <v>3647.83</v>
      </c>
      <c r="G146" s="11">
        <v>20672.849999999999</v>
      </c>
      <c r="H146" s="11">
        <v>34240.53</v>
      </c>
      <c r="I146" s="11">
        <v>536.48910000000001</v>
      </c>
      <c r="J146" s="11">
        <v>2978.3040000000001</v>
      </c>
      <c r="L146" s="12">
        <v>3917715.1688841525</v>
      </c>
      <c r="N146" s="11">
        <v>4.7230040000000001E-2</v>
      </c>
      <c r="O146" s="12">
        <v>5.278253E-5</v>
      </c>
      <c r="P146" s="11">
        <v>0.83077279999999998</v>
      </c>
      <c r="Q146" s="11">
        <v>838491</v>
      </c>
      <c r="R146" s="12">
        <v>17753340</v>
      </c>
      <c r="U146" s="12">
        <f t="shared" si="7"/>
        <v>0.11172471227015407</v>
      </c>
      <c r="V146" s="12">
        <f t="shared" si="8"/>
        <v>0.1183351950810876</v>
      </c>
      <c r="W146" s="12">
        <f t="shared" si="10"/>
        <v>4.4246509395904403E-2</v>
      </c>
      <c r="Y146" s="11">
        <v>676</v>
      </c>
      <c r="Z146" s="11">
        <v>4.1259769999999998</v>
      </c>
      <c r="AA146" s="11">
        <v>2.2920199999999999</v>
      </c>
      <c r="AB146" s="11">
        <v>126</v>
      </c>
      <c r="AC146" s="11">
        <v>152</v>
      </c>
      <c r="AD146" s="11">
        <v>13563</v>
      </c>
      <c r="AE146" s="11">
        <v>13832</v>
      </c>
    </row>
    <row r="147" spans="1:31" x14ac:dyDescent="0.25">
      <c r="A147" s="19" t="s">
        <v>238</v>
      </c>
      <c r="B147" s="11">
        <v>51</v>
      </c>
      <c r="C147" s="11" t="s">
        <v>269</v>
      </c>
      <c r="D147" s="11">
        <v>30673.91</v>
      </c>
      <c r="E147" s="11">
        <v>434722</v>
      </c>
      <c r="F147" s="11">
        <v>3635.232</v>
      </c>
      <c r="G147" s="11">
        <v>20594.400000000001</v>
      </c>
      <c r="H147" s="11">
        <v>34125.64</v>
      </c>
      <c r="I147" s="11">
        <v>532.81560000000002</v>
      </c>
      <c r="J147" s="11">
        <v>2978.3780000000002</v>
      </c>
      <c r="L147" s="12">
        <v>3917715.1688841525</v>
      </c>
      <c r="N147" s="11">
        <v>4.7373720000000001E-2</v>
      </c>
      <c r="O147" s="12">
        <v>5.3047480000000002E-5</v>
      </c>
      <c r="P147" s="11">
        <v>0.79452940000000005</v>
      </c>
      <c r="Q147" s="11">
        <v>835309</v>
      </c>
      <c r="R147" s="12">
        <v>17632330</v>
      </c>
      <c r="U147" s="12">
        <f t="shared" si="7"/>
        <v>0.1109631459307487</v>
      </c>
      <c r="V147" s="12">
        <f t="shared" si="8"/>
        <v>0.11748118697813488</v>
      </c>
      <c r="W147" s="12">
        <f t="shared" si="10"/>
        <v>4.440135524513094E-2</v>
      </c>
      <c r="Y147" s="11">
        <v>676</v>
      </c>
      <c r="Z147" s="11">
        <v>4.1259769999999998</v>
      </c>
      <c r="AA147" s="11">
        <v>2.2920199999999999</v>
      </c>
      <c r="AB147" s="11">
        <v>152</v>
      </c>
      <c r="AC147" s="11">
        <v>152</v>
      </c>
      <c r="AD147" s="11">
        <v>13563</v>
      </c>
      <c r="AE147" s="11">
        <v>13834</v>
      </c>
    </row>
    <row r="148" spans="1:31" x14ac:dyDescent="0.25">
      <c r="A148" s="19" t="s">
        <v>239</v>
      </c>
      <c r="B148" s="11">
        <v>52</v>
      </c>
      <c r="C148" s="11" t="s">
        <v>269</v>
      </c>
      <c r="D148" s="11">
        <v>29271.85</v>
      </c>
      <c r="E148" s="11">
        <v>428242.8</v>
      </c>
      <c r="F148" s="11">
        <v>3547.7069999999999</v>
      </c>
      <c r="G148" s="11">
        <v>20271.599999999999</v>
      </c>
      <c r="H148" s="11">
        <v>33767.83</v>
      </c>
      <c r="I148" s="11">
        <v>533.70309999999995</v>
      </c>
      <c r="J148" s="11">
        <v>2939.8180000000002</v>
      </c>
      <c r="L148" s="12">
        <v>3917715.1688841525</v>
      </c>
      <c r="N148" s="11">
        <v>4.7336690000000001E-2</v>
      </c>
      <c r="O148" s="12">
        <v>5.3425440000000001E-5</v>
      </c>
      <c r="P148" s="11">
        <v>1.222701</v>
      </c>
      <c r="Q148" s="11">
        <v>822216</v>
      </c>
      <c r="R148" s="12">
        <v>17369530</v>
      </c>
      <c r="U148" s="12">
        <f t="shared" si="7"/>
        <v>0.10930932483332435</v>
      </c>
      <c r="V148" s="12">
        <f t="shared" si="8"/>
        <v>0.11562898814602561</v>
      </c>
      <c r="W148" s="12">
        <f t="shared" si="10"/>
        <v>4.4410579538557295E-2</v>
      </c>
      <c r="Y148" s="11">
        <v>676</v>
      </c>
      <c r="Z148" s="11">
        <v>4.1259769999999998</v>
      </c>
      <c r="AA148" s="11">
        <v>2.2920199999999999</v>
      </c>
      <c r="AB148" s="11">
        <v>178</v>
      </c>
      <c r="AC148" s="11">
        <v>152</v>
      </c>
      <c r="AD148" s="11">
        <v>13563</v>
      </c>
      <c r="AE148" s="11">
        <v>13836</v>
      </c>
    </row>
    <row r="149" spans="1:31" x14ac:dyDescent="0.25">
      <c r="A149" s="19" t="s">
        <v>240</v>
      </c>
      <c r="B149" s="11">
        <v>53</v>
      </c>
      <c r="C149" s="11" t="s">
        <v>269</v>
      </c>
      <c r="D149" s="11">
        <v>27576.43</v>
      </c>
      <c r="E149" s="11">
        <v>420740.1</v>
      </c>
      <c r="F149" s="11">
        <v>3514.201</v>
      </c>
      <c r="G149" s="11">
        <v>19890.259999999998</v>
      </c>
      <c r="H149" s="11">
        <v>33451.879999999997</v>
      </c>
      <c r="I149" s="11">
        <v>522.31259999999997</v>
      </c>
      <c r="J149" s="11">
        <v>2918.8359999999998</v>
      </c>
      <c r="L149" s="12">
        <v>3917715.1688841525</v>
      </c>
      <c r="N149" s="11">
        <v>4.7274459999999997E-2</v>
      </c>
      <c r="O149" s="12">
        <v>5.3862629999999997E-5</v>
      </c>
      <c r="P149" s="11">
        <v>1.0893630000000001</v>
      </c>
      <c r="Q149" s="11">
        <v>806749</v>
      </c>
      <c r="R149" s="12">
        <v>17065220</v>
      </c>
      <c r="U149" s="12">
        <f t="shared" si="7"/>
        <v>0.10739425452408159</v>
      </c>
      <c r="V149" s="12">
        <f t="shared" si="8"/>
        <v>0.1134882473867541</v>
      </c>
      <c r="W149" s="12">
        <f t="shared" si="10"/>
        <v>4.4403012527434775E-2</v>
      </c>
      <c r="Y149" s="11">
        <v>676</v>
      </c>
      <c r="Z149" s="11">
        <v>4.1259769999999998</v>
      </c>
      <c r="AA149" s="11">
        <v>2.2920199999999999</v>
      </c>
      <c r="AB149" s="11">
        <v>204</v>
      </c>
      <c r="AC149" s="11">
        <v>152</v>
      </c>
      <c r="AD149" s="11">
        <v>13563</v>
      </c>
      <c r="AE149" s="11">
        <v>13838</v>
      </c>
    </row>
    <row r="150" spans="1:31" x14ac:dyDescent="0.25">
      <c r="A150" s="19" t="s">
        <v>241</v>
      </c>
      <c r="B150" s="11">
        <v>54</v>
      </c>
      <c r="C150" s="11" t="s">
        <v>269</v>
      </c>
      <c r="D150" s="11">
        <v>26082</v>
      </c>
      <c r="E150" s="11">
        <v>411375.8</v>
      </c>
      <c r="F150" s="11">
        <v>3422.9540000000002</v>
      </c>
      <c r="G150" s="11">
        <v>19365.189999999999</v>
      </c>
      <c r="H150" s="11">
        <v>32946.620000000003</v>
      </c>
      <c r="I150" s="11">
        <v>518.93489999999997</v>
      </c>
      <c r="J150" s="11">
        <v>2868.6390000000001</v>
      </c>
      <c r="L150" s="12">
        <v>3917715.1688841525</v>
      </c>
      <c r="N150" s="11">
        <v>4.7074209999999998E-2</v>
      </c>
      <c r="O150" s="12">
        <v>5.435155E-5</v>
      </c>
      <c r="P150" s="11">
        <v>1.210631</v>
      </c>
      <c r="Q150" s="11">
        <v>785452</v>
      </c>
      <c r="R150" s="12">
        <v>16685400</v>
      </c>
      <c r="U150" s="12">
        <f t="shared" si="7"/>
        <v>0.10500400929278594</v>
      </c>
      <c r="V150" s="12">
        <f t="shared" si="8"/>
        <v>0.11082240786546294</v>
      </c>
      <c r="W150" s="12">
        <f t="shared" si="10"/>
        <v>4.4278100865608017E-2</v>
      </c>
      <c r="Y150" s="11">
        <v>676</v>
      </c>
      <c r="Z150" s="11">
        <v>4.1259769999999998</v>
      </c>
      <c r="AA150" s="11">
        <v>2.2920199999999999</v>
      </c>
      <c r="AB150" s="11">
        <v>230</v>
      </c>
      <c r="AC150" s="11">
        <v>152</v>
      </c>
      <c r="AD150" s="11">
        <v>13563</v>
      </c>
      <c r="AE150" s="11">
        <v>13841</v>
      </c>
    </row>
    <row r="151" spans="1:31" x14ac:dyDescent="0.25">
      <c r="A151" s="19" t="s">
        <v>242</v>
      </c>
      <c r="B151" s="11">
        <v>55</v>
      </c>
      <c r="C151" s="11" t="s">
        <v>269</v>
      </c>
      <c r="D151" s="11">
        <v>28342.7</v>
      </c>
      <c r="E151" s="11">
        <v>421851.4</v>
      </c>
      <c r="F151" s="11">
        <v>3514.5709999999999</v>
      </c>
      <c r="G151" s="11">
        <v>19928.990000000002</v>
      </c>
      <c r="H151" s="11">
        <v>33262.06</v>
      </c>
      <c r="I151" s="11">
        <v>528.72280000000001</v>
      </c>
      <c r="J151" s="11">
        <v>2903.5749999999998</v>
      </c>
      <c r="L151" s="12">
        <v>3917715.1688841525</v>
      </c>
      <c r="N151" s="11">
        <v>4.7241739999999997E-2</v>
      </c>
      <c r="O151" s="12">
        <v>5.3772189999999999E-5</v>
      </c>
      <c r="P151" s="11">
        <v>0.98775290000000004</v>
      </c>
      <c r="Q151" s="11">
        <v>808320</v>
      </c>
      <c r="R151" s="12">
        <v>17110290</v>
      </c>
      <c r="U151" s="12">
        <f t="shared" si="7"/>
        <v>0.10767791475768571</v>
      </c>
      <c r="V151" s="12">
        <f t="shared" si="8"/>
        <v>0.11380506056282422</v>
      </c>
      <c r="W151" s="12">
        <f t="shared" si="10"/>
        <v>4.4364757393657285E-2</v>
      </c>
      <c r="Y151" s="11">
        <v>676</v>
      </c>
      <c r="Z151" s="11">
        <v>4.1259769999999998</v>
      </c>
      <c r="AA151" s="11">
        <v>2.2920199999999999</v>
      </c>
      <c r="AB151" s="11">
        <v>22</v>
      </c>
      <c r="AC151" s="11">
        <v>178</v>
      </c>
      <c r="AD151" s="11">
        <v>13561</v>
      </c>
      <c r="AE151" s="11">
        <v>13824</v>
      </c>
    </row>
    <row r="152" spans="1:31" x14ac:dyDescent="0.25">
      <c r="A152" s="19" t="s">
        <v>243</v>
      </c>
      <c r="B152" s="11">
        <v>56</v>
      </c>
      <c r="C152" s="11" t="s">
        <v>269</v>
      </c>
      <c r="D152" s="11">
        <v>29889.94</v>
      </c>
      <c r="E152" s="11">
        <v>429191.7</v>
      </c>
      <c r="F152" s="11">
        <v>3595.8090000000002</v>
      </c>
      <c r="G152" s="11">
        <v>20305.79</v>
      </c>
      <c r="H152" s="11">
        <v>33723.71</v>
      </c>
      <c r="I152" s="11">
        <v>529.46249999999998</v>
      </c>
      <c r="J152" s="11">
        <v>2938.2890000000002</v>
      </c>
      <c r="L152" s="12">
        <v>3917715.1688841525</v>
      </c>
      <c r="N152" s="11">
        <v>4.7311720000000002E-2</v>
      </c>
      <c r="O152" s="12">
        <v>5.3351640000000002E-5</v>
      </c>
      <c r="P152" s="11">
        <v>0.76110270000000002</v>
      </c>
      <c r="Q152" s="11">
        <v>823603</v>
      </c>
      <c r="R152" s="12">
        <v>17408010</v>
      </c>
      <c r="U152" s="12">
        <f t="shared" si="7"/>
        <v>0.10955153233414945</v>
      </c>
      <c r="V152" s="12">
        <f t="shared" si="8"/>
        <v>0.11590004616144174</v>
      </c>
      <c r="W152" s="12">
        <f t="shared" si="10"/>
        <v>4.4380721993017527E-2</v>
      </c>
      <c r="Y152" s="11">
        <v>676</v>
      </c>
      <c r="Z152" s="11">
        <v>4.1259769999999998</v>
      </c>
      <c r="AA152" s="11">
        <v>2.2920199999999999</v>
      </c>
      <c r="AB152" s="11">
        <v>48</v>
      </c>
      <c r="AC152" s="11">
        <v>178</v>
      </c>
      <c r="AD152" s="11">
        <v>13561</v>
      </c>
      <c r="AE152" s="11">
        <v>13826</v>
      </c>
    </row>
    <row r="153" spans="1:31" x14ac:dyDescent="0.25">
      <c r="A153" s="19" t="s">
        <v>244</v>
      </c>
      <c r="B153" s="11">
        <v>57</v>
      </c>
      <c r="C153" s="11" t="s">
        <v>269</v>
      </c>
      <c r="D153" s="11">
        <v>30534.94</v>
      </c>
      <c r="E153" s="11">
        <v>432425.6</v>
      </c>
      <c r="F153" s="11">
        <v>3599.605</v>
      </c>
      <c r="G153" s="11">
        <v>20466.689999999999</v>
      </c>
      <c r="H153" s="11">
        <v>33865.51</v>
      </c>
      <c r="I153" s="11">
        <v>538.90530000000001</v>
      </c>
      <c r="J153" s="11">
        <v>2952.3919999999998</v>
      </c>
      <c r="L153" s="12">
        <v>3917715.1688841525</v>
      </c>
      <c r="N153" s="11">
        <v>4.7329969999999999E-2</v>
      </c>
      <c r="O153" s="12">
        <v>5.3162480000000003E-5</v>
      </c>
      <c r="P153" s="11">
        <v>0.86269879999999999</v>
      </c>
      <c r="Q153" s="11">
        <v>830129</v>
      </c>
      <c r="R153" s="12">
        <v>17539180</v>
      </c>
      <c r="U153" s="12">
        <f t="shared" si="7"/>
        <v>0.11037698795320126</v>
      </c>
      <c r="V153" s="12">
        <f t="shared" si="8"/>
        <v>0.11682434776621746</v>
      </c>
      <c r="W153" s="12">
        <f t="shared" si="10"/>
        <v>4.4375917167470268E-2</v>
      </c>
      <c r="Y153" s="11">
        <v>676</v>
      </c>
      <c r="Z153" s="11">
        <v>4.1259769999999998</v>
      </c>
      <c r="AA153" s="11">
        <v>2.2920199999999999</v>
      </c>
      <c r="AB153" s="11">
        <v>74</v>
      </c>
      <c r="AC153" s="11">
        <v>178</v>
      </c>
      <c r="AD153" s="11">
        <v>13561</v>
      </c>
      <c r="AE153" s="11">
        <v>13828</v>
      </c>
    </row>
    <row r="154" spans="1:31" x14ac:dyDescent="0.25">
      <c r="A154" s="19" t="s">
        <v>245</v>
      </c>
      <c r="B154" s="11">
        <v>58</v>
      </c>
      <c r="C154" s="11" t="s">
        <v>269</v>
      </c>
      <c r="D154" s="11">
        <v>30592.83</v>
      </c>
      <c r="E154" s="11">
        <v>433350.40000000002</v>
      </c>
      <c r="F154" s="11">
        <v>3632.3960000000002</v>
      </c>
      <c r="G154" s="11">
        <v>20513.04</v>
      </c>
      <c r="H154" s="11">
        <v>33949.46</v>
      </c>
      <c r="I154" s="11">
        <v>530.37480000000005</v>
      </c>
      <c r="J154" s="11">
        <v>2964.3240000000001</v>
      </c>
      <c r="L154" s="12">
        <v>3917715.1688841525</v>
      </c>
      <c r="N154" s="11">
        <v>4.733594E-2</v>
      </c>
      <c r="O154" s="12">
        <v>5.3109229999999998E-5</v>
      </c>
      <c r="P154" s="11">
        <v>0.9874851</v>
      </c>
      <c r="Q154" s="11">
        <v>832009</v>
      </c>
      <c r="R154" s="12">
        <v>17576690</v>
      </c>
      <c r="U154" s="12">
        <f t="shared" si="7"/>
        <v>0.1106130439093221</v>
      </c>
      <c r="V154" s="12">
        <f t="shared" si="8"/>
        <v>0.11708881926250941</v>
      </c>
      <c r="W154" s="12">
        <f t="shared" si="10"/>
        <v>4.4375244544979806E-2</v>
      </c>
      <c r="Y154" s="11">
        <v>676</v>
      </c>
      <c r="Z154" s="11">
        <v>4.1259769999999998</v>
      </c>
      <c r="AA154" s="11">
        <v>2.2920199999999999</v>
      </c>
      <c r="AB154" s="11">
        <v>100</v>
      </c>
      <c r="AC154" s="11">
        <v>178</v>
      </c>
      <c r="AD154" s="11">
        <v>13561</v>
      </c>
      <c r="AE154" s="11">
        <v>13830</v>
      </c>
    </row>
    <row r="155" spans="1:31" x14ac:dyDescent="0.25">
      <c r="A155" s="19" t="s">
        <v>246</v>
      </c>
      <c r="B155" s="11">
        <v>59</v>
      </c>
      <c r="C155" s="11" t="s">
        <v>269</v>
      </c>
      <c r="D155" s="11">
        <v>30328.43</v>
      </c>
      <c r="E155" s="11">
        <v>432445.6</v>
      </c>
      <c r="F155" s="11">
        <v>3597.83</v>
      </c>
      <c r="G155" s="11">
        <v>20446.3</v>
      </c>
      <c r="H155" s="11">
        <v>33947.760000000002</v>
      </c>
      <c r="I155" s="11">
        <v>531.60749999999996</v>
      </c>
      <c r="J155" s="11">
        <v>2933.777</v>
      </c>
      <c r="L155" s="12">
        <v>3917715.1688841525</v>
      </c>
      <c r="N155" s="11">
        <v>4.7280639999999999E-2</v>
      </c>
      <c r="O155" s="12">
        <v>5.3132289999999999E-5</v>
      </c>
      <c r="P155" s="11">
        <v>1.2512479999999999</v>
      </c>
      <c r="Q155" s="11">
        <v>829302</v>
      </c>
      <c r="R155" s="12">
        <v>17539990</v>
      </c>
      <c r="U155" s="12">
        <f t="shared" si="7"/>
        <v>0.11038209296955336</v>
      </c>
      <c r="V155" s="12">
        <f t="shared" si="8"/>
        <v>0.11683006660644947</v>
      </c>
      <c r="W155" s="12">
        <f t="shared" si="10"/>
        <v>4.4329530609300762E-2</v>
      </c>
      <c r="Y155" s="11">
        <v>676</v>
      </c>
      <c r="Z155" s="11">
        <v>4.1259769999999998</v>
      </c>
      <c r="AA155" s="11">
        <v>2.2920199999999999</v>
      </c>
      <c r="AB155" s="11">
        <v>126</v>
      </c>
      <c r="AC155" s="11">
        <v>178</v>
      </c>
      <c r="AD155" s="11">
        <v>13561</v>
      </c>
      <c r="AE155" s="11">
        <v>13832</v>
      </c>
    </row>
    <row r="156" spans="1:31" x14ac:dyDescent="0.25">
      <c r="A156" s="19" t="s">
        <v>247</v>
      </c>
      <c r="B156" s="11">
        <v>60</v>
      </c>
      <c r="C156" s="11" t="s">
        <v>269</v>
      </c>
      <c r="D156" s="11">
        <v>29606.11</v>
      </c>
      <c r="E156" s="11">
        <v>429524.2</v>
      </c>
      <c r="F156" s="11">
        <v>3570.4140000000002</v>
      </c>
      <c r="G156" s="11">
        <v>20355.62</v>
      </c>
      <c r="H156" s="11">
        <v>33763.879999999997</v>
      </c>
      <c r="I156" s="11">
        <v>531.58280000000002</v>
      </c>
      <c r="J156" s="11">
        <v>2934.886</v>
      </c>
      <c r="L156" s="12">
        <v>3917715.1688841525</v>
      </c>
      <c r="N156" s="11">
        <v>4.7391099999999999E-2</v>
      </c>
      <c r="O156" s="12">
        <v>5.3377719999999997E-5</v>
      </c>
      <c r="P156" s="11">
        <v>0.85506059999999995</v>
      </c>
      <c r="Q156" s="11">
        <v>825624</v>
      </c>
      <c r="R156" s="12">
        <v>17421500</v>
      </c>
      <c r="U156" s="12">
        <f t="shared" si="7"/>
        <v>0.10963640323100302</v>
      </c>
      <c r="V156" s="12">
        <f t="shared" si="8"/>
        <v>0.11599504287788147</v>
      </c>
      <c r="W156" s="12">
        <f t="shared" si="10"/>
        <v>4.4452927129137211E-2</v>
      </c>
      <c r="Y156" s="11">
        <v>676</v>
      </c>
      <c r="Z156" s="11">
        <v>4.1259769999999998</v>
      </c>
      <c r="AA156" s="11">
        <v>2.2920199999999999</v>
      </c>
      <c r="AB156" s="11">
        <v>152</v>
      </c>
      <c r="AC156" s="11">
        <v>178</v>
      </c>
      <c r="AD156" s="11">
        <v>13561</v>
      </c>
      <c r="AE156" s="11">
        <v>13834</v>
      </c>
    </row>
    <row r="157" spans="1:31" x14ac:dyDescent="0.25">
      <c r="A157" s="19" t="s">
        <v>248</v>
      </c>
      <c r="B157" s="11">
        <v>61</v>
      </c>
      <c r="C157" s="11" t="s">
        <v>269</v>
      </c>
      <c r="D157" s="11">
        <v>28401.65</v>
      </c>
      <c r="E157" s="11">
        <v>424802.1</v>
      </c>
      <c r="F157" s="11">
        <v>3541.6909999999998</v>
      </c>
      <c r="G157" s="11">
        <v>20134.05</v>
      </c>
      <c r="H157" s="11">
        <v>33652.61</v>
      </c>
      <c r="I157" s="11">
        <v>524.21109999999999</v>
      </c>
      <c r="J157" s="11">
        <v>2918.5160000000001</v>
      </c>
      <c r="L157" s="12">
        <v>3917715.1688841525</v>
      </c>
      <c r="N157" s="11">
        <v>4.7396290000000001E-2</v>
      </c>
      <c r="O157" s="12">
        <v>5.3676649999999997E-5</v>
      </c>
      <c r="P157" s="11">
        <v>0.91576259999999998</v>
      </c>
      <c r="Q157" s="11">
        <v>816637</v>
      </c>
      <c r="R157" s="12">
        <v>17229980</v>
      </c>
      <c r="U157" s="12">
        <f t="shared" si="7"/>
        <v>0.10843108334519187</v>
      </c>
      <c r="V157" s="12">
        <f t="shared" si="8"/>
        <v>0.11464671722027395</v>
      </c>
      <c r="W157" s="12">
        <f t="shared" si="10"/>
        <v>4.4489857824881733E-2</v>
      </c>
      <c r="Y157" s="11">
        <v>676</v>
      </c>
      <c r="Z157" s="11">
        <v>4.1259769999999998</v>
      </c>
      <c r="AA157" s="11">
        <v>2.2920199999999999</v>
      </c>
      <c r="AB157" s="11">
        <v>178</v>
      </c>
      <c r="AC157" s="11">
        <v>178</v>
      </c>
      <c r="AD157" s="11">
        <v>13561</v>
      </c>
      <c r="AE157" s="11">
        <v>13836</v>
      </c>
    </row>
    <row r="158" spans="1:31" x14ac:dyDescent="0.25">
      <c r="A158" s="19" t="s">
        <v>249</v>
      </c>
      <c r="B158" s="11">
        <v>62</v>
      </c>
      <c r="C158" s="11" t="s">
        <v>269</v>
      </c>
      <c r="D158" s="11">
        <v>27056.51</v>
      </c>
      <c r="E158" s="11">
        <v>417665.4</v>
      </c>
      <c r="F158" s="11">
        <v>3479.857</v>
      </c>
      <c r="G158" s="11">
        <v>19698.5</v>
      </c>
      <c r="H158" s="11">
        <v>33254.949999999997</v>
      </c>
      <c r="I158" s="11">
        <v>521.27710000000002</v>
      </c>
      <c r="J158" s="11">
        <v>2899.5070000000001</v>
      </c>
      <c r="L158" s="12">
        <v>3917715.1688841525</v>
      </c>
      <c r="N158" s="11">
        <v>4.7163339999999998E-2</v>
      </c>
      <c r="O158" s="12">
        <v>5.3994099999999999E-5</v>
      </c>
      <c r="P158" s="11">
        <v>0.80804480000000001</v>
      </c>
      <c r="Q158" s="11">
        <v>798971</v>
      </c>
      <c r="R158" s="12">
        <v>16940510</v>
      </c>
      <c r="U158" s="12">
        <f t="shared" si="7"/>
        <v>0.10660943483519245</v>
      </c>
      <c r="V158" s="12">
        <f t="shared" si="8"/>
        <v>0.11261219612754622</v>
      </c>
      <c r="W158" s="12">
        <f t="shared" si="10"/>
        <v>4.431942201913594E-2</v>
      </c>
      <c r="Y158" s="11">
        <v>676</v>
      </c>
      <c r="Z158" s="11">
        <v>4.1259769999999998</v>
      </c>
      <c r="AA158" s="11">
        <v>2.2920199999999999</v>
      </c>
      <c r="AB158" s="11">
        <v>204</v>
      </c>
      <c r="AC158" s="11">
        <v>178</v>
      </c>
      <c r="AD158" s="11">
        <v>13561</v>
      </c>
      <c r="AE158" s="11">
        <v>13838</v>
      </c>
    </row>
    <row r="159" spans="1:31" x14ac:dyDescent="0.25">
      <c r="A159" s="19" t="s">
        <v>250</v>
      </c>
      <c r="B159" s="11">
        <v>63</v>
      </c>
      <c r="C159" s="11" t="s">
        <v>269</v>
      </c>
      <c r="D159" s="11">
        <v>25424.83</v>
      </c>
      <c r="E159" s="11">
        <v>407308.79999999999</v>
      </c>
      <c r="F159" s="11">
        <v>3397.288</v>
      </c>
      <c r="G159" s="11">
        <v>19227.439999999999</v>
      </c>
      <c r="H159" s="11">
        <v>32730.69</v>
      </c>
      <c r="I159" s="11">
        <v>518.41719999999998</v>
      </c>
      <c r="J159" s="11">
        <v>2853.4520000000002</v>
      </c>
      <c r="L159" s="12">
        <v>3917715.1688841525</v>
      </c>
      <c r="N159" s="11">
        <v>4.7206049999999999E-2</v>
      </c>
      <c r="O159" s="12">
        <v>5.470211E-5</v>
      </c>
      <c r="P159" s="11">
        <v>0.63313470000000005</v>
      </c>
      <c r="Q159" s="11">
        <v>779865</v>
      </c>
      <c r="R159" s="12">
        <v>16520450</v>
      </c>
      <c r="U159" s="12">
        <f t="shared" si="7"/>
        <v>0.10396590421758764</v>
      </c>
      <c r="V159" s="12">
        <f t="shared" si="8"/>
        <v>0.10966670319785082</v>
      </c>
      <c r="W159" s="12">
        <f t="shared" si="10"/>
        <v>4.4429630774274642E-2</v>
      </c>
      <c r="Y159" s="11">
        <v>676</v>
      </c>
      <c r="Z159" s="11">
        <v>4.1259769999999998</v>
      </c>
      <c r="AA159" s="11">
        <v>2.2920199999999999</v>
      </c>
      <c r="AB159" s="11">
        <v>230</v>
      </c>
      <c r="AC159" s="11">
        <v>178</v>
      </c>
      <c r="AD159" s="11">
        <v>13561</v>
      </c>
      <c r="AE159" s="11">
        <v>13841</v>
      </c>
    </row>
    <row r="160" spans="1:31" x14ac:dyDescent="0.25">
      <c r="A160" s="19" t="s">
        <v>251</v>
      </c>
      <c r="B160" s="11">
        <v>64</v>
      </c>
      <c r="C160" s="11" t="s">
        <v>269</v>
      </c>
      <c r="D160" s="11">
        <v>26749.68</v>
      </c>
      <c r="E160" s="11">
        <v>414464.2</v>
      </c>
      <c r="F160" s="11">
        <v>3444.8719999999998</v>
      </c>
      <c r="G160" s="11">
        <v>19549.46</v>
      </c>
      <c r="H160" s="11">
        <v>32920.32</v>
      </c>
      <c r="I160" s="11">
        <v>525.09860000000003</v>
      </c>
      <c r="J160" s="11">
        <v>2863.7330000000002</v>
      </c>
      <c r="L160" s="12">
        <v>3917715.1688841525</v>
      </c>
      <c r="N160" s="11">
        <v>4.7168019999999998E-2</v>
      </c>
      <c r="O160" s="12">
        <v>5.4205030000000002E-5</v>
      </c>
      <c r="P160" s="11">
        <v>1.0857589999999999</v>
      </c>
      <c r="Q160" s="11">
        <v>792926</v>
      </c>
      <c r="R160" s="12">
        <v>16810670</v>
      </c>
      <c r="U160" s="12">
        <f t="shared" si="7"/>
        <v>0.10579232591787628</v>
      </c>
      <c r="V160" s="12">
        <f t="shared" si="8"/>
        <v>0.11170087352659479</v>
      </c>
      <c r="W160" s="12">
        <f t="shared" si="10"/>
        <v>4.4345459376209539E-2</v>
      </c>
      <c r="Y160" s="11">
        <v>676</v>
      </c>
      <c r="Z160" s="11">
        <v>4.1259769999999998</v>
      </c>
      <c r="AA160" s="11">
        <v>2.2920199999999999</v>
      </c>
      <c r="AB160" s="11">
        <v>22</v>
      </c>
      <c r="AC160" s="11">
        <v>204</v>
      </c>
      <c r="AD160" s="11">
        <v>13559</v>
      </c>
      <c r="AE160" s="11">
        <v>13824</v>
      </c>
    </row>
    <row r="161" spans="1:31" x14ac:dyDescent="0.25">
      <c r="A161" s="19" t="s">
        <v>252</v>
      </c>
      <c r="B161" s="11">
        <v>65</v>
      </c>
      <c r="C161" s="11" t="s">
        <v>269</v>
      </c>
      <c r="D161" s="11">
        <v>28236</v>
      </c>
      <c r="E161" s="11">
        <v>422735.7</v>
      </c>
      <c r="F161" s="11">
        <v>3519.3049999999998</v>
      </c>
      <c r="G161" s="11">
        <v>19977.54</v>
      </c>
      <c r="H161" s="11">
        <v>33378.129999999997</v>
      </c>
      <c r="I161" s="11">
        <v>525.98620000000005</v>
      </c>
      <c r="J161" s="11">
        <v>2911.1190000000001</v>
      </c>
      <c r="L161" s="12">
        <v>3917715.1688841525</v>
      </c>
      <c r="N161" s="11">
        <v>4.7257750000000001E-2</v>
      </c>
      <c r="O161" s="12">
        <v>5.3725430000000001E-5</v>
      </c>
      <c r="P161" s="11">
        <v>1.1896139999999999</v>
      </c>
      <c r="Q161" s="11">
        <v>810289</v>
      </c>
      <c r="R161" s="12">
        <v>17146160</v>
      </c>
      <c r="U161" s="12">
        <f t="shared" ref="U161:U177" si="11">E161/L161</f>
        <v>0.10790363305569353</v>
      </c>
      <c r="V161" s="12">
        <f t="shared" ref="V161:V177" si="12">U161/(1-U161/2)</f>
        <v>0.11405722767699776</v>
      </c>
      <c r="W161" s="12">
        <f t="shared" ref="W161:W177" si="13">N161/(1+V161*f)</f>
        <v>4.4373804630999526E-2</v>
      </c>
      <c r="Y161" s="11">
        <v>676</v>
      </c>
      <c r="Z161" s="11">
        <v>4.1259769999999998</v>
      </c>
      <c r="AA161" s="11">
        <v>2.2920199999999999</v>
      </c>
      <c r="AB161" s="11">
        <v>48</v>
      </c>
      <c r="AC161" s="11">
        <v>204</v>
      </c>
      <c r="AD161" s="11">
        <v>13559</v>
      </c>
      <c r="AE161" s="11">
        <v>13826</v>
      </c>
    </row>
    <row r="162" spans="1:31" x14ac:dyDescent="0.25">
      <c r="A162" s="19" t="s">
        <v>253</v>
      </c>
      <c r="B162" s="11">
        <v>66</v>
      </c>
      <c r="C162" s="11" t="s">
        <v>269</v>
      </c>
      <c r="D162" s="11">
        <v>28783.16</v>
      </c>
      <c r="E162" s="11">
        <v>424855.1</v>
      </c>
      <c r="F162" s="11">
        <v>3550.8380000000002</v>
      </c>
      <c r="G162" s="11">
        <v>20111.240000000002</v>
      </c>
      <c r="H162" s="11">
        <v>33473.199999999997</v>
      </c>
      <c r="I162" s="11">
        <v>515.58180000000004</v>
      </c>
      <c r="J162" s="11">
        <v>2924.0630000000001</v>
      </c>
      <c r="L162" s="12">
        <v>3917715.1688841525</v>
      </c>
      <c r="N162" s="11">
        <v>4.7336709999999997E-2</v>
      </c>
      <c r="O162" s="12">
        <v>5.3638019999999998E-5</v>
      </c>
      <c r="P162" s="11">
        <v>1.1819120000000001</v>
      </c>
      <c r="Q162" s="11">
        <v>815712</v>
      </c>
      <c r="R162" s="12">
        <v>17232120</v>
      </c>
      <c r="U162" s="12">
        <f t="shared" si="11"/>
        <v>0.10844461163852491</v>
      </c>
      <c r="V162" s="12">
        <f t="shared" si="12"/>
        <v>0.11466184104972263</v>
      </c>
      <c r="W162" s="12">
        <f t="shared" si="13"/>
        <v>4.4433571945046213E-2</v>
      </c>
      <c r="Y162" s="11">
        <v>676</v>
      </c>
      <c r="Z162" s="11">
        <v>4.1259769999999998</v>
      </c>
      <c r="AA162" s="11">
        <v>2.2920199999999999</v>
      </c>
      <c r="AB162" s="11">
        <v>74</v>
      </c>
      <c r="AC162" s="11">
        <v>204</v>
      </c>
      <c r="AD162" s="11">
        <v>13559</v>
      </c>
      <c r="AE162" s="11">
        <v>13828</v>
      </c>
    </row>
    <row r="163" spans="1:31" x14ac:dyDescent="0.25">
      <c r="A163" s="19" t="s">
        <v>254</v>
      </c>
      <c r="B163" s="11">
        <v>67</v>
      </c>
      <c r="C163" s="11" t="s">
        <v>269</v>
      </c>
      <c r="D163" s="11">
        <v>28917.9</v>
      </c>
      <c r="E163" s="11">
        <v>425705.6</v>
      </c>
      <c r="F163" s="11">
        <v>3560.848</v>
      </c>
      <c r="G163" s="11">
        <v>20109.439999999999</v>
      </c>
      <c r="H163" s="11">
        <v>33599.75</v>
      </c>
      <c r="I163" s="11">
        <v>525</v>
      </c>
      <c r="J163" s="11">
        <v>2922.2629999999999</v>
      </c>
      <c r="L163" s="12">
        <v>3917715.1688841525</v>
      </c>
      <c r="N163" s="11">
        <v>4.7237920000000003E-2</v>
      </c>
      <c r="O163" s="12">
        <v>5.3525949999999999E-5</v>
      </c>
      <c r="P163" s="11">
        <v>0.99774719999999995</v>
      </c>
      <c r="Q163" s="11">
        <v>815639</v>
      </c>
      <c r="R163" s="12">
        <v>17266620</v>
      </c>
      <c r="U163" s="12">
        <f t="shared" si="11"/>
        <v>0.10866170245889771</v>
      </c>
      <c r="V163" s="12">
        <f t="shared" si="12"/>
        <v>0.11490456530189971</v>
      </c>
      <c r="W163" s="12">
        <f t="shared" si="13"/>
        <v>4.4335084813145145E-2</v>
      </c>
      <c r="Y163" s="11">
        <v>676</v>
      </c>
      <c r="Z163" s="11">
        <v>4.1259769999999998</v>
      </c>
      <c r="AA163" s="11">
        <v>2.2920199999999999</v>
      </c>
      <c r="AB163" s="11">
        <v>100</v>
      </c>
      <c r="AC163" s="11">
        <v>204</v>
      </c>
      <c r="AD163" s="11">
        <v>13559</v>
      </c>
      <c r="AE163" s="11">
        <v>13830</v>
      </c>
    </row>
    <row r="164" spans="1:31" x14ac:dyDescent="0.25">
      <c r="A164" s="19" t="s">
        <v>255</v>
      </c>
      <c r="B164" s="11">
        <v>68</v>
      </c>
      <c r="C164" s="11" t="s">
        <v>269</v>
      </c>
      <c r="D164" s="11">
        <v>28693.88</v>
      </c>
      <c r="E164" s="11">
        <v>424509.3</v>
      </c>
      <c r="F164" s="11">
        <v>3549.31</v>
      </c>
      <c r="G164" s="11">
        <v>20074.93</v>
      </c>
      <c r="H164" s="11">
        <v>33499.43</v>
      </c>
      <c r="I164" s="11">
        <v>526.82449999999994</v>
      </c>
      <c r="J164" s="11">
        <v>2907.6179999999999</v>
      </c>
      <c r="L164" s="12">
        <v>3917715.1688841525</v>
      </c>
      <c r="N164" s="11">
        <v>4.7289709999999999E-2</v>
      </c>
      <c r="O164" s="12">
        <v>5.3632019999999999E-5</v>
      </c>
      <c r="P164" s="11">
        <v>0.97494840000000005</v>
      </c>
      <c r="Q164" s="11">
        <v>814239</v>
      </c>
      <c r="R164" s="12">
        <v>17218100</v>
      </c>
      <c r="U164" s="12">
        <f t="shared" si="11"/>
        <v>0.10835634590579722</v>
      </c>
      <c r="V164" s="12">
        <f t="shared" si="12"/>
        <v>0.11456316909506165</v>
      </c>
      <c r="W164" s="12">
        <f t="shared" si="13"/>
        <v>4.4391797297315051E-2</v>
      </c>
      <c r="Y164" s="11">
        <v>676</v>
      </c>
      <c r="Z164" s="11">
        <v>4.1259769999999998</v>
      </c>
      <c r="AA164" s="11">
        <v>2.2920199999999999</v>
      </c>
      <c r="AB164" s="11">
        <v>126</v>
      </c>
      <c r="AC164" s="11">
        <v>204</v>
      </c>
      <c r="AD164" s="11">
        <v>13559</v>
      </c>
      <c r="AE164" s="11">
        <v>13832</v>
      </c>
    </row>
    <row r="165" spans="1:31" x14ac:dyDescent="0.25">
      <c r="A165" s="19" t="s">
        <v>256</v>
      </c>
      <c r="B165" s="11">
        <v>69</v>
      </c>
      <c r="C165" s="11" t="s">
        <v>269</v>
      </c>
      <c r="D165" s="11">
        <v>28030.400000000001</v>
      </c>
      <c r="E165" s="11">
        <v>422046.2</v>
      </c>
      <c r="F165" s="11">
        <v>3517.0859999999998</v>
      </c>
      <c r="G165" s="11">
        <v>19927.07</v>
      </c>
      <c r="H165" s="11">
        <v>33408.61</v>
      </c>
      <c r="I165" s="11">
        <v>519.72389999999996</v>
      </c>
      <c r="J165" s="11">
        <v>2915.828</v>
      </c>
      <c r="L165" s="12">
        <v>3917715.1688841525</v>
      </c>
      <c r="N165" s="11">
        <v>4.7215380000000001E-2</v>
      </c>
      <c r="O165" s="12">
        <v>5.3744099999999999E-5</v>
      </c>
      <c r="P165" s="11">
        <v>1.001234</v>
      </c>
      <c r="Q165" s="11">
        <v>808242</v>
      </c>
      <c r="R165" s="12">
        <v>17118190</v>
      </c>
      <c r="U165" s="12">
        <f t="shared" si="11"/>
        <v>0.1077276376169551</v>
      </c>
      <c r="V165" s="12">
        <f t="shared" si="12"/>
        <v>0.11386060459212925</v>
      </c>
      <c r="W165" s="12">
        <f t="shared" si="13"/>
        <v>4.4338684833604841E-2</v>
      </c>
      <c r="Y165" s="11">
        <v>676</v>
      </c>
      <c r="Z165" s="11">
        <v>4.1259769999999998</v>
      </c>
      <c r="AA165" s="11">
        <v>2.2920199999999999</v>
      </c>
      <c r="AB165" s="11">
        <v>152</v>
      </c>
      <c r="AC165" s="11">
        <v>204</v>
      </c>
      <c r="AD165" s="11">
        <v>13559</v>
      </c>
      <c r="AE165" s="11">
        <v>13834</v>
      </c>
    </row>
    <row r="166" spans="1:31" x14ac:dyDescent="0.25">
      <c r="A166" s="19" t="s">
        <v>257</v>
      </c>
      <c r="B166" s="11">
        <v>70</v>
      </c>
      <c r="C166" s="11" t="s">
        <v>269</v>
      </c>
      <c r="D166" s="11">
        <v>26940.61</v>
      </c>
      <c r="E166" s="11">
        <v>417317.1</v>
      </c>
      <c r="F166" s="11">
        <v>3479.5120000000002</v>
      </c>
      <c r="G166" s="11">
        <v>19727.689999999999</v>
      </c>
      <c r="H166" s="11">
        <v>33172.089999999997</v>
      </c>
      <c r="I166" s="11">
        <v>523.86580000000004</v>
      </c>
      <c r="J166" s="11">
        <v>2917.7510000000002</v>
      </c>
      <c r="L166" s="12">
        <v>3917715.1688841525</v>
      </c>
      <c r="N166" s="11">
        <v>4.7272649999999999E-2</v>
      </c>
      <c r="O166" s="12">
        <v>5.4082010000000002E-5</v>
      </c>
      <c r="P166" s="11">
        <v>0.92106370000000004</v>
      </c>
      <c r="Q166" s="11">
        <v>800155</v>
      </c>
      <c r="R166" s="12">
        <v>16926380</v>
      </c>
      <c r="U166" s="12">
        <f t="shared" si="11"/>
        <v>0.10652053097542072</v>
      </c>
      <c r="V166" s="12">
        <f t="shared" si="12"/>
        <v>0.11251300340773641</v>
      </c>
      <c r="W166" s="12">
        <f t="shared" si="13"/>
        <v>4.4424500250322026E-2</v>
      </c>
      <c r="Y166" s="11">
        <v>676</v>
      </c>
      <c r="Z166" s="11">
        <v>4.1259769999999998</v>
      </c>
      <c r="AA166" s="11">
        <v>2.2920199999999999</v>
      </c>
      <c r="AB166" s="11">
        <v>178</v>
      </c>
      <c r="AC166" s="11">
        <v>204</v>
      </c>
      <c r="AD166" s="11">
        <v>13559</v>
      </c>
      <c r="AE166" s="11">
        <v>13836</v>
      </c>
    </row>
    <row r="167" spans="1:31" x14ac:dyDescent="0.25">
      <c r="A167" s="19" t="s">
        <v>258</v>
      </c>
      <c r="B167" s="11">
        <v>71</v>
      </c>
      <c r="C167" s="11" t="s">
        <v>269</v>
      </c>
      <c r="D167" s="11">
        <v>25532.17</v>
      </c>
      <c r="E167" s="11">
        <v>410199.5</v>
      </c>
      <c r="F167" s="11">
        <v>3424.5320000000002</v>
      </c>
      <c r="G167" s="11">
        <v>19355.84</v>
      </c>
      <c r="H167" s="11">
        <v>32832.67</v>
      </c>
      <c r="I167" s="11">
        <v>513.14110000000005</v>
      </c>
      <c r="J167" s="11">
        <v>2863.3879999999999</v>
      </c>
      <c r="L167" s="12">
        <v>3917715.1688841525</v>
      </c>
      <c r="N167" s="11">
        <v>4.7186409999999998E-2</v>
      </c>
      <c r="O167" s="12">
        <v>5.4497160000000001E-5</v>
      </c>
      <c r="P167" s="11">
        <v>0.72790920000000003</v>
      </c>
      <c r="Q167" s="11">
        <v>785073</v>
      </c>
      <c r="R167" s="12">
        <v>16637690</v>
      </c>
      <c r="U167" s="12">
        <f t="shared" si="11"/>
        <v>0.10470375775603753</v>
      </c>
      <c r="V167" s="12">
        <f t="shared" si="12"/>
        <v>0.11048801282069978</v>
      </c>
      <c r="W167" s="12">
        <f t="shared" si="13"/>
        <v>4.4391592591446226E-2</v>
      </c>
      <c r="Y167" s="11">
        <v>676</v>
      </c>
      <c r="Z167" s="11">
        <v>4.1259769999999998</v>
      </c>
      <c r="AA167" s="11">
        <v>2.2920199999999999</v>
      </c>
      <c r="AB167" s="11">
        <v>204</v>
      </c>
      <c r="AC167" s="11">
        <v>204</v>
      </c>
      <c r="AD167" s="11">
        <v>13559</v>
      </c>
      <c r="AE167" s="11">
        <v>13838</v>
      </c>
    </row>
    <row r="168" spans="1:31" x14ac:dyDescent="0.25">
      <c r="A168" s="19" t="s">
        <v>259</v>
      </c>
      <c r="B168" s="11">
        <v>72</v>
      </c>
      <c r="C168" s="11" t="s">
        <v>269</v>
      </c>
      <c r="D168" s="11">
        <v>23868.29</v>
      </c>
      <c r="E168" s="11">
        <v>400535.9</v>
      </c>
      <c r="F168" s="11">
        <v>3324.605</v>
      </c>
      <c r="G168" s="11">
        <v>18875.22</v>
      </c>
      <c r="H168" s="11">
        <v>32370.12</v>
      </c>
      <c r="I168" s="11">
        <v>506.48419999999999</v>
      </c>
      <c r="J168" s="11">
        <v>2831.0410000000002</v>
      </c>
      <c r="L168" s="12">
        <v>3917715.1688841525</v>
      </c>
      <c r="N168" s="11">
        <v>4.7124920000000001E-2</v>
      </c>
      <c r="O168" s="12">
        <v>5.511311E-5</v>
      </c>
      <c r="P168" s="11">
        <v>0.71905350000000001</v>
      </c>
      <c r="Q168" s="11">
        <v>765579</v>
      </c>
      <c r="R168" s="12">
        <v>16245740</v>
      </c>
      <c r="U168" s="12">
        <f t="shared" si="11"/>
        <v>0.10223711595503281</v>
      </c>
      <c r="V168" s="12">
        <f t="shared" si="12"/>
        <v>0.10774487878814508</v>
      </c>
      <c r="W168" s="12">
        <f t="shared" si="13"/>
        <v>4.4399033881657321E-2</v>
      </c>
      <c r="Y168" s="11">
        <v>676</v>
      </c>
      <c r="Z168" s="11">
        <v>4.1259769999999998</v>
      </c>
      <c r="AA168" s="11">
        <v>2.2920199999999999</v>
      </c>
      <c r="AB168" s="11">
        <v>230</v>
      </c>
      <c r="AC168" s="11">
        <v>204</v>
      </c>
      <c r="AD168" s="11">
        <v>13559</v>
      </c>
      <c r="AE168" s="11">
        <v>13841</v>
      </c>
    </row>
    <row r="169" spans="1:31" x14ac:dyDescent="0.25">
      <c r="A169" s="19" t="s">
        <v>260</v>
      </c>
      <c r="B169" s="11">
        <v>73</v>
      </c>
      <c r="C169" s="11" t="s">
        <v>269</v>
      </c>
      <c r="D169" s="11">
        <v>24300.35</v>
      </c>
      <c r="E169" s="11">
        <v>404660.4</v>
      </c>
      <c r="F169" s="11">
        <v>3361.415</v>
      </c>
      <c r="G169" s="11">
        <v>19094.13</v>
      </c>
      <c r="H169" s="11">
        <v>32371.75</v>
      </c>
      <c r="I169" s="11">
        <v>504.41320000000002</v>
      </c>
      <c r="J169" s="11">
        <v>2828.5749999999998</v>
      </c>
      <c r="L169" s="12">
        <v>3917715.1688841525</v>
      </c>
      <c r="N169" s="11">
        <v>4.7185570000000003E-2</v>
      </c>
      <c r="O169" s="12">
        <v>5.4868370000000003E-5</v>
      </c>
      <c r="P169" s="11">
        <v>0.70299599999999995</v>
      </c>
      <c r="Q169" s="11">
        <v>774458</v>
      </c>
      <c r="R169" s="12">
        <v>16413030</v>
      </c>
      <c r="U169" s="12">
        <f t="shared" si="11"/>
        <v>0.10328989795224337</v>
      </c>
      <c r="V169" s="12">
        <f t="shared" si="12"/>
        <v>0.10891479709073926</v>
      </c>
      <c r="W169" s="12">
        <f t="shared" si="13"/>
        <v>4.4428271079253644E-2</v>
      </c>
      <c r="Y169" s="11">
        <v>676</v>
      </c>
      <c r="Z169" s="11">
        <v>4.1259769999999998</v>
      </c>
      <c r="AA169" s="11">
        <v>2.2920199999999999</v>
      </c>
      <c r="AB169" s="11">
        <v>22</v>
      </c>
      <c r="AC169" s="11">
        <v>230</v>
      </c>
      <c r="AD169" s="11">
        <v>13556</v>
      </c>
      <c r="AE169" s="11">
        <v>13824</v>
      </c>
    </row>
    <row r="170" spans="1:31" x14ac:dyDescent="0.25">
      <c r="A170" s="19" t="s">
        <v>261</v>
      </c>
      <c r="B170" s="11">
        <v>74</v>
      </c>
      <c r="C170" s="11" t="s">
        <v>269</v>
      </c>
      <c r="D170" s="11">
        <v>28218.89</v>
      </c>
      <c r="E170" s="11">
        <v>406638.8</v>
      </c>
      <c r="F170" s="11">
        <v>3391.0010000000002</v>
      </c>
      <c r="G170" s="11">
        <v>19232.099999999999</v>
      </c>
      <c r="H170" s="11">
        <v>32124.21</v>
      </c>
      <c r="I170" s="11">
        <v>507.07589999999999</v>
      </c>
      <c r="J170" s="11">
        <v>2802.6880000000001</v>
      </c>
      <c r="L170" s="12">
        <v>3917715.1688841525</v>
      </c>
      <c r="N170" s="11">
        <v>4.7295289999999997E-2</v>
      </c>
      <c r="O170" s="12">
        <v>5.4801220000000001E-5</v>
      </c>
      <c r="P170" s="11">
        <v>0.88312639999999998</v>
      </c>
      <c r="Q170" s="11">
        <v>780054</v>
      </c>
      <c r="R170" s="12">
        <v>16493270</v>
      </c>
      <c r="U170" s="12">
        <f t="shared" si="11"/>
        <v>0.10379488616979249</v>
      </c>
      <c r="V170" s="12">
        <f t="shared" si="12"/>
        <v>0.10947643312714599</v>
      </c>
      <c r="W170" s="12">
        <f t="shared" si="13"/>
        <v>4.4518164897959747E-2</v>
      </c>
      <c r="Y170" s="11">
        <v>676</v>
      </c>
      <c r="Z170" s="11">
        <v>4.1259769999999998</v>
      </c>
      <c r="AA170" s="11">
        <v>2.2920199999999999</v>
      </c>
      <c r="AB170" s="11">
        <v>48</v>
      </c>
      <c r="AC170" s="11">
        <v>230</v>
      </c>
      <c r="AD170" s="11">
        <v>13556</v>
      </c>
      <c r="AE170" s="11">
        <v>13826</v>
      </c>
    </row>
    <row r="171" spans="1:31" x14ac:dyDescent="0.25">
      <c r="A171" s="19" t="s">
        <v>262</v>
      </c>
      <c r="B171" s="11">
        <v>75</v>
      </c>
      <c r="C171" s="11" t="s">
        <v>269</v>
      </c>
      <c r="D171" s="11">
        <v>26089.52</v>
      </c>
      <c r="E171" s="11">
        <v>413940.4</v>
      </c>
      <c r="F171" s="11">
        <v>3446.1289999999999</v>
      </c>
      <c r="G171" s="11">
        <v>19574.16</v>
      </c>
      <c r="H171" s="11">
        <v>32941.71</v>
      </c>
      <c r="I171" s="11">
        <v>518.41719999999998</v>
      </c>
      <c r="J171" s="11">
        <v>2875.8139999999999</v>
      </c>
      <c r="L171" s="12">
        <v>3917715.1688841525</v>
      </c>
      <c r="N171" s="11">
        <v>4.7287389999999999E-2</v>
      </c>
      <c r="O171" s="12">
        <v>5.4310990000000002E-5</v>
      </c>
      <c r="P171" s="11">
        <v>1.00292</v>
      </c>
      <c r="Q171" s="11">
        <v>793928</v>
      </c>
      <c r="R171" s="12">
        <v>16789420</v>
      </c>
      <c r="U171" s="12">
        <f t="shared" si="11"/>
        <v>0.10565862553961496</v>
      </c>
      <c r="V171" s="12">
        <f t="shared" si="12"/>
        <v>0.11155183217144532</v>
      </c>
      <c r="W171" s="12">
        <f t="shared" si="13"/>
        <v>4.4461236200941293E-2</v>
      </c>
      <c r="Y171" s="11">
        <v>676</v>
      </c>
      <c r="Z171" s="11">
        <v>4.1259769999999998</v>
      </c>
      <c r="AA171" s="11">
        <v>2.2920199999999999</v>
      </c>
      <c r="AB171" s="11">
        <v>74</v>
      </c>
      <c r="AC171" s="11">
        <v>230</v>
      </c>
      <c r="AD171" s="11">
        <v>13556</v>
      </c>
      <c r="AE171" s="11">
        <v>13828</v>
      </c>
    </row>
    <row r="172" spans="1:31" x14ac:dyDescent="0.25">
      <c r="A172" s="19" t="s">
        <v>263</v>
      </c>
      <c r="B172" s="11">
        <v>76</v>
      </c>
      <c r="C172" s="11" t="s">
        <v>269</v>
      </c>
      <c r="D172" s="11">
        <v>26056.68</v>
      </c>
      <c r="E172" s="11">
        <v>413940.2</v>
      </c>
      <c r="F172" s="11">
        <v>3445.8090000000002</v>
      </c>
      <c r="G172" s="11">
        <v>19616.86</v>
      </c>
      <c r="H172" s="11">
        <v>32919.67</v>
      </c>
      <c r="I172" s="11">
        <v>516.37080000000003</v>
      </c>
      <c r="J172" s="11">
        <v>2889.078</v>
      </c>
      <c r="L172" s="12">
        <v>3917715.1688841525</v>
      </c>
      <c r="N172" s="11">
        <v>4.7390580000000002E-2</v>
      </c>
      <c r="O172" s="12">
        <v>5.4372910000000003E-5</v>
      </c>
      <c r="P172" s="11">
        <v>1.1602669999999999</v>
      </c>
      <c r="Q172" s="11">
        <v>795660</v>
      </c>
      <c r="R172" s="12">
        <v>16789410</v>
      </c>
      <c r="U172" s="12">
        <f t="shared" si="11"/>
        <v>0.10565857448945143</v>
      </c>
      <c r="V172" s="12">
        <f t="shared" si="12"/>
        <v>0.11155177526772939</v>
      </c>
      <c r="W172" s="12">
        <f t="shared" si="13"/>
        <v>4.4558260358987932E-2</v>
      </c>
      <c r="Y172" s="11">
        <v>676</v>
      </c>
      <c r="Z172" s="11">
        <v>4.1259769999999998</v>
      </c>
      <c r="AA172" s="11">
        <v>2.2920199999999999</v>
      </c>
      <c r="AB172" s="11">
        <v>100</v>
      </c>
      <c r="AC172" s="11">
        <v>230</v>
      </c>
      <c r="AD172" s="11">
        <v>13556</v>
      </c>
      <c r="AE172" s="11">
        <v>13830</v>
      </c>
    </row>
    <row r="173" spans="1:31" x14ac:dyDescent="0.25">
      <c r="A173" s="19" t="s">
        <v>264</v>
      </c>
      <c r="B173" s="11">
        <v>77</v>
      </c>
      <c r="C173" s="11" t="s">
        <v>269</v>
      </c>
      <c r="D173" s="11">
        <v>25855.79</v>
      </c>
      <c r="E173" s="11">
        <v>413418.2</v>
      </c>
      <c r="F173" s="11">
        <v>3432.6179999999999</v>
      </c>
      <c r="G173" s="11">
        <v>19508.43</v>
      </c>
      <c r="H173" s="11">
        <v>32896.57</v>
      </c>
      <c r="I173" s="11">
        <v>520.80870000000004</v>
      </c>
      <c r="J173" s="11">
        <v>2872.239</v>
      </c>
      <c r="L173" s="12">
        <v>3917715.1688841525</v>
      </c>
      <c r="N173" s="11">
        <v>4.7188130000000002E-2</v>
      </c>
      <c r="O173" s="12">
        <v>5.4285639999999997E-5</v>
      </c>
      <c r="P173" s="11">
        <v>1.2158979999999999</v>
      </c>
      <c r="Q173" s="11">
        <v>791262</v>
      </c>
      <c r="R173" s="12">
        <v>16768240</v>
      </c>
      <c r="U173" s="12">
        <f t="shared" si="11"/>
        <v>0.10552533356266178</v>
      </c>
      <c r="V173" s="12">
        <f t="shared" si="12"/>
        <v>0.11140326701872225</v>
      </c>
      <c r="W173" s="12">
        <f t="shared" si="13"/>
        <v>4.4371440307683883E-2</v>
      </c>
      <c r="Y173" s="11">
        <v>676</v>
      </c>
      <c r="Z173" s="11">
        <v>4.1259769999999998</v>
      </c>
      <c r="AA173" s="11">
        <v>2.2920199999999999</v>
      </c>
      <c r="AB173" s="11">
        <v>126</v>
      </c>
      <c r="AC173" s="11">
        <v>230</v>
      </c>
      <c r="AD173" s="11">
        <v>13556</v>
      </c>
      <c r="AE173" s="11">
        <v>13832</v>
      </c>
    </row>
    <row r="174" spans="1:31" x14ac:dyDescent="0.25">
      <c r="A174" s="19" t="s">
        <v>265</v>
      </c>
      <c r="B174" s="11">
        <v>78</v>
      </c>
      <c r="C174" s="11" t="s">
        <v>269</v>
      </c>
      <c r="D174" s="11">
        <v>25214.03</v>
      </c>
      <c r="E174" s="11">
        <v>410717</v>
      </c>
      <c r="F174" s="11">
        <v>3424.8519999999999</v>
      </c>
      <c r="G174" s="11">
        <v>19393.59</v>
      </c>
      <c r="H174" s="11">
        <v>32838.54</v>
      </c>
      <c r="I174" s="11">
        <v>523.07690000000002</v>
      </c>
      <c r="J174" s="11">
        <v>2857.4209999999998</v>
      </c>
      <c r="L174" s="12">
        <v>3917715.1688841525</v>
      </c>
      <c r="N174" s="11">
        <v>4.7218860000000001E-2</v>
      </c>
      <c r="O174" s="12">
        <v>5.4482389999999998E-5</v>
      </c>
      <c r="P174" s="11">
        <v>1.170056</v>
      </c>
      <c r="Q174" s="11">
        <v>786604</v>
      </c>
      <c r="R174" s="12">
        <v>16658680</v>
      </c>
      <c r="U174" s="12">
        <f t="shared" si="11"/>
        <v>0.10483585005414797</v>
      </c>
      <c r="V174" s="12">
        <f t="shared" si="12"/>
        <v>0.11063511311898054</v>
      </c>
      <c r="W174" s="12">
        <f t="shared" si="13"/>
        <v>4.4418617925346515E-2</v>
      </c>
      <c r="Y174" s="11">
        <v>676</v>
      </c>
      <c r="Z174" s="11">
        <v>4.1259769999999998</v>
      </c>
      <c r="AA174" s="11">
        <v>2.2920199999999999</v>
      </c>
      <c r="AB174" s="11">
        <v>152</v>
      </c>
      <c r="AC174" s="11">
        <v>230</v>
      </c>
      <c r="AD174" s="11">
        <v>13556</v>
      </c>
      <c r="AE174" s="11">
        <v>13834</v>
      </c>
    </row>
    <row r="175" spans="1:31" x14ac:dyDescent="0.25">
      <c r="A175" s="19" t="s">
        <v>266</v>
      </c>
      <c r="B175" s="11">
        <v>79</v>
      </c>
      <c r="C175" s="11" t="s">
        <v>269</v>
      </c>
      <c r="D175" s="11">
        <v>24243.15</v>
      </c>
      <c r="E175" s="11">
        <v>405910.6</v>
      </c>
      <c r="F175" s="11">
        <v>3374.31</v>
      </c>
      <c r="G175" s="11">
        <v>19162.990000000002</v>
      </c>
      <c r="H175" s="11">
        <v>32632.639999999999</v>
      </c>
      <c r="I175" s="11">
        <v>509.88659999999999</v>
      </c>
      <c r="J175" s="11">
        <v>2846.4</v>
      </c>
      <c r="L175" s="12">
        <v>3917715.1688841525</v>
      </c>
      <c r="N175" s="11">
        <v>4.7209889999999997E-2</v>
      </c>
      <c r="O175" s="12">
        <v>5.4798569999999999E-5</v>
      </c>
      <c r="P175" s="11">
        <v>1.1319189999999999</v>
      </c>
      <c r="Q175" s="11">
        <v>777251</v>
      </c>
      <c r="R175" s="12">
        <v>16463730</v>
      </c>
      <c r="U175" s="12">
        <f t="shared" si="11"/>
        <v>0.10360901252441275</v>
      </c>
      <c r="V175" s="12">
        <f t="shared" si="12"/>
        <v>0.10926967403734988</v>
      </c>
      <c r="W175" s="12">
        <f t="shared" si="13"/>
        <v>4.4442708070447499E-2</v>
      </c>
      <c r="Y175" s="11">
        <v>676</v>
      </c>
      <c r="Z175" s="11">
        <v>4.1259769999999998</v>
      </c>
      <c r="AA175" s="11">
        <v>2.2920199999999999</v>
      </c>
      <c r="AB175" s="11">
        <v>178</v>
      </c>
      <c r="AC175" s="11">
        <v>230</v>
      </c>
      <c r="AD175" s="11">
        <v>13556</v>
      </c>
      <c r="AE175" s="11">
        <v>13836</v>
      </c>
    </row>
    <row r="176" spans="1:31" x14ac:dyDescent="0.25">
      <c r="A176" s="19" t="s">
        <v>267</v>
      </c>
      <c r="B176" s="11">
        <v>80</v>
      </c>
      <c r="C176" s="11" t="s">
        <v>269</v>
      </c>
      <c r="D176" s="11">
        <v>22865.24</v>
      </c>
      <c r="E176" s="11">
        <v>399070</v>
      </c>
      <c r="F176" s="11">
        <v>3312.4009999999998</v>
      </c>
      <c r="G176" s="11">
        <v>18822.189999999999</v>
      </c>
      <c r="H176" s="11">
        <v>32238.02</v>
      </c>
      <c r="I176" s="11">
        <v>507.5197</v>
      </c>
      <c r="J176" s="11">
        <v>2810.6509999999998</v>
      </c>
      <c r="L176" s="12">
        <v>3917715.1688841525</v>
      </c>
      <c r="N176" s="11">
        <v>4.716513E-2</v>
      </c>
      <c r="O176" s="12">
        <v>5.5238850000000001E-5</v>
      </c>
      <c r="P176" s="11">
        <v>0.7239563</v>
      </c>
      <c r="Q176" s="11">
        <v>763428</v>
      </c>
      <c r="R176" s="12">
        <v>16186280</v>
      </c>
      <c r="U176" s="12">
        <f t="shared" si="11"/>
        <v>0.10186294378150608</v>
      </c>
      <c r="V176" s="12">
        <f t="shared" si="12"/>
        <v>0.1073293874620829</v>
      </c>
      <c r="W176" s="12">
        <f t="shared" si="13"/>
        <v>4.4446832307633598E-2</v>
      </c>
      <c r="Y176" s="11">
        <v>676</v>
      </c>
      <c r="Z176" s="11">
        <v>4.1259769999999998</v>
      </c>
      <c r="AA176" s="11">
        <v>2.2920199999999999</v>
      </c>
      <c r="AB176" s="11">
        <v>204</v>
      </c>
      <c r="AC176" s="11">
        <v>230</v>
      </c>
      <c r="AD176" s="11">
        <v>13556</v>
      </c>
      <c r="AE176" s="11">
        <v>13838</v>
      </c>
    </row>
    <row r="177" spans="1:31" x14ac:dyDescent="0.25">
      <c r="A177" s="19" t="s">
        <v>268</v>
      </c>
      <c r="B177" s="11">
        <v>81</v>
      </c>
      <c r="C177" s="11" t="s">
        <v>269</v>
      </c>
      <c r="D177" s="11">
        <v>21317.41</v>
      </c>
      <c r="E177" s="11">
        <v>389918.9</v>
      </c>
      <c r="F177" s="11">
        <v>3246.1790000000001</v>
      </c>
      <c r="G177" s="11">
        <v>18349.88</v>
      </c>
      <c r="H177" s="11">
        <v>31761.09</v>
      </c>
      <c r="I177" s="11">
        <v>498.71800000000002</v>
      </c>
      <c r="J177" s="11">
        <v>2766.1489999999999</v>
      </c>
      <c r="L177" s="12">
        <v>3917715.1688841525</v>
      </c>
      <c r="N177" s="11">
        <v>4.7060749999999998E-2</v>
      </c>
      <c r="O177" s="12">
        <v>5.5818630000000003E-5</v>
      </c>
      <c r="P177" s="11">
        <v>0.86094389999999998</v>
      </c>
      <c r="Q177" s="11">
        <v>744271</v>
      </c>
      <c r="R177" s="12">
        <v>15815110</v>
      </c>
      <c r="U177" s="12">
        <f t="shared" si="11"/>
        <v>9.9527118024523742E-2</v>
      </c>
      <c r="V177" s="12">
        <f t="shared" si="12"/>
        <v>0.10473931932253484</v>
      </c>
      <c r="W177" s="12">
        <f t="shared" si="13"/>
        <v>4.4410234405805354E-2</v>
      </c>
      <c r="Y177" s="11">
        <v>676</v>
      </c>
      <c r="Z177" s="11">
        <v>4.1259769999999998</v>
      </c>
      <c r="AA177" s="11">
        <v>2.2920199999999999</v>
      </c>
      <c r="AB177" s="11">
        <v>230</v>
      </c>
      <c r="AC177" s="11">
        <v>230</v>
      </c>
      <c r="AD177" s="11">
        <v>13556</v>
      </c>
      <c r="AE177" s="11">
        <v>13841</v>
      </c>
    </row>
    <row r="179" spans="1:31" x14ac:dyDescent="0.25">
      <c r="N179" s="11">
        <f>AVERAGE(N97:N177)</f>
        <v>4.7302484567901239E-2</v>
      </c>
      <c r="W179" s="15">
        <f>AVERAGE(W97:W177)</f>
        <v>4.4385341035389943E-2</v>
      </c>
    </row>
    <row r="180" spans="1:31" x14ac:dyDescent="0.25">
      <c r="M180" s="13"/>
      <c r="N180" s="11">
        <f>STDEV(N97:N177)</f>
        <v>9.4003268627337891E-5</v>
      </c>
      <c r="W180" s="11">
        <f>STDEV(W97:W177)</f>
        <v>5.6530276445391653E-5</v>
      </c>
      <c r="X180" s="13">
        <f>W180/W179*1000</f>
        <v>1.2736249204510592</v>
      </c>
    </row>
    <row r="181" spans="1:31" x14ac:dyDescent="0.25">
      <c r="N181" s="14">
        <f>N180/N179</f>
        <v>1.9872797271864046E-3</v>
      </c>
    </row>
    <row r="183" spans="1:31" x14ac:dyDescent="0.25">
      <c r="A183" s="19" t="s">
        <v>22</v>
      </c>
      <c r="B183" s="11">
        <v>1</v>
      </c>
      <c r="C183" s="11" t="s">
        <v>270</v>
      </c>
      <c r="D183" s="11">
        <v>25493</v>
      </c>
      <c r="E183" s="11">
        <v>484892.7</v>
      </c>
      <c r="F183" s="11">
        <v>4058.6120000000001</v>
      </c>
      <c r="G183" s="11">
        <v>23099.75</v>
      </c>
      <c r="H183" s="11">
        <v>35795.89</v>
      </c>
      <c r="I183" s="11">
        <v>560.15</v>
      </c>
      <c r="J183" s="11">
        <v>3118.4740000000002</v>
      </c>
      <c r="L183" s="11">
        <v>4681132.2353403103</v>
      </c>
      <c r="N183" s="11">
        <v>4.7638890000000003E-2</v>
      </c>
      <c r="O183" s="12">
        <v>4.4481419999999999E-5</v>
      </c>
      <c r="P183" s="11">
        <v>0.86499060000000005</v>
      </c>
      <c r="Q183" s="11">
        <v>1201649</v>
      </c>
      <c r="R183" s="12">
        <v>25224120</v>
      </c>
      <c r="U183" s="12">
        <f t="shared" ref="U183:U231" si="14">E183/L183</f>
        <v>0.10358449102105938</v>
      </c>
      <c r="V183" s="12">
        <f t="shared" ref="V183:V231" si="15">U183/(1-U183/2)</f>
        <v>0.1092424002341458</v>
      </c>
      <c r="W183" s="12">
        <f t="shared" ref="W183:W214" si="16">N183/(1+V183*f)</f>
        <v>4.4847218594204409E-2</v>
      </c>
      <c r="Y183" s="11">
        <v>1156</v>
      </c>
      <c r="Z183" s="11">
        <v>7.0556640000000002</v>
      </c>
      <c r="AA183" s="11">
        <v>2.9972569999999998</v>
      </c>
      <c r="AB183" s="11">
        <v>24</v>
      </c>
      <c r="AC183" s="11">
        <v>24</v>
      </c>
      <c r="AD183" s="11">
        <v>13949</v>
      </c>
      <c r="AE183" s="11">
        <v>13806</v>
      </c>
    </row>
    <row r="184" spans="1:31" x14ac:dyDescent="0.25">
      <c r="A184" s="19" t="s">
        <v>23</v>
      </c>
      <c r="B184" s="11">
        <v>2</v>
      </c>
      <c r="C184" s="11" t="s">
        <v>270</v>
      </c>
      <c r="D184" s="11">
        <v>26379.759999999998</v>
      </c>
      <c r="E184" s="11">
        <v>491995.3</v>
      </c>
      <c r="F184" s="11">
        <v>4124.6639999999998</v>
      </c>
      <c r="G184" s="11">
        <v>23435.51</v>
      </c>
      <c r="H184" s="11">
        <v>36239.449999999997</v>
      </c>
      <c r="I184" s="11">
        <v>569.74239999999998</v>
      </c>
      <c r="J184" s="11">
        <v>3166.4740000000002</v>
      </c>
      <c r="L184" s="11">
        <v>4681132.2353403103</v>
      </c>
      <c r="N184" s="11">
        <v>4.7633590000000003E-2</v>
      </c>
      <c r="O184" s="12">
        <v>4.4156599999999997E-5</v>
      </c>
      <c r="P184" s="11">
        <v>0.80793289999999995</v>
      </c>
      <c r="Q184" s="11">
        <v>1219115</v>
      </c>
      <c r="R184" s="12">
        <v>25593600</v>
      </c>
      <c r="U184" s="12">
        <f t="shared" si="14"/>
        <v>0.10510177351660153</v>
      </c>
      <c r="V184" s="12">
        <f t="shared" si="15"/>
        <v>0.1109313123498481</v>
      </c>
      <c r="W184" s="12">
        <f t="shared" si="16"/>
        <v>4.4801639800201007E-2</v>
      </c>
      <c r="Y184" s="11">
        <v>1156</v>
      </c>
      <c r="Z184" s="11">
        <v>7.0556640000000002</v>
      </c>
      <c r="AA184" s="11">
        <v>2.9972569999999998</v>
      </c>
      <c r="AB184" s="11">
        <v>58</v>
      </c>
      <c r="AC184" s="11">
        <v>24</v>
      </c>
      <c r="AD184" s="11">
        <v>13949</v>
      </c>
      <c r="AE184" s="11">
        <v>13809</v>
      </c>
    </row>
    <row r="185" spans="1:31" x14ac:dyDescent="0.25">
      <c r="A185" s="19" t="s">
        <v>24</v>
      </c>
      <c r="B185" s="11">
        <v>3</v>
      </c>
      <c r="C185" s="11" t="s">
        <v>270</v>
      </c>
      <c r="D185" s="11">
        <v>26502.06</v>
      </c>
      <c r="E185" s="11">
        <v>495204.8</v>
      </c>
      <c r="F185" s="11">
        <v>4138.6009999999997</v>
      </c>
      <c r="G185" s="11">
        <v>23616.05</v>
      </c>
      <c r="H185" s="11">
        <v>36544.519999999997</v>
      </c>
      <c r="I185" s="11">
        <v>577.35490000000004</v>
      </c>
      <c r="J185" s="11">
        <v>3186.1590000000001</v>
      </c>
      <c r="L185" s="11">
        <v>4681132.2353403103</v>
      </c>
      <c r="N185" s="11">
        <v>4.7689460000000003E-2</v>
      </c>
      <c r="O185" s="12">
        <v>4.4040260000000003E-5</v>
      </c>
      <c r="P185" s="11">
        <v>1.4809289999999999</v>
      </c>
      <c r="Q185" s="11">
        <v>1228507</v>
      </c>
      <c r="R185" s="12">
        <v>25760560</v>
      </c>
      <c r="U185" s="12">
        <f t="shared" si="14"/>
        <v>0.10578739824127174</v>
      </c>
      <c r="V185" s="12">
        <f t="shared" si="15"/>
        <v>0.11169538006773985</v>
      </c>
      <c r="W185" s="12">
        <f t="shared" si="16"/>
        <v>4.4835828066011912E-2</v>
      </c>
      <c r="Y185" s="11">
        <v>1156</v>
      </c>
      <c r="Z185" s="11">
        <v>7.0556640000000002</v>
      </c>
      <c r="AA185" s="11">
        <v>2.9972569999999998</v>
      </c>
      <c r="AB185" s="11">
        <v>92</v>
      </c>
      <c r="AC185" s="11">
        <v>24</v>
      </c>
      <c r="AD185" s="11">
        <v>13949</v>
      </c>
      <c r="AE185" s="11">
        <v>13812</v>
      </c>
    </row>
    <row r="186" spans="1:31" x14ac:dyDescent="0.25">
      <c r="A186" s="19" t="s">
        <v>25</v>
      </c>
      <c r="B186" s="11">
        <v>4</v>
      </c>
      <c r="C186" s="11" t="s">
        <v>270</v>
      </c>
      <c r="D186" s="11">
        <v>26001.4</v>
      </c>
      <c r="E186" s="11">
        <v>495576</v>
      </c>
      <c r="F186" s="11">
        <v>4158.2470000000003</v>
      </c>
      <c r="G186" s="11">
        <v>23599.23</v>
      </c>
      <c r="H186" s="11">
        <v>36716.550000000003</v>
      </c>
      <c r="I186" s="11">
        <v>572.68359999999996</v>
      </c>
      <c r="J186" s="11">
        <v>3195.6559999999999</v>
      </c>
      <c r="L186" s="11">
        <v>4681132.2353403103</v>
      </c>
      <c r="N186" s="11">
        <v>4.7619799999999997E-2</v>
      </c>
      <c r="O186" s="12">
        <v>4.3990150000000001E-5</v>
      </c>
      <c r="P186" s="11">
        <v>0.89094260000000003</v>
      </c>
      <c r="Q186" s="11">
        <v>1227632</v>
      </c>
      <c r="R186" s="12">
        <v>25779860</v>
      </c>
      <c r="U186" s="12">
        <f t="shared" si="14"/>
        <v>0.10586669529620166</v>
      </c>
      <c r="V186" s="12">
        <f t="shared" si="15"/>
        <v>0.11178378526294583</v>
      </c>
      <c r="W186" s="12">
        <f t="shared" si="16"/>
        <v>4.4768216112392463E-2</v>
      </c>
      <c r="Y186" s="11">
        <v>1156</v>
      </c>
      <c r="Z186" s="11">
        <v>7.0556640000000002</v>
      </c>
      <c r="AA186" s="11">
        <v>2.9972569999999998</v>
      </c>
      <c r="AB186" s="11">
        <v>126</v>
      </c>
      <c r="AC186" s="11">
        <v>24</v>
      </c>
      <c r="AD186" s="11">
        <v>13949</v>
      </c>
      <c r="AE186" s="11">
        <v>13814</v>
      </c>
    </row>
    <row r="187" spans="1:31" x14ac:dyDescent="0.25">
      <c r="A187" s="19" t="s">
        <v>26</v>
      </c>
      <c r="B187" s="11">
        <v>5</v>
      </c>
      <c r="C187" s="11" t="s">
        <v>270</v>
      </c>
      <c r="D187" s="11">
        <v>24808.02</v>
      </c>
      <c r="E187" s="11">
        <v>492758.2</v>
      </c>
      <c r="F187" s="11">
        <v>4141.1189999999997</v>
      </c>
      <c r="G187" s="11">
        <v>23440.45</v>
      </c>
      <c r="H187" s="11">
        <v>36751.980000000003</v>
      </c>
      <c r="I187" s="11">
        <v>582.44899999999996</v>
      </c>
      <c r="J187" s="11">
        <v>3205.94</v>
      </c>
      <c r="L187" s="11">
        <v>4681132.2353403103</v>
      </c>
      <c r="N187" s="11">
        <v>4.7569880000000002E-2</v>
      </c>
      <c r="O187" s="12">
        <v>4.409156E-5</v>
      </c>
      <c r="P187" s="11">
        <v>0.66787879999999999</v>
      </c>
      <c r="Q187" s="11">
        <v>1219372</v>
      </c>
      <c r="R187" s="12">
        <v>25633280</v>
      </c>
      <c r="U187" s="12">
        <f t="shared" si="14"/>
        <v>0.10526474690885919</v>
      </c>
      <c r="V187" s="12">
        <f t="shared" si="15"/>
        <v>0.11111288158820755</v>
      </c>
      <c r="W187" s="12">
        <f t="shared" si="16"/>
        <v>4.4737364115520928E-2</v>
      </c>
      <c r="Y187" s="11">
        <v>1156</v>
      </c>
      <c r="Z187" s="11">
        <v>7.0556640000000002</v>
      </c>
      <c r="AA187" s="11">
        <v>2.9972569999999998</v>
      </c>
      <c r="AB187" s="11">
        <v>160</v>
      </c>
      <c r="AC187" s="11">
        <v>24</v>
      </c>
      <c r="AD187" s="11">
        <v>13949</v>
      </c>
      <c r="AE187" s="11">
        <v>13817</v>
      </c>
    </row>
    <row r="188" spans="1:31" x14ac:dyDescent="0.25">
      <c r="A188" s="19" t="s">
        <v>193</v>
      </c>
      <c r="B188" s="11">
        <v>6</v>
      </c>
      <c r="C188" s="11" t="s">
        <v>270</v>
      </c>
      <c r="D188" s="11">
        <v>23048.67</v>
      </c>
      <c r="E188" s="11">
        <v>485714.4</v>
      </c>
      <c r="F188" s="11">
        <v>4063.6289999999999</v>
      </c>
      <c r="G188" s="11">
        <v>23136.99</v>
      </c>
      <c r="H188" s="11">
        <v>36559.5</v>
      </c>
      <c r="I188" s="11">
        <v>581.54549999999995</v>
      </c>
      <c r="J188" s="11">
        <v>3176.797</v>
      </c>
      <c r="L188" s="11">
        <v>4681132.2353403103</v>
      </c>
      <c r="N188" s="11">
        <v>4.7634950000000002E-2</v>
      </c>
      <c r="O188" s="12">
        <v>4.4441850000000002E-5</v>
      </c>
      <c r="P188" s="11">
        <v>1.069369</v>
      </c>
      <c r="Q188" s="11">
        <v>1203586</v>
      </c>
      <c r="R188" s="12">
        <v>25266870</v>
      </c>
      <c r="U188" s="12">
        <f t="shared" si="14"/>
        <v>0.1037600254769751</v>
      </c>
      <c r="V188" s="12">
        <f t="shared" si="15"/>
        <v>0.10943765227085735</v>
      </c>
      <c r="W188" s="12">
        <f t="shared" si="16"/>
        <v>4.4838813123791663E-2</v>
      </c>
      <c r="Y188" s="11">
        <v>1156</v>
      </c>
      <c r="Z188" s="11">
        <v>7.0556640000000002</v>
      </c>
      <c r="AA188" s="11">
        <v>2.9972569999999998</v>
      </c>
      <c r="AB188" s="11">
        <v>194</v>
      </c>
      <c r="AC188" s="11">
        <v>24</v>
      </c>
      <c r="AD188" s="11">
        <v>13949</v>
      </c>
      <c r="AE188" s="11">
        <v>13820</v>
      </c>
    </row>
    <row r="189" spans="1:31" x14ac:dyDescent="0.25">
      <c r="A189" s="19" t="s">
        <v>194</v>
      </c>
      <c r="B189" s="11">
        <v>7</v>
      </c>
      <c r="C189" s="11" t="s">
        <v>270</v>
      </c>
      <c r="D189" s="11">
        <v>20784.95</v>
      </c>
      <c r="E189" s="11">
        <v>474211.3</v>
      </c>
      <c r="F189" s="11">
        <v>3960.7460000000001</v>
      </c>
      <c r="G189" s="11">
        <v>22509.32</v>
      </c>
      <c r="H189" s="11">
        <v>35993.06</v>
      </c>
      <c r="I189" s="11">
        <v>560.43830000000003</v>
      </c>
      <c r="J189" s="11">
        <v>3128.681</v>
      </c>
      <c r="L189" s="11">
        <v>4681132.2353403103</v>
      </c>
      <c r="N189" s="11">
        <v>4.7466870000000001E-2</v>
      </c>
      <c r="O189" s="12">
        <v>4.4894629999999997E-5</v>
      </c>
      <c r="P189" s="11">
        <v>0.90148349999999999</v>
      </c>
      <c r="Q189" s="11">
        <v>1170935</v>
      </c>
      <c r="R189" s="12">
        <v>24668470</v>
      </c>
      <c r="U189" s="12">
        <f t="shared" si="14"/>
        <v>0.10130269263062713</v>
      </c>
      <c r="V189" s="12">
        <f t="shared" si="15"/>
        <v>0.10670757496462778</v>
      </c>
      <c r="W189" s="12">
        <f t="shared" si="16"/>
        <v>4.4746122678505536E-2</v>
      </c>
      <c r="Y189" s="11">
        <v>1156</v>
      </c>
      <c r="Z189" s="11">
        <v>7.0556640000000002</v>
      </c>
      <c r="AA189" s="11">
        <v>2.9972569999999998</v>
      </c>
      <c r="AB189" s="11">
        <v>228</v>
      </c>
      <c r="AC189" s="11">
        <v>24</v>
      </c>
      <c r="AD189" s="11">
        <v>13949</v>
      </c>
      <c r="AE189" s="11">
        <v>13822</v>
      </c>
    </row>
    <row r="190" spans="1:31" x14ac:dyDescent="0.25">
      <c r="A190" s="19" t="s">
        <v>195</v>
      </c>
      <c r="B190" s="11">
        <v>8</v>
      </c>
      <c r="C190" s="11" t="s">
        <v>270</v>
      </c>
      <c r="D190" s="11">
        <v>29401.98</v>
      </c>
      <c r="E190" s="11">
        <v>500001</v>
      </c>
      <c r="F190" s="11">
        <v>4175.9709999999995</v>
      </c>
      <c r="G190" s="11">
        <v>23802.92</v>
      </c>
      <c r="H190" s="11">
        <v>36704.92</v>
      </c>
      <c r="I190" s="11">
        <v>587.90840000000003</v>
      </c>
      <c r="J190" s="11">
        <v>3190.4070000000002</v>
      </c>
      <c r="L190" s="11">
        <v>4681132.2353403103</v>
      </c>
      <c r="N190" s="11">
        <v>4.7605729999999999E-2</v>
      </c>
      <c r="O190" s="12">
        <v>4.3788280000000001E-5</v>
      </c>
      <c r="P190" s="11">
        <v>0.74482870000000001</v>
      </c>
      <c r="Q190" s="11">
        <v>1238228</v>
      </c>
      <c r="R190" s="12">
        <v>26010060</v>
      </c>
      <c r="U190" s="12">
        <f t="shared" si="14"/>
        <v>0.10681197942353167</v>
      </c>
      <c r="V190" s="12">
        <f t="shared" si="15"/>
        <v>0.11283821602780672</v>
      </c>
      <c r="W190" s="12">
        <f t="shared" si="16"/>
        <v>4.4729722798698357E-2</v>
      </c>
      <c r="Y190" s="11">
        <v>1156</v>
      </c>
      <c r="Z190" s="11">
        <v>7.0556640000000002</v>
      </c>
      <c r="AA190" s="11">
        <v>2.9972569999999998</v>
      </c>
      <c r="AB190" s="11">
        <v>24</v>
      </c>
      <c r="AC190" s="11">
        <v>58</v>
      </c>
      <c r="AD190" s="11">
        <v>13946</v>
      </c>
      <c r="AE190" s="11">
        <v>13806</v>
      </c>
    </row>
    <row r="191" spans="1:31" x14ac:dyDescent="0.25">
      <c r="A191" s="19" t="s">
        <v>196</v>
      </c>
      <c r="B191" s="11">
        <v>9</v>
      </c>
      <c r="C191" s="11" t="s">
        <v>270</v>
      </c>
      <c r="D191" s="11">
        <v>30371.22</v>
      </c>
      <c r="E191" s="11">
        <v>508252.2</v>
      </c>
      <c r="F191" s="11">
        <v>4272.3950000000004</v>
      </c>
      <c r="G191" s="11">
        <v>24204.17</v>
      </c>
      <c r="H191" s="11">
        <v>37190.14</v>
      </c>
      <c r="I191" s="11">
        <v>590.31150000000002</v>
      </c>
      <c r="J191" s="11">
        <v>3237.0050000000001</v>
      </c>
      <c r="L191" s="11">
        <v>4681132.2353403103</v>
      </c>
      <c r="N191" s="11">
        <v>4.7622360000000002E-2</v>
      </c>
      <c r="O191" s="12">
        <v>4.3439319999999997E-5</v>
      </c>
      <c r="P191" s="11">
        <v>1.2971079999999999</v>
      </c>
      <c r="Q191" s="11">
        <v>1259101</v>
      </c>
      <c r="R191" s="12">
        <v>26439280</v>
      </c>
      <c r="U191" s="12">
        <f t="shared" si="14"/>
        <v>0.10857462990746959</v>
      </c>
      <c r="V191" s="12">
        <f t="shared" si="15"/>
        <v>0.11480720479302656</v>
      </c>
      <c r="W191" s="12">
        <f t="shared" si="16"/>
        <v>4.4698227827040173E-2</v>
      </c>
      <c r="Y191" s="11">
        <v>1156</v>
      </c>
      <c r="Z191" s="11">
        <v>7.0556640000000002</v>
      </c>
      <c r="AA191" s="11">
        <v>2.9972569999999998</v>
      </c>
      <c r="AB191" s="11">
        <v>58</v>
      </c>
      <c r="AC191" s="11">
        <v>58</v>
      </c>
      <c r="AD191" s="11">
        <v>13946</v>
      </c>
      <c r="AE191" s="11">
        <v>13809</v>
      </c>
    </row>
    <row r="192" spans="1:31" x14ac:dyDescent="0.25">
      <c r="A192" s="19" t="s">
        <v>197</v>
      </c>
      <c r="B192" s="11">
        <v>10</v>
      </c>
      <c r="C192" s="11" t="s">
        <v>270</v>
      </c>
      <c r="D192" s="11">
        <v>30416.71</v>
      </c>
      <c r="E192" s="11">
        <v>511889.3</v>
      </c>
      <c r="F192" s="11">
        <v>4301.25</v>
      </c>
      <c r="G192" s="11">
        <v>24407.23</v>
      </c>
      <c r="H192" s="11">
        <v>37524.949999999997</v>
      </c>
      <c r="I192" s="11">
        <v>591.23410000000001</v>
      </c>
      <c r="J192" s="11">
        <v>3299.808</v>
      </c>
      <c r="L192" s="11">
        <v>4681132.2353403103</v>
      </c>
      <c r="N192" s="11">
        <v>4.7680680000000003E-2</v>
      </c>
      <c r="O192" s="12">
        <v>4.3312429999999998E-5</v>
      </c>
      <c r="P192" s="11">
        <v>1.328152</v>
      </c>
      <c r="Q192" s="11">
        <v>1269664</v>
      </c>
      <c r="R192" s="12">
        <v>26628480</v>
      </c>
      <c r="U192" s="12">
        <f t="shared" si="14"/>
        <v>0.10935160005425194</v>
      </c>
      <c r="V192" s="12">
        <f t="shared" si="15"/>
        <v>0.11567629397130612</v>
      </c>
      <c r="W192" s="12">
        <f t="shared" si="16"/>
        <v>4.4732174592206575E-2</v>
      </c>
      <c r="Y192" s="11">
        <v>1156</v>
      </c>
      <c r="Z192" s="11">
        <v>7.0556640000000002</v>
      </c>
      <c r="AA192" s="11">
        <v>2.9972569999999998</v>
      </c>
      <c r="AB192" s="11">
        <v>92</v>
      </c>
      <c r="AC192" s="11">
        <v>58</v>
      </c>
      <c r="AD192" s="11">
        <v>13946</v>
      </c>
      <c r="AE192" s="11">
        <v>13812</v>
      </c>
    </row>
    <row r="193" spans="1:31" x14ac:dyDescent="0.25">
      <c r="A193" s="19" t="s">
        <v>198</v>
      </c>
      <c r="B193" s="11">
        <v>11</v>
      </c>
      <c r="C193" s="11" t="s">
        <v>270</v>
      </c>
      <c r="D193" s="11">
        <v>29735.16</v>
      </c>
      <c r="E193" s="11">
        <v>512168.4</v>
      </c>
      <c r="F193" s="11">
        <v>4312.8410000000003</v>
      </c>
      <c r="G193" s="11">
        <v>24454.71</v>
      </c>
      <c r="H193" s="11">
        <v>37680.68</v>
      </c>
      <c r="I193" s="11">
        <v>589.25419999999997</v>
      </c>
      <c r="J193" s="11">
        <v>3280.6610000000001</v>
      </c>
      <c r="L193" s="11">
        <v>4681132.2353403103</v>
      </c>
      <c r="N193" s="11">
        <v>4.7747400000000002E-2</v>
      </c>
      <c r="O193" s="12">
        <v>4.3332289999999998E-5</v>
      </c>
      <c r="P193" s="11">
        <v>0.96254790000000001</v>
      </c>
      <c r="Q193" s="11">
        <v>1272134</v>
      </c>
      <c r="R193" s="12">
        <v>26643000</v>
      </c>
      <c r="U193" s="12">
        <f t="shared" si="14"/>
        <v>0.10941122238192151</v>
      </c>
      <c r="V193" s="12">
        <f t="shared" si="15"/>
        <v>0.11574301474460977</v>
      </c>
      <c r="W193" s="12">
        <f t="shared" si="16"/>
        <v>4.4793171048951183E-2</v>
      </c>
      <c r="Y193" s="11">
        <v>1156</v>
      </c>
      <c r="Z193" s="11">
        <v>7.0556640000000002</v>
      </c>
      <c r="AA193" s="11">
        <v>2.9972569999999998</v>
      </c>
      <c r="AB193" s="11">
        <v>126</v>
      </c>
      <c r="AC193" s="11">
        <v>58</v>
      </c>
      <c r="AD193" s="11">
        <v>13946</v>
      </c>
      <c r="AE193" s="11">
        <v>13814</v>
      </c>
    </row>
    <row r="194" spans="1:31" x14ac:dyDescent="0.25">
      <c r="A194" s="19" t="s">
        <v>199</v>
      </c>
      <c r="B194" s="11">
        <v>12</v>
      </c>
      <c r="C194" s="11" t="s">
        <v>270</v>
      </c>
      <c r="D194" s="11">
        <v>28499.94</v>
      </c>
      <c r="E194" s="11">
        <v>509743.4</v>
      </c>
      <c r="F194" s="11">
        <v>4294.2330000000002</v>
      </c>
      <c r="G194" s="11">
        <v>24314.15</v>
      </c>
      <c r="H194" s="11">
        <v>37629.800000000003</v>
      </c>
      <c r="I194" s="11">
        <v>591.52250000000004</v>
      </c>
      <c r="J194" s="11">
        <v>3281.1419999999998</v>
      </c>
      <c r="L194" s="11">
        <v>4681132.2353403103</v>
      </c>
      <c r="N194" s="11">
        <v>4.76988E-2</v>
      </c>
      <c r="O194" s="12">
        <v>4.3412119999999999E-5</v>
      </c>
      <c r="P194" s="11">
        <v>0.77091659999999995</v>
      </c>
      <c r="Q194" s="11">
        <v>1264822</v>
      </c>
      <c r="R194" s="12">
        <v>26516850</v>
      </c>
      <c r="U194" s="12">
        <f t="shared" si="14"/>
        <v>0.1088931853177915</v>
      </c>
      <c r="V194" s="12">
        <f t="shared" si="15"/>
        <v>0.11516344235276893</v>
      </c>
      <c r="W194" s="12">
        <f t="shared" si="16"/>
        <v>4.4761445953226939E-2</v>
      </c>
      <c r="Y194" s="11">
        <v>1156</v>
      </c>
      <c r="Z194" s="11">
        <v>7.0556640000000002</v>
      </c>
      <c r="AA194" s="11">
        <v>2.9972569999999998</v>
      </c>
      <c r="AB194" s="11">
        <v>160</v>
      </c>
      <c r="AC194" s="11">
        <v>58</v>
      </c>
      <c r="AD194" s="11">
        <v>13946</v>
      </c>
      <c r="AE194" s="11">
        <v>13817</v>
      </c>
    </row>
    <row r="195" spans="1:31" x14ac:dyDescent="0.25">
      <c r="A195" s="19" t="s">
        <v>200</v>
      </c>
      <c r="B195" s="11">
        <v>13</v>
      </c>
      <c r="C195" s="11" t="s">
        <v>270</v>
      </c>
      <c r="D195" s="11">
        <v>26473.57</v>
      </c>
      <c r="E195" s="11">
        <v>502786.9</v>
      </c>
      <c r="F195" s="11">
        <v>4232.43</v>
      </c>
      <c r="G195" s="11">
        <v>23947.65</v>
      </c>
      <c r="H195" s="11">
        <v>37446.019999999997</v>
      </c>
      <c r="I195" s="11">
        <v>587.04340000000002</v>
      </c>
      <c r="J195" s="11">
        <v>3270.4920000000002</v>
      </c>
      <c r="L195" s="11">
        <v>4681132.2353403103</v>
      </c>
      <c r="N195" s="11">
        <v>4.7629829999999998E-2</v>
      </c>
      <c r="O195" s="12">
        <v>4.3678360000000002E-5</v>
      </c>
      <c r="P195" s="11">
        <v>1.068702</v>
      </c>
      <c r="Q195" s="11">
        <v>1245757</v>
      </c>
      <c r="R195" s="12">
        <v>26154970</v>
      </c>
      <c r="U195" s="12">
        <f t="shared" si="14"/>
        <v>0.10740711322021611</v>
      </c>
      <c r="V195" s="12">
        <f t="shared" si="15"/>
        <v>0.11350260689499639</v>
      </c>
      <c r="W195" s="12">
        <f t="shared" si="16"/>
        <v>4.4736453563128463E-2</v>
      </c>
      <c r="Y195" s="11">
        <v>1156</v>
      </c>
      <c r="Z195" s="11">
        <v>7.0556640000000002</v>
      </c>
      <c r="AA195" s="11">
        <v>2.9972569999999998</v>
      </c>
      <c r="AB195" s="11">
        <v>194</v>
      </c>
      <c r="AC195" s="11">
        <v>58</v>
      </c>
      <c r="AD195" s="11">
        <v>13946</v>
      </c>
      <c r="AE195" s="11">
        <v>13820</v>
      </c>
    </row>
    <row r="196" spans="1:31" x14ac:dyDescent="0.25">
      <c r="A196" s="19" t="s">
        <v>201</v>
      </c>
      <c r="B196" s="11">
        <v>14</v>
      </c>
      <c r="C196" s="11" t="s">
        <v>270</v>
      </c>
      <c r="D196" s="11">
        <v>24239.16</v>
      </c>
      <c r="E196" s="11">
        <v>491198.9</v>
      </c>
      <c r="F196" s="11">
        <v>4115.0519999999997</v>
      </c>
      <c r="G196" s="11">
        <v>23361.94</v>
      </c>
      <c r="H196" s="11">
        <v>36941.64</v>
      </c>
      <c r="I196" s="11">
        <v>585.96699999999998</v>
      </c>
      <c r="J196" s="11">
        <v>3217.1469999999999</v>
      </c>
      <c r="L196" s="11">
        <v>4681132.2353403103</v>
      </c>
      <c r="N196" s="11">
        <v>4.7561050000000001E-2</v>
      </c>
      <c r="O196" s="12">
        <v>4.4157199999999998E-5</v>
      </c>
      <c r="P196" s="11">
        <v>1.1692959999999999</v>
      </c>
      <c r="Q196" s="11">
        <v>1215288</v>
      </c>
      <c r="R196" s="12">
        <v>25552170</v>
      </c>
      <c r="U196" s="12">
        <f t="shared" si="14"/>
        <v>0.10493164373603531</v>
      </c>
      <c r="V196" s="12">
        <f t="shared" si="15"/>
        <v>0.11074180347024837</v>
      </c>
      <c r="W196" s="12">
        <f t="shared" si="16"/>
        <v>4.4737956354761729E-2</v>
      </c>
      <c r="Y196" s="11">
        <v>1156</v>
      </c>
      <c r="Z196" s="11">
        <v>7.0556640000000002</v>
      </c>
      <c r="AA196" s="11">
        <v>2.9972569999999998</v>
      </c>
      <c r="AB196" s="11">
        <v>228</v>
      </c>
      <c r="AC196" s="11">
        <v>58</v>
      </c>
      <c r="AD196" s="11">
        <v>13946</v>
      </c>
      <c r="AE196" s="11">
        <v>13822</v>
      </c>
    </row>
    <row r="197" spans="1:31" x14ac:dyDescent="0.25">
      <c r="A197" s="19" t="s">
        <v>202</v>
      </c>
      <c r="B197" s="11">
        <v>15</v>
      </c>
      <c r="C197" s="11" t="s">
        <v>270</v>
      </c>
      <c r="D197" s="11">
        <v>30741.41</v>
      </c>
      <c r="E197" s="11">
        <v>505471.5</v>
      </c>
      <c r="F197" s="11">
        <v>4240.2150000000001</v>
      </c>
      <c r="G197" s="11">
        <v>24076.76</v>
      </c>
      <c r="H197" s="11">
        <v>37130.74</v>
      </c>
      <c r="I197" s="11">
        <v>577.83540000000005</v>
      </c>
      <c r="J197" s="11">
        <v>3241.9839999999999</v>
      </c>
      <c r="L197" s="11">
        <v>4681132.2353403103</v>
      </c>
      <c r="N197" s="11">
        <v>4.7632279999999999E-2</v>
      </c>
      <c r="O197" s="12">
        <v>4.3563390000000003E-5</v>
      </c>
      <c r="P197" s="11">
        <v>0.99941250000000004</v>
      </c>
      <c r="Q197" s="11">
        <v>1252473</v>
      </c>
      <c r="R197" s="12">
        <v>26294620</v>
      </c>
      <c r="U197" s="12">
        <f t="shared" si="14"/>
        <v>0.10798060695314947</v>
      </c>
      <c r="V197" s="12">
        <f t="shared" si="15"/>
        <v>0.11414323484207081</v>
      </c>
      <c r="W197" s="12">
        <f t="shared" si="16"/>
        <v>4.4723420538201671E-2</v>
      </c>
      <c r="Y197" s="11">
        <v>1156</v>
      </c>
      <c r="Z197" s="11">
        <v>7.0556640000000002</v>
      </c>
      <c r="AA197" s="11">
        <v>2.9972569999999998</v>
      </c>
      <c r="AB197" s="11">
        <v>24</v>
      </c>
      <c r="AC197" s="11">
        <v>92</v>
      </c>
      <c r="AD197" s="11">
        <v>13943</v>
      </c>
      <c r="AE197" s="11">
        <v>13806</v>
      </c>
    </row>
    <row r="198" spans="1:31" x14ac:dyDescent="0.25">
      <c r="A198" s="19" t="s">
        <v>203</v>
      </c>
      <c r="B198" s="11">
        <v>16</v>
      </c>
      <c r="C198" s="11" t="s">
        <v>270</v>
      </c>
      <c r="D198" s="11">
        <v>32079.8</v>
      </c>
      <c r="E198" s="11">
        <v>514881.1</v>
      </c>
      <c r="F198" s="11">
        <v>4315.8590000000004</v>
      </c>
      <c r="G198" s="11">
        <v>24565.4</v>
      </c>
      <c r="H198" s="11">
        <v>37617.089999999997</v>
      </c>
      <c r="I198" s="11">
        <v>592.19529999999997</v>
      </c>
      <c r="J198" s="11">
        <v>3277.22</v>
      </c>
      <c r="L198" s="11">
        <v>4681132.2353403103</v>
      </c>
      <c r="N198" s="11">
        <v>4.7710820000000001E-2</v>
      </c>
      <c r="O198" s="12">
        <v>4.320068E-5</v>
      </c>
      <c r="P198" s="11">
        <v>1.045642</v>
      </c>
      <c r="Q198" s="11">
        <v>1277892</v>
      </c>
      <c r="R198" s="12">
        <v>26784110</v>
      </c>
      <c r="U198" s="12">
        <f t="shared" si="14"/>
        <v>0.10999071893609282</v>
      </c>
      <c r="V198" s="12">
        <f t="shared" si="15"/>
        <v>0.11639172361542884</v>
      </c>
      <c r="W198" s="12">
        <f t="shared" si="16"/>
        <v>4.47433383966181E-2</v>
      </c>
      <c r="Y198" s="11">
        <v>1156</v>
      </c>
      <c r="Z198" s="11">
        <v>7.0556640000000002</v>
      </c>
      <c r="AA198" s="11">
        <v>2.9972569999999998</v>
      </c>
      <c r="AB198" s="11">
        <v>58</v>
      </c>
      <c r="AC198" s="11">
        <v>92</v>
      </c>
      <c r="AD198" s="11">
        <v>13943</v>
      </c>
      <c r="AE198" s="11">
        <v>13809</v>
      </c>
    </row>
    <row r="199" spans="1:31" x14ac:dyDescent="0.25">
      <c r="A199" s="19" t="s">
        <v>204</v>
      </c>
      <c r="B199" s="11">
        <v>17</v>
      </c>
      <c r="C199" s="11" t="s">
        <v>270</v>
      </c>
      <c r="D199" s="11">
        <v>32567.4</v>
      </c>
      <c r="E199" s="11">
        <v>519221.3</v>
      </c>
      <c r="F199" s="11">
        <v>4350.3649999999998</v>
      </c>
      <c r="G199" s="11">
        <v>24808.5</v>
      </c>
      <c r="H199" s="11">
        <v>38001.46</v>
      </c>
      <c r="I199" s="11">
        <v>599.88459999999998</v>
      </c>
      <c r="J199" s="11">
        <v>3309.9</v>
      </c>
      <c r="L199" s="11">
        <v>4681132.2353403103</v>
      </c>
      <c r="N199" s="11">
        <v>4.7780200000000002E-2</v>
      </c>
      <c r="O199" s="12">
        <v>4.3052429999999997E-5</v>
      </c>
      <c r="P199" s="11">
        <v>1.422051</v>
      </c>
      <c r="Q199" s="11">
        <v>1290538</v>
      </c>
      <c r="R199" s="12">
        <v>27009890</v>
      </c>
      <c r="U199" s="12">
        <f t="shared" si="14"/>
        <v>0.11091788778794315</v>
      </c>
      <c r="V199" s="12">
        <f t="shared" si="15"/>
        <v>0.11743045690910886</v>
      </c>
      <c r="W199" s="12">
        <f t="shared" si="16"/>
        <v>4.478354484316565E-2</v>
      </c>
      <c r="Y199" s="11">
        <v>1156</v>
      </c>
      <c r="Z199" s="11">
        <v>7.0556640000000002</v>
      </c>
      <c r="AA199" s="11">
        <v>2.9972569999999998</v>
      </c>
      <c r="AB199" s="11">
        <v>92</v>
      </c>
      <c r="AC199" s="11">
        <v>92</v>
      </c>
      <c r="AD199" s="11">
        <v>13943</v>
      </c>
      <c r="AE199" s="11">
        <v>13812</v>
      </c>
    </row>
    <row r="200" spans="1:31" x14ac:dyDescent="0.25">
      <c r="A200" s="19" t="s">
        <v>205</v>
      </c>
      <c r="B200" s="11">
        <v>18</v>
      </c>
      <c r="C200" s="11" t="s">
        <v>270</v>
      </c>
      <c r="D200" s="11">
        <v>31842.5</v>
      </c>
      <c r="E200" s="11">
        <v>519716.6</v>
      </c>
      <c r="F200" s="11">
        <v>4358.0929999999998</v>
      </c>
      <c r="G200" s="11">
        <v>24801.86</v>
      </c>
      <c r="H200" s="11">
        <v>38097.019999999997</v>
      </c>
      <c r="I200" s="11">
        <v>594.59820000000002</v>
      </c>
      <c r="J200" s="11">
        <v>3312.3989999999999</v>
      </c>
      <c r="L200" s="11">
        <v>4681132.2353403103</v>
      </c>
      <c r="N200" s="11">
        <v>4.7721890000000003E-2</v>
      </c>
      <c r="O200" s="12">
        <v>4.3004440000000001E-5</v>
      </c>
      <c r="P200" s="11">
        <v>1.204032</v>
      </c>
      <c r="Q200" s="11">
        <v>1290193</v>
      </c>
      <c r="R200" s="12">
        <v>27035660</v>
      </c>
      <c r="U200" s="12">
        <f t="shared" si="14"/>
        <v>0.11102369552314462</v>
      </c>
      <c r="V200" s="12">
        <f t="shared" si="15"/>
        <v>0.11754906110788108</v>
      </c>
      <c r="W200" s="12">
        <f t="shared" si="16"/>
        <v>4.4726058756503657E-2</v>
      </c>
      <c r="Y200" s="11">
        <v>1156</v>
      </c>
      <c r="Z200" s="11">
        <v>7.0556640000000002</v>
      </c>
      <c r="AA200" s="11">
        <v>2.9972569999999998</v>
      </c>
      <c r="AB200" s="11">
        <v>126</v>
      </c>
      <c r="AC200" s="11">
        <v>92</v>
      </c>
      <c r="AD200" s="11">
        <v>13943</v>
      </c>
      <c r="AE200" s="11">
        <v>13814</v>
      </c>
    </row>
    <row r="201" spans="1:31" x14ac:dyDescent="0.25">
      <c r="A201" s="19" t="s">
        <v>206</v>
      </c>
      <c r="B201" s="11">
        <v>19</v>
      </c>
      <c r="C201" s="11" t="s">
        <v>270</v>
      </c>
      <c r="D201" s="11">
        <v>30416.61</v>
      </c>
      <c r="E201" s="11">
        <v>517041.3</v>
      </c>
      <c r="F201" s="11">
        <v>4349.558</v>
      </c>
      <c r="G201" s="11">
        <v>24711.77</v>
      </c>
      <c r="H201" s="11">
        <v>38060.839999999997</v>
      </c>
      <c r="I201" s="11">
        <v>591.27260000000001</v>
      </c>
      <c r="J201" s="11">
        <v>3309.8229999999999</v>
      </c>
      <c r="L201" s="11">
        <v>4681132.2353403103</v>
      </c>
      <c r="N201" s="11">
        <v>4.7794570000000001E-2</v>
      </c>
      <c r="O201" s="12">
        <v>4.3149870000000003E-5</v>
      </c>
      <c r="P201" s="11">
        <v>1.072381</v>
      </c>
      <c r="Q201" s="11">
        <v>1285506</v>
      </c>
      <c r="R201" s="12">
        <v>26896490</v>
      </c>
      <c r="U201" s="12">
        <f t="shared" si="14"/>
        <v>0.11045218848905514</v>
      </c>
      <c r="V201" s="12">
        <f t="shared" si="15"/>
        <v>0.11690859349119503</v>
      </c>
      <c r="W201" s="12">
        <f t="shared" si="16"/>
        <v>4.4809502804457335E-2</v>
      </c>
      <c r="Y201" s="11">
        <v>1156</v>
      </c>
      <c r="Z201" s="11">
        <v>7.0556640000000002</v>
      </c>
      <c r="AA201" s="11">
        <v>2.9972569999999998</v>
      </c>
      <c r="AB201" s="11">
        <v>160</v>
      </c>
      <c r="AC201" s="11">
        <v>92</v>
      </c>
      <c r="AD201" s="11">
        <v>13943</v>
      </c>
      <c r="AE201" s="11">
        <v>13817</v>
      </c>
    </row>
    <row r="202" spans="1:31" x14ac:dyDescent="0.25">
      <c r="A202" s="19" t="s">
        <v>207</v>
      </c>
      <c r="B202" s="11">
        <v>20</v>
      </c>
      <c r="C202" s="11" t="s">
        <v>270</v>
      </c>
      <c r="D202" s="11">
        <v>28544.65</v>
      </c>
      <c r="E202" s="11">
        <v>510408.3</v>
      </c>
      <c r="F202" s="11">
        <v>4277.5469999999996</v>
      </c>
      <c r="G202" s="11">
        <v>24354.81</v>
      </c>
      <c r="H202" s="11">
        <v>37812.839999999997</v>
      </c>
      <c r="I202" s="11">
        <v>589.94619999999998</v>
      </c>
      <c r="J202" s="11">
        <v>3296.3670000000002</v>
      </c>
      <c r="L202" s="11">
        <v>4681132.2353403103</v>
      </c>
      <c r="N202" s="11">
        <v>4.771632E-2</v>
      </c>
      <c r="O202" s="12">
        <v>4.3392159999999998E-5</v>
      </c>
      <c r="P202" s="11">
        <v>0.80594149999999998</v>
      </c>
      <c r="Q202" s="11">
        <v>1266937</v>
      </c>
      <c r="R202" s="12">
        <v>26551440</v>
      </c>
      <c r="U202" s="12">
        <f t="shared" si="14"/>
        <v>0.10903522360395235</v>
      </c>
      <c r="V202" s="12">
        <f t="shared" si="15"/>
        <v>0.11532232113996371</v>
      </c>
      <c r="W202" s="12">
        <f t="shared" si="16"/>
        <v>4.4774083168745121E-2</v>
      </c>
      <c r="Y202" s="11">
        <v>1156</v>
      </c>
      <c r="Z202" s="11">
        <v>7.0556640000000002</v>
      </c>
      <c r="AA202" s="11">
        <v>2.9972569999999998</v>
      </c>
      <c r="AB202" s="11">
        <v>194</v>
      </c>
      <c r="AC202" s="11">
        <v>92</v>
      </c>
      <c r="AD202" s="11">
        <v>13943</v>
      </c>
      <c r="AE202" s="11">
        <v>13820</v>
      </c>
    </row>
    <row r="203" spans="1:31" x14ac:dyDescent="0.25">
      <c r="A203" s="19" t="s">
        <v>208</v>
      </c>
      <c r="B203" s="11">
        <v>21</v>
      </c>
      <c r="C203" s="11" t="s">
        <v>270</v>
      </c>
      <c r="D203" s="11">
        <v>25988.79</v>
      </c>
      <c r="E203" s="11">
        <v>498138.5</v>
      </c>
      <c r="F203" s="11">
        <v>4157.6509999999998</v>
      </c>
      <c r="G203" s="11">
        <v>23703.46</v>
      </c>
      <c r="H203" s="11">
        <v>37290.39</v>
      </c>
      <c r="I203" s="11">
        <v>587.44709999999998</v>
      </c>
      <c r="J203" s="11">
        <v>3241.1</v>
      </c>
      <c r="L203" s="11">
        <v>4681132.2353403103</v>
      </c>
      <c r="N203" s="11">
        <v>4.7584080000000001E-2</v>
      </c>
      <c r="O203" s="12">
        <v>4.3859639999999999E-5</v>
      </c>
      <c r="P203" s="11">
        <v>1.7663199999999999</v>
      </c>
      <c r="Q203" s="11">
        <v>1233054</v>
      </c>
      <c r="R203" s="12">
        <v>25913160</v>
      </c>
      <c r="U203" s="12">
        <f t="shared" si="14"/>
        <v>0.10641410559592666</v>
      </c>
      <c r="V203" s="12">
        <f t="shared" si="15"/>
        <v>0.11239427364811042</v>
      </c>
      <c r="W203" s="12">
        <f t="shared" si="16"/>
        <v>4.4720010001066776E-2</v>
      </c>
      <c r="Y203" s="11">
        <v>1156</v>
      </c>
      <c r="Z203" s="11">
        <v>7.0556640000000002</v>
      </c>
      <c r="AA203" s="11">
        <v>2.9972569999999998</v>
      </c>
      <c r="AB203" s="11">
        <v>228</v>
      </c>
      <c r="AC203" s="11">
        <v>92</v>
      </c>
      <c r="AD203" s="11">
        <v>13943</v>
      </c>
      <c r="AE203" s="11">
        <v>13822</v>
      </c>
    </row>
    <row r="204" spans="1:31" x14ac:dyDescent="0.25">
      <c r="A204" s="19" t="s">
        <v>209</v>
      </c>
      <c r="B204" s="11">
        <v>22</v>
      </c>
      <c r="C204" s="11" t="s">
        <v>270</v>
      </c>
      <c r="D204" s="11">
        <v>31430.54</v>
      </c>
      <c r="E204" s="11">
        <v>509606.1</v>
      </c>
      <c r="F204" s="11">
        <v>4277.5280000000002</v>
      </c>
      <c r="G204" s="11">
        <v>24315.15</v>
      </c>
      <c r="H204" s="11">
        <v>37415.919999999998</v>
      </c>
      <c r="I204" s="11">
        <v>583.00649999999996</v>
      </c>
      <c r="J204" s="11">
        <v>3258.4009999999998</v>
      </c>
      <c r="L204" s="11">
        <v>4681132.2353403103</v>
      </c>
      <c r="N204" s="11">
        <v>4.7713600000000002E-2</v>
      </c>
      <c r="O204" s="12">
        <v>4.3424999999999998E-5</v>
      </c>
      <c r="P204" s="11">
        <v>1.1120969999999999</v>
      </c>
      <c r="Q204" s="11">
        <v>1264874</v>
      </c>
      <c r="R204" s="12">
        <v>26509710</v>
      </c>
      <c r="U204" s="12">
        <f t="shared" si="14"/>
        <v>0.10886385480690282</v>
      </c>
      <c r="V204" s="12">
        <f t="shared" si="15"/>
        <v>0.11513063729823335</v>
      </c>
      <c r="W204" s="12">
        <f t="shared" si="16"/>
        <v>4.4776120005221486E-2</v>
      </c>
      <c r="Y204" s="11">
        <v>1156</v>
      </c>
      <c r="Z204" s="11">
        <v>7.0556640000000002</v>
      </c>
      <c r="AA204" s="11">
        <v>2.9972569999999998</v>
      </c>
      <c r="AB204" s="11">
        <v>24</v>
      </c>
      <c r="AC204" s="11">
        <v>126</v>
      </c>
      <c r="AD204" s="11">
        <v>13941</v>
      </c>
      <c r="AE204" s="11">
        <v>13806</v>
      </c>
    </row>
    <row r="205" spans="1:31" x14ac:dyDescent="0.25">
      <c r="A205" s="19" t="s">
        <v>210</v>
      </c>
      <c r="B205" s="11">
        <v>23</v>
      </c>
      <c r="C205" s="11" t="s">
        <v>270</v>
      </c>
      <c r="D205" s="11">
        <v>33118.11</v>
      </c>
      <c r="E205" s="11">
        <v>519171.9</v>
      </c>
      <c r="F205" s="11">
        <v>4364.0519999999997</v>
      </c>
      <c r="G205" s="11">
        <v>24787</v>
      </c>
      <c r="H205" s="11">
        <v>37879.24</v>
      </c>
      <c r="I205" s="11">
        <v>590.65740000000005</v>
      </c>
      <c r="J205" s="11">
        <v>3300.192</v>
      </c>
      <c r="L205" s="11">
        <v>4681132.2353403103</v>
      </c>
      <c r="N205" s="11">
        <v>4.7743349999999997E-2</v>
      </c>
      <c r="O205" s="12">
        <v>4.3037120000000003E-5</v>
      </c>
      <c r="P205" s="11">
        <v>1.2137230000000001</v>
      </c>
      <c r="Q205" s="11">
        <v>1289420</v>
      </c>
      <c r="R205" s="12">
        <v>27007320</v>
      </c>
      <c r="U205" s="12">
        <f t="shared" si="14"/>
        <v>0.11090733478548211</v>
      </c>
      <c r="V205" s="12">
        <f t="shared" si="15"/>
        <v>0.11741862834758073</v>
      </c>
      <c r="W205" s="12">
        <f t="shared" si="16"/>
        <v>4.4749288683603734E-2</v>
      </c>
      <c r="Y205" s="11">
        <v>1156</v>
      </c>
      <c r="Z205" s="11">
        <v>7.0556640000000002</v>
      </c>
      <c r="AA205" s="11">
        <v>2.9972569999999998</v>
      </c>
      <c r="AB205" s="11">
        <v>58</v>
      </c>
      <c r="AC205" s="11">
        <v>126</v>
      </c>
      <c r="AD205" s="11">
        <v>13941</v>
      </c>
      <c r="AE205" s="11">
        <v>13809</v>
      </c>
    </row>
    <row r="206" spans="1:31" x14ac:dyDescent="0.25">
      <c r="A206" s="19" t="s">
        <v>211</v>
      </c>
      <c r="B206" s="11">
        <v>24</v>
      </c>
      <c r="C206" s="11" t="s">
        <v>270</v>
      </c>
      <c r="D206" s="11">
        <v>33454.379999999997</v>
      </c>
      <c r="E206" s="11">
        <v>523982.6</v>
      </c>
      <c r="F206" s="11">
        <v>4395.9440000000004</v>
      </c>
      <c r="G206" s="11">
        <v>25058.77</v>
      </c>
      <c r="H206" s="11">
        <v>38294</v>
      </c>
      <c r="I206" s="11">
        <v>594.54049999999995</v>
      </c>
      <c r="J206" s="11">
        <v>3322.1840000000002</v>
      </c>
      <c r="L206" s="11">
        <v>4681132.2353403103</v>
      </c>
      <c r="N206" s="11">
        <v>4.7823659999999997E-2</v>
      </c>
      <c r="O206" s="12">
        <v>4.2876749999999999E-5</v>
      </c>
      <c r="P206" s="11">
        <v>1.0056039999999999</v>
      </c>
      <c r="Q206" s="11">
        <v>1303557</v>
      </c>
      <c r="R206" s="12">
        <v>27257580</v>
      </c>
      <c r="U206" s="12">
        <f t="shared" si="14"/>
        <v>0.11193501350895022</v>
      </c>
      <c r="V206" s="12">
        <f t="shared" si="15"/>
        <v>0.11857114485977556</v>
      </c>
      <c r="W206" s="12">
        <f t="shared" si="16"/>
        <v>4.4796987871692215E-2</v>
      </c>
      <c r="Y206" s="11">
        <v>1156</v>
      </c>
      <c r="Z206" s="11">
        <v>7.0556640000000002</v>
      </c>
      <c r="AA206" s="11">
        <v>2.9972569999999998</v>
      </c>
      <c r="AB206" s="11">
        <v>92</v>
      </c>
      <c r="AC206" s="11">
        <v>126</v>
      </c>
      <c r="AD206" s="11">
        <v>13941</v>
      </c>
      <c r="AE206" s="11">
        <v>13812</v>
      </c>
    </row>
    <row r="207" spans="1:31" x14ac:dyDescent="0.25">
      <c r="A207" s="19" t="s">
        <v>212</v>
      </c>
      <c r="B207" s="11">
        <v>25</v>
      </c>
      <c r="C207" s="11" t="s">
        <v>270</v>
      </c>
      <c r="D207" s="11">
        <v>33207.980000000003</v>
      </c>
      <c r="E207" s="11">
        <v>525468.30000000005</v>
      </c>
      <c r="F207" s="11">
        <v>4410.3040000000001</v>
      </c>
      <c r="G207" s="11">
        <v>25139.37</v>
      </c>
      <c r="H207" s="11">
        <v>38426.28</v>
      </c>
      <c r="I207" s="11">
        <v>600.26919999999996</v>
      </c>
      <c r="J207" s="11">
        <v>3353.672</v>
      </c>
      <c r="L207" s="11">
        <v>4681132.2353403103</v>
      </c>
      <c r="N207" s="11">
        <v>4.7841839999999997E-2</v>
      </c>
      <c r="O207" s="12">
        <v>4.2824609999999997E-5</v>
      </c>
      <c r="P207" s="11">
        <v>0.82946980000000003</v>
      </c>
      <c r="Q207" s="11">
        <v>1307750</v>
      </c>
      <c r="R207" s="12">
        <v>27334860</v>
      </c>
      <c r="U207" s="12">
        <f t="shared" si="14"/>
        <v>0.11225239398984836</v>
      </c>
      <c r="V207" s="12">
        <f t="shared" si="15"/>
        <v>0.11892733290452888</v>
      </c>
      <c r="W207" s="12">
        <f t="shared" si="16"/>
        <v>4.4805498967583665E-2</v>
      </c>
      <c r="Y207" s="11">
        <v>1156</v>
      </c>
      <c r="Z207" s="11">
        <v>7.0556640000000002</v>
      </c>
      <c r="AA207" s="11">
        <v>2.9972569999999998</v>
      </c>
      <c r="AB207" s="11">
        <v>126</v>
      </c>
      <c r="AC207" s="11">
        <v>126</v>
      </c>
      <c r="AD207" s="11">
        <v>13941</v>
      </c>
      <c r="AE207" s="11">
        <v>13814</v>
      </c>
    </row>
    <row r="208" spans="1:31" x14ac:dyDescent="0.25">
      <c r="A208" s="19" t="s">
        <v>213</v>
      </c>
      <c r="B208" s="11">
        <v>26</v>
      </c>
      <c r="C208" s="11" t="s">
        <v>270</v>
      </c>
      <c r="D208" s="11">
        <v>32228.51</v>
      </c>
      <c r="E208" s="11">
        <v>523327</v>
      </c>
      <c r="F208" s="11">
        <v>4396.982</v>
      </c>
      <c r="G208" s="11">
        <v>25013.24</v>
      </c>
      <c r="H208" s="11">
        <v>38391.14</v>
      </c>
      <c r="I208" s="11">
        <v>606.86270000000002</v>
      </c>
      <c r="J208" s="11">
        <v>3341.3690000000001</v>
      </c>
      <c r="L208" s="11">
        <v>4681132.2353403103</v>
      </c>
      <c r="N208" s="11">
        <v>4.779659E-2</v>
      </c>
      <c r="O208" s="12">
        <v>4.289091E-5</v>
      </c>
      <c r="P208" s="11">
        <v>1.121129</v>
      </c>
      <c r="Q208" s="11">
        <v>1301189</v>
      </c>
      <c r="R208" s="12">
        <v>27223470</v>
      </c>
      <c r="U208" s="12">
        <f t="shared" si="14"/>
        <v>0.11179496192163327</v>
      </c>
      <c r="V208" s="12">
        <f t="shared" si="15"/>
        <v>0.11841400660111299</v>
      </c>
      <c r="W208" s="12">
        <f t="shared" si="16"/>
        <v>4.4775386557215247E-2</v>
      </c>
      <c r="Y208" s="11">
        <v>1156</v>
      </c>
      <c r="Z208" s="11">
        <v>7.0556640000000002</v>
      </c>
      <c r="AA208" s="11">
        <v>2.9972569999999998</v>
      </c>
      <c r="AB208" s="11">
        <v>160</v>
      </c>
      <c r="AC208" s="11">
        <v>126</v>
      </c>
      <c r="AD208" s="11">
        <v>13941</v>
      </c>
      <c r="AE208" s="11">
        <v>13817</v>
      </c>
    </row>
    <row r="209" spans="1:31" x14ac:dyDescent="0.25">
      <c r="A209" s="19" t="s">
        <v>214</v>
      </c>
      <c r="B209" s="11">
        <v>27</v>
      </c>
      <c r="C209" s="11" t="s">
        <v>270</v>
      </c>
      <c r="D209" s="11">
        <v>30335.31</v>
      </c>
      <c r="E209" s="11">
        <v>516517.2</v>
      </c>
      <c r="F209" s="11">
        <v>4317.1279999999997</v>
      </c>
      <c r="G209" s="11">
        <v>24641.14</v>
      </c>
      <c r="H209" s="11">
        <v>38098.39</v>
      </c>
      <c r="I209" s="11">
        <v>597.84699999999998</v>
      </c>
      <c r="J209" s="11">
        <v>3311.7449999999999</v>
      </c>
      <c r="L209" s="11">
        <v>4681132.2353403103</v>
      </c>
      <c r="N209" s="11">
        <v>4.7706329999999998E-2</v>
      </c>
      <c r="O209" s="12">
        <v>4.3130080000000001E-5</v>
      </c>
      <c r="P209" s="11">
        <v>1.2964530000000001</v>
      </c>
      <c r="Q209" s="11">
        <v>1281832</v>
      </c>
      <c r="R209" s="12">
        <v>26869220</v>
      </c>
      <c r="U209" s="12">
        <f t="shared" si="14"/>
        <v>0.11034022839614359</v>
      </c>
      <c r="V209" s="12">
        <f t="shared" si="15"/>
        <v>0.11678316917599603</v>
      </c>
      <c r="W209" s="12">
        <f t="shared" si="16"/>
        <v>4.4729771082957427E-2</v>
      </c>
      <c r="Y209" s="11">
        <v>1156</v>
      </c>
      <c r="Z209" s="11">
        <v>7.0556640000000002</v>
      </c>
      <c r="AA209" s="11">
        <v>2.9972569999999998</v>
      </c>
      <c r="AB209" s="11">
        <v>194</v>
      </c>
      <c r="AC209" s="11">
        <v>126</v>
      </c>
      <c r="AD209" s="11">
        <v>13941</v>
      </c>
      <c r="AE209" s="11">
        <v>13820</v>
      </c>
    </row>
    <row r="210" spans="1:31" x14ac:dyDescent="0.25">
      <c r="A210" s="19" t="s">
        <v>215</v>
      </c>
      <c r="B210" s="11">
        <v>28</v>
      </c>
      <c r="C210" s="11" t="s">
        <v>270</v>
      </c>
      <c r="D210" s="11">
        <v>27684.79</v>
      </c>
      <c r="E210" s="11">
        <v>503682.5</v>
      </c>
      <c r="F210" s="11">
        <v>4233.66</v>
      </c>
      <c r="G210" s="11">
        <v>23980.35</v>
      </c>
      <c r="H210" s="11">
        <v>37588.410000000003</v>
      </c>
      <c r="I210" s="11">
        <v>585.19799999999998</v>
      </c>
      <c r="J210" s="11">
        <v>3276.3359999999998</v>
      </c>
      <c r="L210" s="11">
        <v>4681132.2353403103</v>
      </c>
      <c r="N210" s="11">
        <v>4.7610060000000003E-2</v>
      </c>
      <c r="O210" s="12">
        <v>4.3630039999999997E-5</v>
      </c>
      <c r="P210" s="11">
        <v>1.0927979999999999</v>
      </c>
      <c r="Q210" s="11">
        <v>1247458</v>
      </c>
      <c r="R210" s="12">
        <v>26201560</v>
      </c>
      <c r="U210" s="12">
        <f t="shared" si="14"/>
        <v>0.10759843445511706</v>
      </c>
      <c r="V210" s="12">
        <f t="shared" si="15"/>
        <v>0.11371628137935516</v>
      </c>
      <c r="W210" s="12">
        <f t="shared" si="16"/>
        <v>4.4712771198370097E-2</v>
      </c>
      <c r="Y210" s="11">
        <v>1156</v>
      </c>
      <c r="Z210" s="11">
        <v>7.0556640000000002</v>
      </c>
      <c r="AA210" s="11">
        <v>2.9972569999999998</v>
      </c>
      <c r="AB210" s="11">
        <v>228</v>
      </c>
      <c r="AC210" s="11">
        <v>126</v>
      </c>
      <c r="AD210" s="11">
        <v>13941</v>
      </c>
      <c r="AE210" s="11">
        <v>13822</v>
      </c>
    </row>
    <row r="211" spans="1:31" x14ac:dyDescent="0.25">
      <c r="A211" s="19" t="s">
        <v>216</v>
      </c>
      <c r="B211" s="11">
        <v>29</v>
      </c>
      <c r="C211" s="11" t="s">
        <v>270</v>
      </c>
      <c r="D211" s="11">
        <v>30505.9</v>
      </c>
      <c r="E211" s="11">
        <v>511543.8</v>
      </c>
      <c r="F211" s="11">
        <v>4283.0069999999996</v>
      </c>
      <c r="G211" s="11">
        <v>24412.15</v>
      </c>
      <c r="H211" s="11">
        <v>37545.83</v>
      </c>
      <c r="I211" s="11">
        <v>582.77589999999998</v>
      </c>
      <c r="J211" s="11">
        <v>3270.627</v>
      </c>
      <c r="L211" s="11">
        <v>4681132.2353403103</v>
      </c>
      <c r="N211" s="11">
        <v>4.7722500000000001E-2</v>
      </c>
      <c r="O211" s="12">
        <v>4.3346909999999997E-5</v>
      </c>
      <c r="P211" s="11">
        <v>1.1105339999999999</v>
      </c>
      <c r="Q211" s="11">
        <v>1269920</v>
      </c>
      <c r="R211" s="12">
        <v>26610510</v>
      </c>
      <c r="U211" s="12">
        <f t="shared" si="14"/>
        <v>0.10927779312408414</v>
      </c>
      <c r="V211" s="12">
        <f t="shared" si="15"/>
        <v>0.115593705650336</v>
      </c>
      <c r="W211" s="12">
        <f t="shared" si="16"/>
        <v>4.4773385261756969E-2</v>
      </c>
      <c r="Y211" s="11">
        <v>1156</v>
      </c>
      <c r="Z211" s="11">
        <v>7.0556640000000002</v>
      </c>
      <c r="AA211" s="11">
        <v>2.9972569999999998</v>
      </c>
      <c r="AB211" s="11">
        <v>24</v>
      </c>
      <c r="AC211" s="11">
        <v>160</v>
      </c>
      <c r="AD211" s="11">
        <v>13938</v>
      </c>
      <c r="AE211" s="11">
        <v>13806</v>
      </c>
    </row>
    <row r="212" spans="1:31" x14ac:dyDescent="0.25">
      <c r="A212" s="19" t="s">
        <v>217</v>
      </c>
      <c r="B212" s="11">
        <v>30</v>
      </c>
      <c r="C212" s="11" t="s">
        <v>270</v>
      </c>
      <c r="D212" s="11">
        <v>32289.73</v>
      </c>
      <c r="E212" s="11">
        <v>521576.3</v>
      </c>
      <c r="F212" s="11">
        <v>4357.0929999999998</v>
      </c>
      <c r="G212" s="11">
        <v>24938.83</v>
      </c>
      <c r="H212" s="11">
        <v>38016.519999999997</v>
      </c>
      <c r="I212" s="11">
        <v>596.9819</v>
      </c>
      <c r="J212" s="11">
        <v>3310.6689999999999</v>
      </c>
      <c r="L212" s="11">
        <v>4681132.2353403103</v>
      </c>
      <c r="N212" s="11">
        <v>4.7814349999999999E-2</v>
      </c>
      <c r="O212" s="12">
        <v>4.2971169999999997E-5</v>
      </c>
      <c r="P212" s="11">
        <v>1.052689</v>
      </c>
      <c r="Q212" s="11">
        <v>1297318</v>
      </c>
      <c r="R212" s="12">
        <v>27132400</v>
      </c>
      <c r="U212" s="12">
        <f t="shared" si="14"/>
        <v>0.11142097120486115</v>
      </c>
      <c r="V212" s="12">
        <f t="shared" si="15"/>
        <v>0.11799450222206972</v>
      </c>
      <c r="W212" s="12">
        <f t="shared" si="16"/>
        <v>4.4802056576233908E-2</v>
      </c>
      <c r="Y212" s="11">
        <v>1156</v>
      </c>
      <c r="Z212" s="11">
        <v>7.0556640000000002</v>
      </c>
      <c r="AA212" s="11">
        <v>2.9972569999999998</v>
      </c>
      <c r="AB212" s="11">
        <v>58</v>
      </c>
      <c r="AC212" s="11">
        <v>160</v>
      </c>
      <c r="AD212" s="11">
        <v>13938</v>
      </c>
      <c r="AE212" s="11">
        <v>13809</v>
      </c>
    </row>
    <row r="213" spans="1:31" x14ac:dyDescent="0.25">
      <c r="A213" s="19" t="s">
        <v>218</v>
      </c>
      <c r="B213" s="11">
        <v>31</v>
      </c>
      <c r="C213" s="11" t="s">
        <v>270</v>
      </c>
      <c r="D213" s="11">
        <v>33008</v>
      </c>
      <c r="E213" s="11">
        <v>526364.6</v>
      </c>
      <c r="F213" s="11">
        <v>4418.6660000000002</v>
      </c>
      <c r="G213" s="11">
        <v>25145.46</v>
      </c>
      <c r="H213" s="11">
        <v>38340.71</v>
      </c>
      <c r="I213" s="11">
        <v>599.63480000000004</v>
      </c>
      <c r="J213" s="11">
        <v>3332.2179999999998</v>
      </c>
      <c r="L213" s="11">
        <v>4681132.2353403103</v>
      </c>
      <c r="N213" s="11">
        <v>4.7771950000000001E-2</v>
      </c>
      <c r="O213" s="12">
        <v>4.2755430000000003E-5</v>
      </c>
      <c r="P213" s="11">
        <v>0.90768780000000004</v>
      </c>
      <c r="Q213" s="11">
        <v>1308067</v>
      </c>
      <c r="R213" s="12">
        <v>27381490</v>
      </c>
      <c r="U213" s="12">
        <f t="shared" si="14"/>
        <v>0.11244386476122142</v>
      </c>
      <c r="V213" s="12">
        <f t="shared" si="15"/>
        <v>0.11914227361190199</v>
      </c>
      <c r="W213" s="12">
        <f t="shared" si="16"/>
        <v>4.4734913335559928E-2</v>
      </c>
      <c r="Y213" s="11">
        <v>1156</v>
      </c>
      <c r="Z213" s="11">
        <v>7.0556640000000002</v>
      </c>
      <c r="AA213" s="11">
        <v>2.9972569999999998</v>
      </c>
      <c r="AB213" s="11">
        <v>92</v>
      </c>
      <c r="AC213" s="11">
        <v>160</v>
      </c>
      <c r="AD213" s="11">
        <v>13938</v>
      </c>
      <c r="AE213" s="11">
        <v>13812</v>
      </c>
    </row>
    <row r="214" spans="1:31" x14ac:dyDescent="0.25">
      <c r="A214" s="19" t="s">
        <v>219</v>
      </c>
      <c r="B214" s="11">
        <v>32</v>
      </c>
      <c r="C214" s="11" t="s">
        <v>270</v>
      </c>
      <c r="D214" s="11">
        <v>32866.26</v>
      </c>
      <c r="E214" s="11">
        <v>527511.69999999995</v>
      </c>
      <c r="F214" s="11">
        <v>4427.97</v>
      </c>
      <c r="G214" s="11">
        <v>25215.05</v>
      </c>
      <c r="H214" s="11">
        <v>38461.230000000003</v>
      </c>
      <c r="I214" s="11">
        <v>597.61630000000002</v>
      </c>
      <c r="J214" s="11">
        <v>3341.6570000000002</v>
      </c>
      <c r="L214" s="11">
        <v>4681132.2353403103</v>
      </c>
      <c r="N214" s="11">
        <v>4.7799990000000001E-2</v>
      </c>
      <c r="O214" s="12">
        <v>4.2722029999999997E-5</v>
      </c>
      <c r="P214" s="11">
        <v>1.112787</v>
      </c>
      <c r="Q214" s="11">
        <v>1311687</v>
      </c>
      <c r="R214" s="12">
        <v>27441160</v>
      </c>
      <c r="U214" s="12">
        <f t="shared" si="14"/>
        <v>0.11268891231431978</v>
      </c>
      <c r="V214" s="12">
        <f t="shared" si="15"/>
        <v>0.11941742201335216</v>
      </c>
      <c r="W214" s="12">
        <f t="shared" si="16"/>
        <v>4.4754599966944343E-2</v>
      </c>
      <c r="Y214" s="11">
        <v>1156</v>
      </c>
      <c r="Z214" s="11">
        <v>7.0556640000000002</v>
      </c>
      <c r="AA214" s="11">
        <v>2.9972569999999998</v>
      </c>
      <c r="AB214" s="11">
        <v>126</v>
      </c>
      <c r="AC214" s="11">
        <v>160</v>
      </c>
      <c r="AD214" s="11">
        <v>13938</v>
      </c>
      <c r="AE214" s="11">
        <v>13814</v>
      </c>
    </row>
    <row r="215" spans="1:31" x14ac:dyDescent="0.25">
      <c r="A215" s="19" t="s">
        <v>220</v>
      </c>
      <c r="B215" s="11">
        <v>33</v>
      </c>
      <c r="C215" s="11" t="s">
        <v>270</v>
      </c>
      <c r="D215" s="11">
        <v>31945.58</v>
      </c>
      <c r="E215" s="11">
        <v>525373.19999999995</v>
      </c>
      <c r="F215" s="11">
        <v>4420.357</v>
      </c>
      <c r="G215" s="11">
        <v>25120.47</v>
      </c>
      <c r="H215" s="11">
        <v>38405.19</v>
      </c>
      <c r="I215" s="11">
        <v>608.43899999999996</v>
      </c>
      <c r="J215" s="11">
        <v>3340.8690000000001</v>
      </c>
      <c r="L215" s="11">
        <v>4681132.2353403103</v>
      </c>
      <c r="N215" s="11">
        <v>4.7814530000000001E-2</v>
      </c>
      <c r="O215" s="12">
        <v>4.2815699999999997E-5</v>
      </c>
      <c r="P215" s="11">
        <v>1.0423549999999999</v>
      </c>
      <c r="Q215" s="11">
        <v>1306767</v>
      </c>
      <c r="R215" s="12">
        <v>27329910</v>
      </c>
      <c r="U215" s="12">
        <f t="shared" si="14"/>
        <v>0.11223207839199317</v>
      </c>
      <c r="V215" s="12">
        <f t="shared" si="15"/>
        <v>0.11890452963772531</v>
      </c>
      <c r="W215" s="12">
        <f t="shared" ref="W215:W231" si="17">N215/(1+V215*f)</f>
        <v>4.4780467167702863E-2</v>
      </c>
      <c r="Y215" s="11">
        <v>1156</v>
      </c>
      <c r="Z215" s="11">
        <v>7.0556640000000002</v>
      </c>
      <c r="AA215" s="11">
        <v>2.9972569999999998</v>
      </c>
      <c r="AB215" s="11">
        <v>160</v>
      </c>
      <c r="AC215" s="11">
        <v>160</v>
      </c>
      <c r="AD215" s="11">
        <v>13938</v>
      </c>
      <c r="AE215" s="11">
        <v>13817</v>
      </c>
    </row>
    <row r="216" spans="1:31" x14ac:dyDescent="0.25">
      <c r="A216" s="19" t="s">
        <v>221</v>
      </c>
      <c r="B216" s="11">
        <v>34</v>
      </c>
      <c r="C216" s="11" t="s">
        <v>270</v>
      </c>
      <c r="D216" s="11">
        <v>30121.86</v>
      </c>
      <c r="E216" s="11">
        <v>518124.3</v>
      </c>
      <c r="F216" s="11">
        <v>4347.866</v>
      </c>
      <c r="G216" s="11">
        <v>24701.9</v>
      </c>
      <c r="H216" s="11">
        <v>38209.269999999997</v>
      </c>
      <c r="I216" s="11">
        <v>596.40520000000004</v>
      </c>
      <c r="J216" s="11">
        <v>3325.5859999999998</v>
      </c>
      <c r="L216" s="11">
        <v>4681132.2353403103</v>
      </c>
      <c r="N216" s="11">
        <v>4.7675620000000002E-2</v>
      </c>
      <c r="O216" s="12">
        <v>4.3048640000000003E-5</v>
      </c>
      <c r="P216" s="11">
        <v>0.82633160000000005</v>
      </c>
      <c r="Q216" s="11">
        <v>1284993</v>
      </c>
      <c r="R216" s="12">
        <v>26952830</v>
      </c>
      <c r="U216" s="12">
        <f t="shared" si="14"/>
        <v>0.11068354277377794</v>
      </c>
      <c r="V216" s="12">
        <f t="shared" si="15"/>
        <v>0.11716781733461074</v>
      </c>
      <c r="W216" s="12">
        <f t="shared" si="17"/>
        <v>4.4691792807532861E-2</v>
      </c>
      <c r="Y216" s="11">
        <v>1156</v>
      </c>
      <c r="Z216" s="11">
        <v>7.0556640000000002</v>
      </c>
      <c r="AA216" s="11">
        <v>2.9972569999999998</v>
      </c>
      <c r="AB216" s="11">
        <v>194</v>
      </c>
      <c r="AC216" s="11">
        <v>160</v>
      </c>
      <c r="AD216" s="11">
        <v>13938</v>
      </c>
      <c r="AE216" s="11">
        <v>13820</v>
      </c>
    </row>
    <row r="217" spans="1:31" x14ac:dyDescent="0.25">
      <c r="A217" s="19" t="s">
        <v>222</v>
      </c>
      <c r="B217" s="11">
        <v>35</v>
      </c>
      <c r="C217" s="11" t="s">
        <v>270</v>
      </c>
      <c r="D217" s="11">
        <v>27745.71</v>
      </c>
      <c r="E217" s="11">
        <v>505436.5</v>
      </c>
      <c r="F217" s="11">
        <v>4240.7730000000001</v>
      </c>
      <c r="G217" s="11">
        <v>24087.66</v>
      </c>
      <c r="H217" s="11">
        <v>37565.71</v>
      </c>
      <c r="I217" s="11">
        <v>595.69389999999999</v>
      </c>
      <c r="J217" s="11">
        <v>3275.509</v>
      </c>
      <c r="L217" s="11">
        <v>4681132.2353403103</v>
      </c>
      <c r="N217" s="11">
        <v>4.7657150000000002E-2</v>
      </c>
      <c r="O217" s="12">
        <v>4.3576779999999998E-5</v>
      </c>
      <c r="P217" s="11">
        <v>0.79021110000000006</v>
      </c>
      <c r="Q217" s="11">
        <v>1253040</v>
      </c>
      <c r="R217" s="12">
        <v>26292800</v>
      </c>
      <c r="U217" s="12">
        <f t="shared" si="14"/>
        <v>0.10797313012954346</v>
      </c>
      <c r="V217" s="12">
        <f t="shared" si="15"/>
        <v>0.1141348802693655</v>
      </c>
      <c r="W217" s="12">
        <f t="shared" si="17"/>
        <v>4.4746971763608132E-2</v>
      </c>
      <c r="Y217" s="11">
        <v>1156</v>
      </c>
      <c r="Z217" s="11">
        <v>7.0556640000000002</v>
      </c>
      <c r="AA217" s="11">
        <v>2.9972569999999998</v>
      </c>
      <c r="AB217" s="11">
        <v>228</v>
      </c>
      <c r="AC217" s="11">
        <v>160</v>
      </c>
      <c r="AD217" s="11">
        <v>13938</v>
      </c>
      <c r="AE217" s="11">
        <v>13822</v>
      </c>
    </row>
    <row r="218" spans="1:31" x14ac:dyDescent="0.25">
      <c r="A218" s="19" t="s">
        <v>223</v>
      </c>
      <c r="B218" s="11">
        <v>36</v>
      </c>
      <c r="C218" s="11" t="s">
        <v>270</v>
      </c>
      <c r="D218" s="11">
        <v>28706.11</v>
      </c>
      <c r="E218" s="11">
        <v>511385</v>
      </c>
      <c r="F218" s="11">
        <v>4273.0680000000002</v>
      </c>
      <c r="G218" s="11">
        <v>24345.91</v>
      </c>
      <c r="H218" s="11">
        <v>37470.07</v>
      </c>
      <c r="I218" s="11">
        <v>593.90620000000001</v>
      </c>
      <c r="J218" s="11">
        <v>3267.1860000000001</v>
      </c>
      <c r="L218" s="11">
        <v>4681132.2353403103</v>
      </c>
      <c r="N218" s="11">
        <v>4.7607780000000002E-2</v>
      </c>
      <c r="O218" s="12">
        <v>4.3299130000000002E-5</v>
      </c>
      <c r="P218" s="11">
        <v>1.3657710000000001</v>
      </c>
      <c r="Q218" s="11">
        <v>1266474</v>
      </c>
      <c r="R218" s="12">
        <v>26602250</v>
      </c>
      <c r="U218" s="12">
        <f t="shared" si="14"/>
        <v>0.10924386970726606</v>
      </c>
      <c r="V218" s="12">
        <f t="shared" si="15"/>
        <v>0.11555574826072626</v>
      </c>
      <c r="W218" s="12">
        <f t="shared" si="17"/>
        <v>4.4666661019349158E-2</v>
      </c>
      <c r="Y218" s="11">
        <v>1156</v>
      </c>
      <c r="Z218" s="11">
        <v>7.0556640000000002</v>
      </c>
      <c r="AA218" s="11">
        <v>2.9972569999999998</v>
      </c>
      <c r="AB218" s="11">
        <v>24</v>
      </c>
      <c r="AC218" s="11">
        <v>194</v>
      </c>
      <c r="AD218" s="11">
        <v>13935</v>
      </c>
      <c r="AE218" s="11">
        <v>13806</v>
      </c>
    </row>
    <row r="219" spans="1:31" x14ac:dyDescent="0.25">
      <c r="A219" s="19" t="s">
        <v>224</v>
      </c>
      <c r="B219" s="11">
        <v>37</v>
      </c>
      <c r="C219" s="11" t="s">
        <v>270</v>
      </c>
      <c r="D219" s="11">
        <v>30405.919999999998</v>
      </c>
      <c r="E219" s="11">
        <v>520720.3</v>
      </c>
      <c r="F219" s="11">
        <v>4366.2060000000001</v>
      </c>
      <c r="G219" s="11">
        <v>24792.04</v>
      </c>
      <c r="H219" s="11">
        <v>37943.620000000003</v>
      </c>
      <c r="I219" s="11">
        <v>597.48180000000002</v>
      </c>
      <c r="J219" s="11">
        <v>3314.5520000000001</v>
      </c>
      <c r="L219" s="11">
        <v>4681132.2353403103</v>
      </c>
      <c r="N219" s="11">
        <v>4.7611059999999997E-2</v>
      </c>
      <c r="O219" s="12">
        <v>4.2910800000000003E-5</v>
      </c>
      <c r="P219" s="11">
        <v>0.63644109999999998</v>
      </c>
      <c r="Q219" s="11">
        <v>1289682</v>
      </c>
      <c r="R219" s="12">
        <v>27087860</v>
      </c>
      <c r="U219" s="12">
        <f t="shared" si="14"/>
        <v>0.11123810946181155</v>
      </c>
      <c r="V219" s="12">
        <f t="shared" si="15"/>
        <v>0.11778944717072314</v>
      </c>
      <c r="W219" s="12">
        <f t="shared" si="17"/>
        <v>4.461645855634875E-2</v>
      </c>
      <c r="Y219" s="11">
        <v>1156</v>
      </c>
      <c r="Z219" s="11">
        <v>7.0556640000000002</v>
      </c>
      <c r="AA219" s="11">
        <v>2.9972569999999998</v>
      </c>
      <c r="AB219" s="11">
        <v>58</v>
      </c>
      <c r="AC219" s="11">
        <v>194</v>
      </c>
      <c r="AD219" s="11">
        <v>13935</v>
      </c>
      <c r="AE219" s="11">
        <v>13809</v>
      </c>
    </row>
    <row r="220" spans="1:31" x14ac:dyDescent="0.25">
      <c r="A220" s="19" t="s">
        <v>225</v>
      </c>
      <c r="B220" s="11">
        <v>38</v>
      </c>
      <c r="C220" s="11" t="s">
        <v>270</v>
      </c>
      <c r="D220" s="11">
        <v>31058.61</v>
      </c>
      <c r="E220" s="11">
        <v>524832.4</v>
      </c>
      <c r="F220" s="11">
        <v>4402.384</v>
      </c>
      <c r="G220" s="11">
        <v>25013.63</v>
      </c>
      <c r="H220" s="11">
        <v>38250.959999999999</v>
      </c>
      <c r="I220" s="11">
        <v>604.65200000000004</v>
      </c>
      <c r="J220" s="11">
        <v>3333.0259999999998</v>
      </c>
      <c r="L220" s="11">
        <v>4681132.2353403103</v>
      </c>
      <c r="N220" s="11">
        <v>4.7660210000000001E-2</v>
      </c>
      <c r="O220" s="12">
        <v>4.2765410000000003E-5</v>
      </c>
      <c r="P220" s="11">
        <v>0.99518090000000003</v>
      </c>
      <c r="Q220" s="11">
        <v>1301209</v>
      </c>
      <c r="R220" s="12">
        <v>27301790</v>
      </c>
      <c r="U220" s="12">
        <f t="shared" si="14"/>
        <v>0.11211655078610391</v>
      </c>
      <c r="V220" s="12">
        <f t="shared" si="15"/>
        <v>0.11877486487080398</v>
      </c>
      <c r="W220" s="12">
        <f t="shared" si="17"/>
        <v>4.4639028410880674E-2</v>
      </c>
      <c r="Y220" s="11">
        <v>1156</v>
      </c>
      <c r="Z220" s="11">
        <v>7.0556640000000002</v>
      </c>
      <c r="AA220" s="11">
        <v>2.9972569999999998</v>
      </c>
      <c r="AB220" s="11">
        <v>92</v>
      </c>
      <c r="AC220" s="11">
        <v>194</v>
      </c>
      <c r="AD220" s="11">
        <v>13935</v>
      </c>
      <c r="AE220" s="11">
        <v>13812</v>
      </c>
    </row>
    <row r="221" spans="1:31" x14ac:dyDescent="0.25">
      <c r="A221" s="19" t="s">
        <v>226</v>
      </c>
      <c r="B221" s="11">
        <v>39</v>
      </c>
      <c r="C221" s="11" t="s">
        <v>270</v>
      </c>
      <c r="D221" s="11">
        <v>30880.95</v>
      </c>
      <c r="E221" s="11">
        <v>525497.30000000005</v>
      </c>
      <c r="F221" s="11">
        <v>4410.6109999999999</v>
      </c>
      <c r="G221" s="11">
        <v>25031.200000000001</v>
      </c>
      <c r="H221" s="11">
        <v>38384.699999999997</v>
      </c>
      <c r="I221" s="11">
        <v>596.25149999999996</v>
      </c>
      <c r="J221" s="11">
        <v>3346.578</v>
      </c>
      <c r="L221" s="11">
        <v>4681132.2353403103</v>
      </c>
      <c r="N221" s="11">
        <v>4.763336E-2</v>
      </c>
      <c r="O221" s="12">
        <v>4.2725770000000001E-5</v>
      </c>
      <c r="P221" s="11">
        <v>0.81929759999999996</v>
      </c>
      <c r="Q221" s="11">
        <v>1302123</v>
      </c>
      <c r="R221" s="12">
        <v>27336370</v>
      </c>
      <c r="U221" s="12">
        <f t="shared" si="14"/>
        <v>0.11225858907226476</v>
      </c>
      <c r="V221" s="12">
        <f t="shared" si="15"/>
        <v>0.11893428667975768</v>
      </c>
      <c r="W221" s="12">
        <f t="shared" si="17"/>
        <v>4.4610084861916234E-2</v>
      </c>
      <c r="Y221" s="11">
        <v>1156</v>
      </c>
      <c r="Z221" s="11">
        <v>7.0556640000000002</v>
      </c>
      <c r="AA221" s="11">
        <v>2.9972569999999998</v>
      </c>
      <c r="AB221" s="11">
        <v>126</v>
      </c>
      <c r="AC221" s="11">
        <v>194</v>
      </c>
      <c r="AD221" s="11">
        <v>13935</v>
      </c>
      <c r="AE221" s="11">
        <v>13814</v>
      </c>
    </row>
    <row r="222" spans="1:31" x14ac:dyDescent="0.25">
      <c r="A222" s="19" t="s">
        <v>227</v>
      </c>
      <c r="B222" s="11">
        <v>40</v>
      </c>
      <c r="C222" s="11" t="s">
        <v>270</v>
      </c>
      <c r="D222" s="11">
        <v>30046.66</v>
      </c>
      <c r="E222" s="11">
        <v>523038.2</v>
      </c>
      <c r="F222" s="11">
        <v>4377.1819999999998</v>
      </c>
      <c r="G222" s="11">
        <v>24908.55</v>
      </c>
      <c r="H222" s="11">
        <v>38351.82</v>
      </c>
      <c r="I222" s="11">
        <v>602.38369999999998</v>
      </c>
      <c r="J222" s="11">
        <v>3353.018</v>
      </c>
      <c r="L222" s="11">
        <v>4681132.2353403103</v>
      </c>
      <c r="N222" s="11">
        <v>4.7622820000000003E-2</v>
      </c>
      <c r="O222" s="12">
        <v>4.2821139999999998E-5</v>
      </c>
      <c r="P222" s="11">
        <v>1.2579039999999999</v>
      </c>
      <c r="Q222" s="11">
        <v>1295743</v>
      </c>
      <c r="R222" s="12">
        <v>27208450</v>
      </c>
      <c r="U222" s="12">
        <f t="shared" si="14"/>
        <v>0.11173326744570719</v>
      </c>
      <c r="V222" s="12">
        <f t="shared" si="15"/>
        <v>0.11834479262849011</v>
      </c>
      <c r="W222" s="12">
        <f t="shared" si="17"/>
        <v>4.4614248831869992E-2</v>
      </c>
      <c r="Y222" s="11">
        <v>1156</v>
      </c>
      <c r="Z222" s="11">
        <v>7.0556640000000002</v>
      </c>
      <c r="AA222" s="11">
        <v>2.9972569999999998</v>
      </c>
      <c r="AB222" s="11">
        <v>160</v>
      </c>
      <c r="AC222" s="11">
        <v>194</v>
      </c>
      <c r="AD222" s="11">
        <v>13935</v>
      </c>
      <c r="AE222" s="11">
        <v>13817</v>
      </c>
    </row>
    <row r="223" spans="1:31" x14ac:dyDescent="0.25">
      <c r="A223" s="19" t="s">
        <v>228</v>
      </c>
      <c r="B223" s="11">
        <v>41</v>
      </c>
      <c r="C223" s="11" t="s">
        <v>270</v>
      </c>
      <c r="D223" s="11">
        <v>28553.33</v>
      </c>
      <c r="E223" s="11">
        <v>516248.2</v>
      </c>
      <c r="F223" s="11">
        <v>4322.549</v>
      </c>
      <c r="G223" s="11">
        <v>24617.13</v>
      </c>
      <c r="H223" s="11">
        <v>38078.28</v>
      </c>
      <c r="I223" s="11">
        <v>596.11689999999999</v>
      </c>
      <c r="J223" s="11">
        <v>3308.6309999999999</v>
      </c>
      <c r="L223" s="11">
        <v>4681132.2353403103</v>
      </c>
      <c r="N223" s="11">
        <v>4.7684669999999998E-2</v>
      </c>
      <c r="O223" s="12">
        <v>4.3131070000000002E-5</v>
      </c>
      <c r="P223" s="11">
        <v>1.1675359999999999</v>
      </c>
      <c r="Q223" s="11">
        <v>1280583</v>
      </c>
      <c r="R223" s="12">
        <v>26855230</v>
      </c>
      <c r="U223" s="12">
        <f t="shared" si="14"/>
        <v>0.11028276366614319</v>
      </c>
      <c r="V223" s="12">
        <f t="shared" si="15"/>
        <v>0.116718799559766</v>
      </c>
      <c r="W223" s="12">
        <f t="shared" si="17"/>
        <v>4.4711000159397503E-2</v>
      </c>
      <c r="Y223" s="11">
        <v>1156</v>
      </c>
      <c r="Z223" s="11">
        <v>7.0556640000000002</v>
      </c>
      <c r="AA223" s="11">
        <v>2.9972569999999998</v>
      </c>
      <c r="AB223" s="11">
        <v>194</v>
      </c>
      <c r="AC223" s="11">
        <v>194</v>
      </c>
      <c r="AD223" s="11">
        <v>13935</v>
      </c>
      <c r="AE223" s="11">
        <v>13820</v>
      </c>
    </row>
    <row r="224" spans="1:31" x14ac:dyDescent="0.25">
      <c r="A224" s="19" t="s">
        <v>229</v>
      </c>
      <c r="B224" s="11">
        <v>42</v>
      </c>
      <c r="C224" s="11" t="s">
        <v>270</v>
      </c>
      <c r="D224" s="11">
        <v>26064.46</v>
      </c>
      <c r="E224" s="11">
        <v>503211.7</v>
      </c>
      <c r="F224" s="11">
        <v>4196.1930000000002</v>
      </c>
      <c r="G224" s="11">
        <v>23967.65</v>
      </c>
      <c r="H224" s="11">
        <v>37458.400000000001</v>
      </c>
      <c r="I224" s="11">
        <v>593.63710000000003</v>
      </c>
      <c r="J224" s="11">
        <v>3263.7829999999999</v>
      </c>
      <c r="L224" s="11">
        <v>4681132.2353403103</v>
      </c>
      <c r="N224" s="11">
        <v>4.7629360000000003E-2</v>
      </c>
      <c r="O224" s="12">
        <v>4.3659689999999997E-5</v>
      </c>
      <c r="P224" s="11">
        <v>0.68098749999999997</v>
      </c>
      <c r="Q224" s="11">
        <v>1246797</v>
      </c>
      <c r="R224" s="12">
        <v>26177070</v>
      </c>
      <c r="U224" s="12">
        <f t="shared" si="14"/>
        <v>0.10749786049643979</v>
      </c>
      <c r="V224" s="12">
        <f t="shared" si="15"/>
        <v>0.11360395135367039</v>
      </c>
      <c r="W224" s="12">
        <f t="shared" si="17"/>
        <v>4.4733585762368668E-2</v>
      </c>
      <c r="Y224" s="11">
        <v>1156</v>
      </c>
      <c r="Z224" s="11">
        <v>7.0556640000000002</v>
      </c>
      <c r="AA224" s="11">
        <v>2.9972569999999998</v>
      </c>
      <c r="AB224" s="11">
        <v>228</v>
      </c>
      <c r="AC224" s="11">
        <v>194</v>
      </c>
      <c r="AD224" s="11">
        <v>13935</v>
      </c>
      <c r="AE224" s="11">
        <v>13822</v>
      </c>
    </row>
    <row r="225" spans="1:31" x14ac:dyDescent="0.25">
      <c r="A225" s="19" t="s">
        <v>230</v>
      </c>
      <c r="B225" s="11">
        <v>43</v>
      </c>
      <c r="C225" s="11" t="s">
        <v>270</v>
      </c>
      <c r="D225" s="11">
        <v>25439</v>
      </c>
      <c r="E225" s="11">
        <v>505013.7</v>
      </c>
      <c r="F225" s="11">
        <v>4229.4309999999996</v>
      </c>
      <c r="G225" s="11">
        <v>23998.560000000001</v>
      </c>
      <c r="H225" s="11">
        <v>37101.15</v>
      </c>
      <c r="I225" s="11">
        <v>576.62429999999995</v>
      </c>
      <c r="J225" s="11">
        <v>3224.721</v>
      </c>
      <c r="L225" s="11">
        <v>4681132.2353403103</v>
      </c>
      <c r="N225" s="11">
        <v>4.7520609999999998E-2</v>
      </c>
      <c r="O225" s="12">
        <v>4.3529689999999997E-5</v>
      </c>
      <c r="P225" s="11">
        <v>1.0747450000000001</v>
      </c>
      <c r="Q225" s="11">
        <v>1248405</v>
      </c>
      <c r="R225" s="12">
        <v>26270810</v>
      </c>
      <c r="U225" s="12">
        <f t="shared" si="14"/>
        <v>0.10788281010038299</v>
      </c>
      <c r="V225" s="12">
        <f t="shared" si="15"/>
        <v>0.11403396224745099</v>
      </c>
      <c r="W225" s="12">
        <f t="shared" si="17"/>
        <v>4.4621178818324732E-2</v>
      </c>
      <c r="Y225" s="11">
        <v>1156</v>
      </c>
      <c r="Z225" s="11">
        <v>7.0556640000000002</v>
      </c>
      <c r="AA225" s="11">
        <v>2.9972569999999998</v>
      </c>
      <c r="AB225" s="11">
        <v>24</v>
      </c>
      <c r="AC225" s="11">
        <v>228</v>
      </c>
      <c r="AD225" s="11">
        <v>13933</v>
      </c>
      <c r="AE225" s="11">
        <v>13806</v>
      </c>
    </row>
    <row r="226" spans="1:31" x14ac:dyDescent="0.25">
      <c r="A226" s="19" t="s">
        <v>231</v>
      </c>
      <c r="B226" s="11">
        <v>44</v>
      </c>
      <c r="C226" s="11" t="s">
        <v>270</v>
      </c>
      <c r="D226" s="11">
        <v>26847.25</v>
      </c>
      <c r="E226" s="11">
        <v>512959.6</v>
      </c>
      <c r="F226" s="11">
        <v>4299.866</v>
      </c>
      <c r="G226" s="11">
        <v>24359.78</v>
      </c>
      <c r="H226" s="11">
        <v>37614.92</v>
      </c>
      <c r="I226" s="11">
        <v>589.61940000000004</v>
      </c>
      <c r="J226" s="11">
        <v>3279.4119999999998</v>
      </c>
      <c r="L226" s="11">
        <v>4681132.2353403103</v>
      </c>
      <c r="N226" s="11">
        <v>4.7488700000000002E-2</v>
      </c>
      <c r="O226" s="12">
        <v>4.3176069999999999E-5</v>
      </c>
      <c r="P226" s="11">
        <v>1.419953</v>
      </c>
      <c r="Q226" s="11">
        <v>1267196</v>
      </c>
      <c r="R226" s="12">
        <v>26684160</v>
      </c>
      <c r="U226" s="12">
        <f t="shared" si="14"/>
        <v>0.10958024132012342</v>
      </c>
      <c r="V226" s="12">
        <f t="shared" si="15"/>
        <v>0.11593217941886708</v>
      </c>
      <c r="W226" s="12">
        <f t="shared" si="17"/>
        <v>4.4545972829382191E-2</v>
      </c>
      <c r="Y226" s="11">
        <v>1156</v>
      </c>
      <c r="Z226" s="11">
        <v>7.0556640000000002</v>
      </c>
      <c r="AA226" s="11">
        <v>2.9972569999999998</v>
      </c>
      <c r="AB226" s="11">
        <v>58</v>
      </c>
      <c r="AC226" s="11">
        <v>228</v>
      </c>
      <c r="AD226" s="11">
        <v>13933</v>
      </c>
      <c r="AE226" s="11">
        <v>13809</v>
      </c>
    </row>
    <row r="227" spans="1:31" x14ac:dyDescent="0.25">
      <c r="A227" s="19" t="s">
        <v>232</v>
      </c>
      <c r="B227" s="11">
        <v>45</v>
      </c>
      <c r="C227" s="11" t="s">
        <v>270</v>
      </c>
      <c r="D227" s="11">
        <v>27338.27</v>
      </c>
      <c r="E227" s="11">
        <v>516986.1</v>
      </c>
      <c r="F227" s="11">
        <v>4302.96</v>
      </c>
      <c r="G227" s="11">
        <v>24591.58</v>
      </c>
      <c r="H227" s="11">
        <v>37856.089999999997</v>
      </c>
      <c r="I227" s="11">
        <v>597.55870000000004</v>
      </c>
      <c r="J227" s="11">
        <v>3290.4459999999999</v>
      </c>
      <c r="L227" s="11">
        <v>4681132.2353403103</v>
      </c>
      <c r="N227" s="11">
        <v>4.7567199999999997E-2</v>
      </c>
      <c r="O227" s="12">
        <v>4.3044750000000002E-5</v>
      </c>
      <c r="P227" s="11">
        <v>0.77896960000000004</v>
      </c>
      <c r="Q227" s="11">
        <v>1279254</v>
      </c>
      <c r="R227" s="12">
        <v>26893620</v>
      </c>
      <c r="U227" s="12">
        <f t="shared" si="14"/>
        <v>0.11044039647011082</v>
      </c>
      <c r="V227" s="12">
        <f t="shared" si="15"/>
        <v>0.11689538267413946</v>
      </c>
      <c r="W227" s="12">
        <f t="shared" si="17"/>
        <v>4.4596648217098231E-2</v>
      </c>
      <c r="Y227" s="11">
        <v>1156</v>
      </c>
      <c r="Z227" s="11">
        <v>7.0556640000000002</v>
      </c>
      <c r="AA227" s="11">
        <v>2.9972569999999998</v>
      </c>
      <c r="AB227" s="11">
        <v>92</v>
      </c>
      <c r="AC227" s="11">
        <v>228</v>
      </c>
      <c r="AD227" s="11">
        <v>13933</v>
      </c>
      <c r="AE227" s="11">
        <v>13812</v>
      </c>
    </row>
    <row r="228" spans="1:31" x14ac:dyDescent="0.25">
      <c r="A228" s="19" t="s">
        <v>233</v>
      </c>
      <c r="B228" s="11">
        <v>46</v>
      </c>
      <c r="C228" s="11" t="s">
        <v>270</v>
      </c>
      <c r="D228" s="11">
        <v>27234.06</v>
      </c>
      <c r="E228" s="11">
        <v>517300.8</v>
      </c>
      <c r="F228" s="11">
        <v>4316.32</v>
      </c>
      <c r="G228" s="11">
        <v>24606.17</v>
      </c>
      <c r="H228" s="11">
        <v>37970.32</v>
      </c>
      <c r="I228" s="11">
        <v>597.13570000000004</v>
      </c>
      <c r="J228" s="11">
        <v>3307.4780000000001</v>
      </c>
      <c r="L228" s="11">
        <v>4681132.2353403103</v>
      </c>
      <c r="N228" s="11">
        <v>4.7566459999999998E-2</v>
      </c>
      <c r="O228" s="12">
        <v>4.3031290000000002E-5</v>
      </c>
      <c r="P228" s="11">
        <v>1.5671349999999999</v>
      </c>
      <c r="Q228" s="11">
        <v>1280013</v>
      </c>
      <c r="R228" s="12">
        <v>26909990</v>
      </c>
      <c r="U228" s="12">
        <f t="shared" si="14"/>
        <v>0.11050762379550534</v>
      </c>
      <c r="V228" s="12">
        <f t="shared" si="15"/>
        <v>0.11697070090061629</v>
      </c>
      <c r="W228" s="12">
        <f t="shared" si="17"/>
        <v>4.4594160066993349E-2</v>
      </c>
      <c r="Y228" s="11">
        <v>1156</v>
      </c>
      <c r="Z228" s="11">
        <v>7.0556640000000002</v>
      </c>
      <c r="AA228" s="11">
        <v>2.9972569999999998</v>
      </c>
      <c r="AB228" s="11">
        <v>126</v>
      </c>
      <c r="AC228" s="11">
        <v>228</v>
      </c>
      <c r="AD228" s="11">
        <v>13933</v>
      </c>
      <c r="AE228" s="11">
        <v>13814</v>
      </c>
    </row>
    <row r="229" spans="1:31" x14ac:dyDescent="0.25">
      <c r="A229" s="19" t="s">
        <v>234</v>
      </c>
      <c r="B229" s="11">
        <v>47</v>
      </c>
      <c r="C229" s="11" t="s">
        <v>270</v>
      </c>
      <c r="D229" s="11">
        <v>26558.02</v>
      </c>
      <c r="E229" s="11">
        <v>514108.5</v>
      </c>
      <c r="F229" s="11">
        <v>4289.6769999999997</v>
      </c>
      <c r="G229" s="11">
        <v>24482.16</v>
      </c>
      <c r="H229" s="11">
        <v>37865.360000000001</v>
      </c>
      <c r="I229" s="11">
        <v>591.71469999999999</v>
      </c>
      <c r="J229" s="11">
        <v>3294.7139999999999</v>
      </c>
      <c r="L229" s="11">
        <v>4681132.2353403103</v>
      </c>
      <c r="N229" s="11">
        <v>4.7620620000000002E-2</v>
      </c>
      <c r="O229" s="12">
        <v>4.3190379999999998E-5</v>
      </c>
      <c r="P229" s="11">
        <v>0.92242710000000006</v>
      </c>
      <c r="Q229" s="11">
        <v>1273562</v>
      </c>
      <c r="R229" s="12">
        <v>26743920</v>
      </c>
      <c r="U229" s="12">
        <f t="shared" si="14"/>
        <v>0.10982567339557867</v>
      </c>
      <c r="V229" s="12">
        <f t="shared" si="15"/>
        <v>0.1162069253081789</v>
      </c>
      <c r="W229" s="12">
        <f t="shared" si="17"/>
        <v>4.466315917610697E-2</v>
      </c>
      <c r="Y229" s="11">
        <v>1156</v>
      </c>
      <c r="Z229" s="11">
        <v>7.0556640000000002</v>
      </c>
      <c r="AA229" s="11">
        <v>2.9972569999999998</v>
      </c>
      <c r="AB229" s="11">
        <v>160</v>
      </c>
      <c r="AC229" s="11">
        <v>228</v>
      </c>
      <c r="AD229" s="11">
        <v>13933</v>
      </c>
      <c r="AE229" s="11">
        <v>13817</v>
      </c>
    </row>
    <row r="230" spans="1:31" x14ac:dyDescent="0.25">
      <c r="A230" s="19" t="s">
        <v>235</v>
      </c>
      <c r="B230" s="11">
        <v>48</v>
      </c>
      <c r="C230" s="11" t="s">
        <v>270</v>
      </c>
      <c r="D230" s="11">
        <v>25282.62</v>
      </c>
      <c r="E230" s="11">
        <v>507296</v>
      </c>
      <c r="F230" s="11">
        <v>4225.9709999999995</v>
      </c>
      <c r="G230" s="11">
        <v>24082.2</v>
      </c>
      <c r="H230" s="11">
        <v>37563.29</v>
      </c>
      <c r="I230" s="11">
        <v>584.39059999999995</v>
      </c>
      <c r="J230" s="11">
        <v>3258.9580000000001</v>
      </c>
      <c r="L230" s="11">
        <v>4681132.2353403103</v>
      </c>
      <c r="N230" s="11">
        <v>4.7471699999999999E-2</v>
      </c>
      <c r="O230" s="12">
        <v>4.3408290000000002E-5</v>
      </c>
      <c r="P230" s="11">
        <v>1.378026</v>
      </c>
      <c r="Q230" s="11">
        <v>1252756</v>
      </c>
      <c r="R230" s="12">
        <v>26389530</v>
      </c>
      <c r="U230" s="12">
        <f t="shared" si="14"/>
        <v>0.10837036308655366</v>
      </c>
      <c r="V230" s="12">
        <f t="shared" si="15"/>
        <v>0.11457883823746864</v>
      </c>
      <c r="W230" s="12">
        <f t="shared" si="17"/>
        <v>4.4562261456802789E-2</v>
      </c>
      <c r="Y230" s="11">
        <v>1156</v>
      </c>
      <c r="Z230" s="11">
        <v>7.0556640000000002</v>
      </c>
      <c r="AA230" s="11">
        <v>2.9972569999999998</v>
      </c>
      <c r="AB230" s="11">
        <v>194</v>
      </c>
      <c r="AC230" s="11">
        <v>228</v>
      </c>
      <c r="AD230" s="11">
        <v>13933</v>
      </c>
      <c r="AE230" s="11">
        <v>13820</v>
      </c>
    </row>
    <row r="231" spans="1:31" x14ac:dyDescent="0.25">
      <c r="A231" s="19" t="s">
        <v>236</v>
      </c>
      <c r="B231" s="11">
        <v>49</v>
      </c>
      <c r="C231" s="11" t="s">
        <v>270</v>
      </c>
      <c r="D231" s="11">
        <v>23394.37</v>
      </c>
      <c r="E231" s="11">
        <v>489725.9</v>
      </c>
      <c r="F231" s="11">
        <v>4105.4399999999996</v>
      </c>
      <c r="G231" s="11">
        <v>23323.03</v>
      </c>
      <c r="H231" s="11">
        <v>36839.06</v>
      </c>
      <c r="I231" s="11">
        <v>585.21720000000005</v>
      </c>
      <c r="J231" s="11">
        <v>3203.6909999999998</v>
      </c>
      <c r="L231" s="11">
        <v>4681132.2353403103</v>
      </c>
      <c r="N231" s="11">
        <v>4.7624659999999999E-2</v>
      </c>
      <c r="O231" s="12">
        <v>4.4254459999999998E-5</v>
      </c>
      <c r="P231" s="11">
        <v>0.91660739999999996</v>
      </c>
      <c r="Q231" s="11">
        <v>1213264</v>
      </c>
      <c r="R231" s="12">
        <v>25475540</v>
      </c>
      <c r="U231" s="12">
        <f t="shared" si="14"/>
        <v>0.10461697627398851</v>
      </c>
      <c r="V231" s="12">
        <f t="shared" si="15"/>
        <v>0.11039138260121033</v>
      </c>
      <c r="W231" s="12">
        <f t="shared" si="17"/>
        <v>4.4806206342314137E-2</v>
      </c>
      <c r="Y231" s="11">
        <v>1156</v>
      </c>
      <c r="Z231" s="11">
        <v>7.0556640000000002</v>
      </c>
      <c r="AA231" s="11">
        <v>2.9972569999999998</v>
      </c>
      <c r="AB231" s="11">
        <v>194</v>
      </c>
      <c r="AC231" s="11">
        <v>228</v>
      </c>
      <c r="AD231" s="11">
        <v>13933</v>
      </c>
      <c r="AE231" s="11">
        <v>13820</v>
      </c>
    </row>
    <row r="233" spans="1:31" x14ac:dyDescent="0.25">
      <c r="W233" s="11">
        <f>AVERAGE(W183:W231)</f>
        <v>4.472765263045992E-2</v>
      </c>
    </row>
    <row r="234" spans="1:31" x14ac:dyDescent="0.25">
      <c r="M234" s="13"/>
      <c r="W234" s="11">
        <f>STDEV(W183:W231)</f>
        <v>7.3839753177722063E-5</v>
      </c>
      <c r="X234" s="13">
        <f>W234/W233*1000</f>
        <v>1.6508747684075098</v>
      </c>
    </row>
    <row r="235" spans="1:31" x14ac:dyDescent="0.25">
      <c r="M235" s="13"/>
      <c r="X235" s="13"/>
    </row>
    <row r="236" spans="1:31" x14ac:dyDescent="0.25">
      <c r="A236" s="19" t="s">
        <v>22</v>
      </c>
      <c r="B236" s="11">
        <v>1</v>
      </c>
      <c r="C236" s="11" t="s">
        <v>271</v>
      </c>
      <c r="D236" s="11">
        <v>8849.2119999999995</v>
      </c>
      <c r="E236" s="11">
        <v>363022.5</v>
      </c>
      <c r="F236" s="11">
        <v>2964.9369999999999</v>
      </c>
      <c r="G236" s="11">
        <v>17134.03</v>
      </c>
      <c r="H236" s="11">
        <v>19714.3</v>
      </c>
      <c r="I236" s="11">
        <v>313.22570000000002</v>
      </c>
      <c r="J236" s="11">
        <v>1751.365</v>
      </c>
      <c r="L236" s="11">
        <v>4681132.2353403103</v>
      </c>
      <c r="N236" s="11">
        <v>4.7198240000000002E-2</v>
      </c>
      <c r="O236" s="12">
        <v>5.1159390000000003E-5</v>
      </c>
      <c r="P236" s="12">
        <v>1.2895179999999999</v>
      </c>
      <c r="Q236" s="12">
        <v>891312</v>
      </c>
      <c r="R236" s="12">
        <v>18884430</v>
      </c>
      <c r="U236" s="12">
        <f t="shared" ref="U236:U284" si="18">E236/L236</f>
        <v>7.755014850026104E-2</v>
      </c>
      <c r="V236" s="12">
        <f t="shared" ref="V236:V284" si="19">U236/(1-U236/2)</f>
        <v>8.0678461848835981E-2</v>
      </c>
      <c r="W236" s="12">
        <f>N236/(1+V236*f)</f>
        <v>4.5123800235730635E-2</v>
      </c>
      <c r="Y236" s="11">
        <v>1156</v>
      </c>
      <c r="Z236" s="11">
        <v>7.0556640000000002</v>
      </c>
      <c r="AA236" s="11">
        <v>2.9972569999999998</v>
      </c>
      <c r="AB236" s="11">
        <v>24</v>
      </c>
      <c r="AC236" s="11">
        <v>24</v>
      </c>
      <c r="AD236" s="11">
        <v>11093</v>
      </c>
      <c r="AE236" s="11">
        <v>11354</v>
      </c>
    </row>
    <row r="237" spans="1:31" x14ac:dyDescent="0.25">
      <c r="A237" s="19" t="s">
        <v>23</v>
      </c>
      <c r="B237" s="11">
        <v>2</v>
      </c>
      <c r="C237" s="11" t="s">
        <v>271</v>
      </c>
      <c r="D237" s="11">
        <v>9729.5650000000005</v>
      </c>
      <c r="E237" s="11">
        <v>381105.6</v>
      </c>
      <c r="F237" s="11">
        <v>3125.5859999999998</v>
      </c>
      <c r="G237" s="11">
        <v>18036.54</v>
      </c>
      <c r="H237" s="11">
        <v>20726.78</v>
      </c>
      <c r="I237" s="11">
        <v>330.50749999999999</v>
      </c>
      <c r="J237" s="11">
        <v>1839.3119999999999</v>
      </c>
      <c r="L237" s="11">
        <v>4681132.2353403103</v>
      </c>
      <c r="N237" s="11">
        <v>4.7326899999999998E-2</v>
      </c>
      <c r="O237" s="12">
        <v>5.0002E-5</v>
      </c>
      <c r="P237" s="12">
        <v>1.0549649999999999</v>
      </c>
      <c r="Q237" s="12">
        <v>938261</v>
      </c>
      <c r="R237" s="12">
        <v>19825110</v>
      </c>
      <c r="U237" s="12">
        <f t="shared" si="18"/>
        <v>8.1413124184537E-2</v>
      </c>
      <c r="V237" s="12">
        <f t="shared" si="19"/>
        <v>8.4867800578416572E-2</v>
      </c>
      <c r="W237" s="12">
        <f t="shared" ref="W237:W284" si="20">N237/(1+V237*f)</f>
        <v>4.5143776112428029E-2</v>
      </c>
      <c r="Y237" s="11">
        <v>1156</v>
      </c>
      <c r="Z237" s="11">
        <v>7.0556640000000002</v>
      </c>
      <c r="AA237" s="11">
        <v>2.9972569999999998</v>
      </c>
      <c r="AB237" s="11">
        <v>58</v>
      </c>
      <c r="AC237" s="11">
        <v>24</v>
      </c>
      <c r="AD237" s="11">
        <v>11093</v>
      </c>
      <c r="AE237" s="11">
        <v>11357</v>
      </c>
    </row>
    <row r="238" spans="1:31" x14ac:dyDescent="0.25">
      <c r="A238" s="19" t="s">
        <v>24</v>
      </c>
      <c r="B238" s="11">
        <v>3</v>
      </c>
      <c r="C238" s="11" t="s">
        <v>271</v>
      </c>
      <c r="D238" s="11">
        <v>10368.969999999999</v>
      </c>
      <c r="E238" s="11">
        <v>393633.5</v>
      </c>
      <c r="F238" s="11">
        <v>3243.5990000000002</v>
      </c>
      <c r="G238" s="11">
        <v>18652.96</v>
      </c>
      <c r="H238" s="11">
        <v>21554.15</v>
      </c>
      <c r="I238" s="11">
        <v>337.46640000000002</v>
      </c>
      <c r="J238" s="11">
        <v>1899.539</v>
      </c>
      <c r="L238" s="11">
        <v>4681132.2353403103</v>
      </c>
      <c r="N238" s="11">
        <v>4.7386619999999997E-2</v>
      </c>
      <c r="O238" s="12">
        <v>4.923231E-5</v>
      </c>
      <c r="P238" s="12">
        <v>1.046827</v>
      </c>
      <c r="Q238" s="12">
        <v>970327</v>
      </c>
      <c r="R238" s="12">
        <v>20476810</v>
      </c>
      <c r="U238" s="12">
        <f t="shared" si="18"/>
        <v>8.4089378426068645E-2</v>
      </c>
      <c r="V238" s="12">
        <f t="shared" si="19"/>
        <v>8.7780063933242086E-2</v>
      </c>
      <c r="W238" s="12">
        <f t="shared" si="20"/>
        <v>4.512930538743367E-2</v>
      </c>
      <c r="Y238" s="11">
        <v>1156</v>
      </c>
      <c r="Z238" s="11">
        <v>7.0556640000000002</v>
      </c>
      <c r="AA238" s="11">
        <v>2.9972569999999998</v>
      </c>
      <c r="AB238" s="11">
        <v>92</v>
      </c>
      <c r="AC238" s="11">
        <v>24</v>
      </c>
      <c r="AD238" s="11">
        <v>11093</v>
      </c>
      <c r="AE238" s="11">
        <v>11360</v>
      </c>
    </row>
    <row r="239" spans="1:31" x14ac:dyDescent="0.25">
      <c r="A239" s="19" t="s">
        <v>25</v>
      </c>
      <c r="B239" s="11">
        <v>4</v>
      </c>
      <c r="C239" s="11" t="s">
        <v>271</v>
      </c>
      <c r="D239" s="11">
        <v>10736.02</v>
      </c>
      <c r="E239" s="11">
        <v>401248.1</v>
      </c>
      <c r="F239" s="11">
        <v>3297.6350000000002</v>
      </c>
      <c r="G239" s="11">
        <v>19080.509999999998</v>
      </c>
      <c r="H239" s="11">
        <v>22107.59</v>
      </c>
      <c r="I239" s="11">
        <v>350.73050000000001</v>
      </c>
      <c r="J239" s="11">
        <v>1963.4760000000001</v>
      </c>
      <c r="L239" s="11">
        <v>4681132.2353403103</v>
      </c>
      <c r="N239" s="11">
        <v>4.7552900000000002E-2</v>
      </c>
      <c r="O239" s="12">
        <v>4.8852279999999998E-5</v>
      </c>
      <c r="P239" s="12">
        <v>1.232934</v>
      </c>
      <c r="Q239" s="12">
        <v>992568</v>
      </c>
      <c r="R239" s="12">
        <v>20872920</v>
      </c>
      <c r="U239" s="12">
        <f t="shared" si="18"/>
        <v>8.5716036169790011E-2</v>
      </c>
      <c r="V239" s="12">
        <f t="shared" si="19"/>
        <v>8.9554149529920746E-2</v>
      </c>
      <c r="W239" s="12">
        <f t="shared" si="20"/>
        <v>4.5244105539661857E-2</v>
      </c>
      <c r="Y239" s="11">
        <v>1156</v>
      </c>
      <c r="Z239" s="11">
        <v>7.0556640000000002</v>
      </c>
      <c r="AA239" s="11">
        <v>2.9972569999999998</v>
      </c>
      <c r="AB239" s="11">
        <v>126</v>
      </c>
      <c r="AC239" s="11">
        <v>24</v>
      </c>
      <c r="AD239" s="11">
        <v>11093</v>
      </c>
      <c r="AE239" s="11">
        <v>11362</v>
      </c>
    </row>
    <row r="240" spans="1:31" x14ac:dyDescent="0.25">
      <c r="A240" s="19" t="s">
        <v>26</v>
      </c>
      <c r="B240" s="11">
        <v>5</v>
      </c>
      <c r="C240" s="11" t="s">
        <v>271</v>
      </c>
      <c r="D240" s="11">
        <v>10865.59</v>
      </c>
      <c r="E240" s="11">
        <v>404647.8</v>
      </c>
      <c r="F240" s="11">
        <v>3348.5390000000002</v>
      </c>
      <c r="G240" s="11">
        <v>19250.599999999999</v>
      </c>
      <c r="H240" s="11">
        <v>22531.79</v>
      </c>
      <c r="I240" s="11">
        <v>356.86270000000002</v>
      </c>
      <c r="J240" s="11">
        <v>1978.912</v>
      </c>
      <c r="L240" s="11">
        <v>4681132.2353403103</v>
      </c>
      <c r="N240" s="11">
        <v>4.7573709999999998E-2</v>
      </c>
      <c r="O240" s="12">
        <v>4.8657749999999997E-5</v>
      </c>
      <c r="P240" s="12">
        <v>0.67351709999999998</v>
      </c>
      <c r="Q240" s="12">
        <v>1001416</v>
      </c>
      <c r="R240" s="12">
        <v>21049780</v>
      </c>
      <c r="U240" s="12">
        <f t="shared" si="18"/>
        <v>8.6442292090170528E-2</v>
      </c>
      <c r="V240" s="12">
        <f t="shared" si="19"/>
        <v>9.0347201689141704E-2</v>
      </c>
      <c r="W240" s="12">
        <f t="shared" si="20"/>
        <v>4.5244452033350306E-2</v>
      </c>
      <c r="Y240" s="11">
        <v>1156</v>
      </c>
      <c r="Z240" s="11">
        <v>7.0556640000000002</v>
      </c>
      <c r="AA240" s="11">
        <v>2.9972569999999998</v>
      </c>
      <c r="AB240" s="11">
        <v>160</v>
      </c>
      <c r="AC240" s="11">
        <v>24</v>
      </c>
      <c r="AD240" s="11">
        <v>11093</v>
      </c>
      <c r="AE240" s="11">
        <v>11365</v>
      </c>
    </row>
    <row r="241" spans="1:31" x14ac:dyDescent="0.25">
      <c r="A241" s="19" t="s">
        <v>193</v>
      </c>
      <c r="B241" s="11">
        <v>6</v>
      </c>
      <c r="C241" s="11" t="s">
        <v>271</v>
      </c>
      <c r="D241" s="11">
        <v>10797.08</v>
      </c>
      <c r="E241" s="11">
        <v>404845.7</v>
      </c>
      <c r="F241" s="11">
        <v>3349.3270000000002</v>
      </c>
      <c r="G241" s="11">
        <v>19276.62</v>
      </c>
      <c r="H241" s="11">
        <v>22711.27</v>
      </c>
      <c r="I241" s="11">
        <v>359.95769999999999</v>
      </c>
      <c r="J241" s="11">
        <v>2020.588</v>
      </c>
      <c r="L241" s="11">
        <v>4681132.2353403103</v>
      </c>
      <c r="N241" s="11">
        <v>4.7614740000000003E-2</v>
      </c>
      <c r="O241" s="12">
        <v>4.8667790000000001E-5</v>
      </c>
      <c r="P241" s="12">
        <v>1.3585609999999999</v>
      </c>
      <c r="Q241" s="12">
        <v>1002770</v>
      </c>
      <c r="R241" s="12">
        <v>21060070</v>
      </c>
      <c r="U241" s="12">
        <f t="shared" si="18"/>
        <v>8.6484568187074173E-2</v>
      </c>
      <c r="V241" s="12">
        <f t="shared" si="19"/>
        <v>9.0393384604310123E-2</v>
      </c>
      <c r="W241" s="12">
        <f t="shared" si="20"/>
        <v>4.5282339859110544E-2</v>
      </c>
      <c r="Y241" s="11">
        <v>1156</v>
      </c>
      <c r="Z241" s="11">
        <v>7.0556640000000002</v>
      </c>
      <c r="AA241" s="11">
        <v>2.9972569999999998</v>
      </c>
      <c r="AB241" s="11">
        <v>194</v>
      </c>
      <c r="AC241" s="11">
        <v>24</v>
      </c>
      <c r="AD241" s="11">
        <v>11093</v>
      </c>
      <c r="AE241" s="11">
        <v>11368</v>
      </c>
    </row>
    <row r="242" spans="1:31" x14ac:dyDescent="0.25">
      <c r="A242" s="19" t="s">
        <v>194</v>
      </c>
      <c r="B242" s="11">
        <v>7</v>
      </c>
      <c r="C242" s="11" t="s">
        <v>271</v>
      </c>
      <c r="D242" s="11">
        <v>10328.549999999999</v>
      </c>
      <c r="E242" s="11">
        <v>398388.4</v>
      </c>
      <c r="F242" s="11">
        <v>3294.5210000000002</v>
      </c>
      <c r="G242" s="11">
        <v>18959.23</v>
      </c>
      <c r="H242" s="11">
        <v>22642.35</v>
      </c>
      <c r="I242" s="11">
        <v>356.4975</v>
      </c>
      <c r="J242" s="11">
        <v>2019.5119999999999</v>
      </c>
      <c r="L242" s="11">
        <v>4681132.2353403103</v>
      </c>
      <c r="N242" s="11">
        <v>4.7589800000000002E-2</v>
      </c>
      <c r="O242" s="12">
        <v>4.9047179999999999E-5</v>
      </c>
      <c r="P242" s="12">
        <v>0.73187919999999995</v>
      </c>
      <c r="Q242" s="12">
        <v>986259</v>
      </c>
      <c r="R242" s="12">
        <v>20724170</v>
      </c>
      <c r="U242" s="12">
        <f t="shared" si="18"/>
        <v>8.5105136956473496E-2</v>
      </c>
      <c r="V242" s="12">
        <f t="shared" si="19"/>
        <v>8.8887529648711591E-2</v>
      </c>
      <c r="W242" s="12">
        <f t="shared" si="20"/>
        <v>4.5295584267667464E-2</v>
      </c>
      <c r="Y242" s="11">
        <v>1156</v>
      </c>
      <c r="Z242" s="11">
        <v>7.0556640000000002</v>
      </c>
      <c r="AA242" s="11">
        <v>2.9972569999999998</v>
      </c>
      <c r="AB242" s="11">
        <v>228</v>
      </c>
      <c r="AC242" s="11">
        <v>24</v>
      </c>
      <c r="AD242" s="11">
        <v>11093</v>
      </c>
      <c r="AE242" s="11">
        <v>11370</v>
      </c>
    </row>
    <row r="243" spans="1:31" x14ac:dyDescent="0.25">
      <c r="A243" s="19" t="s">
        <v>195</v>
      </c>
      <c r="B243" s="11">
        <v>8</v>
      </c>
      <c r="C243" s="11" t="s">
        <v>271</v>
      </c>
      <c r="D243" s="11">
        <v>9926.3940000000002</v>
      </c>
      <c r="E243" s="11">
        <v>376180.4</v>
      </c>
      <c r="F243" s="11">
        <v>3083.5639999999999</v>
      </c>
      <c r="G243" s="11">
        <v>17829.8</v>
      </c>
      <c r="H243" s="11">
        <v>20414.21</v>
      </c>
      <c r="I243" s="11">
        <v>322.22219999999999</v>
      </c>
      <c r="J243" s="11">
        <v>1811.5340000000001</v>
      </c>
      <c r="L243" s="11">
        <v>4681132.2353403103</v>
      </c>
      <c r="N243" s="11">
        <v>4.7396929999999997E-2</v>
      </c>
      <c r="O243" s="12">
        <v>5.0367169999999999E-5</v>
      </c>
      <c r="P243" s="12">
        <v>0.91912539999999998</v>
      </c>
      <c r="Q243" s="12">
        <v>927506</v>
      </c>
      <c r="R243" s="12">
        <v>19568900</v>
      </c>
      <c r="U243" s="12">
        <f t="shared" si="18"/>
        <v>8.0360985566700696E-2</v>
      </c>
      <c r="V243" s="12">
        <f t="shared" si="19"/>
        <v>8.37251013992589E-2</v>
      </c>
      <c r="W243" s="12">
        <f t="shared" si="20"/>
        <v>4.5238673321431923E-2</v>
      </c>
      <c r="Y243" s="11">
        <v>1156</v>
      </c>
      <c r="Z243" s="11">
        <v>7.0556640000000002</v>
      </c>
      <c r="AA243" s="11">
        <v>2.9972569999999998</v>
      </c>
      <c r="AB243" s="11">
        <v>24</v>
      </c>
      <c r="AC243" s="11">
        <v>58</v>
      </c>
      <c r="AD243" s="11">
        <v>11090</v>
      </c>
      <c r="AE243" s="11">
        <v>11354</v>
      </c>
    </row>
    <row r="244" spans="1:31" x14ac:dyDescent="0.25">
      <c r="A244" s="19" t="s">
        <v>196</v>
      </c>
      <c r="B244" s="11">
        <v>9</v>
      </c>
      <c r="C244" s="11" t="s">
        <v>271</v>
      </c>
      <c r="D244" s="11">
        <v>10764.42</v>
      </c>
      <c r="E244" s="11">
        <v>392685.6</v>
      </c>
      <c r="F244" s="11">
        <v>3233.1410000000001</v>
      </c>
      <c r="G244" s="11">
        <v>18653.810000000001</v>
      </c>
      <c r="H244" s="11">
        <v>21441.43</v>
      </c>
      <c r="I244" s="11">
        <v>339.75389999999999</v>
      </c>
      <c r="J244" s="11">
        <v>1904.806</v>
      </c>
      <c r="L244" s="11">
        <v>4681132.2353403103</v>
      </c>
      <c r="N244" s="11">
        <v>4.7503160000000003E-2</v>
      </c>
      <c r="O244" s="12">
        <v>4.9355019999999999E-5</v>
      </c>
      <c r="P244" s="12">
        <v>1.1201810000000001</v>
      </c>
      <c r="Q244" s="12">
        <v>970371</v>
      </c>
      <c r="R244" s="12">
        <v>20427500</v>
      </c>
      <c r="U244" s="12">
        <f t="shared" si="18"/>
        <v>8.3886884680464999E-2</v>
      </c>
      <c r="V244" s="12">
        <f t="shared" si="19"/>
        <v>8.7559428522022142E-2</v>
      </c>
      <c r="W244" s="12">
        <f t="shared" si="20"/>
        <v>4.5245711301719178E-2</v>
      </c>
      <c r="Y244" s="11">
        <v>1156</v>
      </c>
      <c r="Z244" s="11">
        <v>7.0556640000000002</v>
      </c>
      <c r="AA244" s="11">
        <v>2.9972569999999998</v>
      </c>
      <c r="AB244" s="11">
        <v>58</v>
      </c>
      <c r="AC244" s="11">
        <v>58</v>
      </c>
      <c r="AD244" s="11">
        <v>11090</v>
      </c>
      <c r="AE244" s="11">
        <v>11357</v>
      </c>
    </row>
    <row r="245" spans="1:31" x14ac:dyDescent="0.25">
      <c r="A245" s="19" t="s">
        <v>197</v>
      </c>
      <c r="B245" s="11">
        <v>10</v>
      </c>
      <c r="C245" s="11" t="s">
        <v>271</v>
      </c>
      <c r="D245" s="11">
        <v>11486.93</v>
      </c>
      <c r="E245" s="11">
        <v>405371.5</v>
      </c>
      <c r="F245" s="11">
        <v>3349.654</v>
      </c>
      <c r="G245" s="11">
        <v>19308.169999999998</v>
      </c>
      <c r="H245" s="11">
        <v>22257.79</v>
      </c>
      <c r="I245" s="11">
        <v>351.99919999999997</v>
      </c>
      <c r="J245" s="11">
        <v>1973.933</v>
      </c>
      <c r="L245" s="11">
        <v>4681132.2353403103</v>
      </c>
      <c r="N245" s="11">
        <v>4.7630810000000003E-2</v>
      </c>
      <c r="O245" s="12">
        <v>4.8644789999999998E-5</v>
      </c>
      <c r="P245" s="12">
        <v>1.1580459999999999</v>
      </c>
      <c r="Q245" s="12">
        <v>1004411</v>
      </c>
      <c r="R245" s="12">
        <v>21087420</v>
      </c>
      <c r="U245" s="12">
        <f t="shared" si="18"/>
        <v>8.6596891439989457E-2</v>
      </c>
      <c r="V245" s="12">
        <f t="shared" si="19"/>
        <v>9.0516097786796812E-2</v>
      </c>
      <c r="W245" s="12">
        <f t="shared" si="20"/>
        <v>4.5294610618894872E-2</v>
      </c>
      <c r="Y245" s="11">
        <v>1156</v>
      </c>
      <c r="Z245" s="11">
        <v>7.0556640000000002</v>
      </c>
      <c r="AA245" s="11">
        <v>2.9972569999999998</v>
      </c>
      <c r="AB245" s="11">
        <v>92</v>
      </c>
      <c r="AC245" s="11">
        <v>58</v>
      </c>
      <c r="AD245" s="11">
        <v>11090</v>
      </c>
      <c r="AE245" s="11">
        <v>11360</v>
      </c>
    </row>
    <row r="246" spans="1:31" x14ac:dyDescent="0.25">
      <c r="A246" s="19" t="s">
        <v>198</v>
      </c>
      <c r="B246" s="11">
        <v>11</v>
      </c>
      <c r="C246" s="11" t="s">
        <v>271</v>
      </c>
      <c r="D246" s="11">
        <v>11903.73</v>
      </c>
      <c r="E246" s="11">
        <v>412622.2</v>
      </c>
      <c r="F246" s="11">
        <v>3426.1819999999998</v>
      </c>
      <c r="G246" s="11">
        <v>19676.740000000002</v>
      </c>
      <c r="H246" s="11">
        <v>22758.98</v>
      </c>
      <c r="I246" s="11">
        <v>356.20909999999998</v>
      </c>
      <c r="J246" s="11">
        <v>2016.1479999999999</v>
      </c>
      <c r="L246" s="11">
        <v>4681132.2353403103</v>
      </c>
      <c r="N246" s="11">
        <v>4.768708E-2</v>
      </c>
      <c r="O246" s="12">
        <v>4.8245270000000002E-5</v>
      </c>
      <c r="P246" s="12">
        <v>1.3206169999999999</v>
      </c>
      <c r="Q246" s="12">
        <v>1023584</v>
      </c>
      <c r="R246" s="12">
        <v>21464600</v>
      </c>
      <c r="U246" s="12">
        <f t="shared" si="18"/>
        <v>8.8145811580561576E-2</v>
      </c>
      <c r="V246" s="12">
        <f t="shared" si="19"/>
        <v>9.2209763814083731E-2</v>
      </c>
      <c r="W246" s="12">
        <f t="shared" si="20"/>
        <v>4.5306540654322158E-2</v>
      </c>
      <c r="Y246" s="11">
        <v>1156</v>
      </c>
      <c r="Z246" s="11">
        <v>7.0556640000000002</v>
      </c>
      <c r="AA246" s="11">
        <v>2.9972569999999998</v>
      </c>
      <c r="AB246" s="11">
        <v>126</v>
      </c>
      <c r="AC246" s="11">
        <v>58</v>
      </c>
      <c r="AD246" s="11">
        <v>11090</v>
      </c>
      <c r="AE246" s="11">
        <v>11362</v>
      </c>
    </row>
    <row r="247" spans="1:31" x14ac:dyDescent="0.25">
      <c r="A247" s="19" t="s">
        <v>199</v>
      </c>
      <c r="B247" s="11">
        <v>12</v>
      </c>
      <c r="C247" s="11" t="s">
        <v>271</v>
      </c>
      <c r="D247" s="11">
        <v>12052.77</v>
      </c>
      <c r="E247" s="11">
        <v>415005</v>
      </c>
      <c r="F247" s="11">
        <v>3456.0360000000001</v>
      </c>
      <c r="G247" s="11">
        <v>19857.79</v>
      </c>
      <c r="H247" s="11">
        <v>23113.84</v>
      </c>
      <c r="I247" s="11">
        <v>366.58980000000003</v>
      </c>
      <c r="J247" s="11">
        <v>2046.559</v>
      </c>
      <c r="L247" s="11">
        <v>4681132.2353403103</v>
      </c>
      <c r="N247" s="11">
        <v>4.7849509999999998E-2</v>
      </c>
      <c r="O247" s="12">
        <v>4.819216E-5</v>
      </c>
      <c r="P247" s="12">
        <v>0.64837630000000002</v>
      </c>
      <c r="Q247" s="12">
        <v>1033002</v>
      </c>
      <c r="R247" s="12">
        <v>21588560</v>
      </c>
      <c r="U247" s="12">
        <f t="shared" si="18"/>
        <v>8.8654833731658056E-2</v>
      </c>
      <c r="V247" s="12">
        <f t="shared" si="19"/>
        <v>9.2766953134629598E-2</v>
      </c>
      <c r="W247" s="12">
        <f t="shared" si="20"/>
        <v>4.5447153102999766E-2</v>
      </c>
      <c r="Y247" s="11">
        <v>1156</v>
      </c>
      <c r="Z247" s="11">
        <v>7.0556640000000002</v>
      </c>
      <c r="AA247" s="11">
        <v>2.9972569999999998</v>
      </c>
      <c r="AB247" s="11">
        <v>160</v>
      </c>
      <c r="AC247" s="11">
        <v>58</v>
      </c>
      <c r="AD247" s="11">
        <v>11090</v>
      </c>
      <c r="AE247" s="11">
        <v>11365</v>
      </c>
    </row>
    <row r="248" spans="1:31" x14ac:dyDescent="0.25">
      <c r="A248" s="19" t="s">
        <v>200</v>
      </c>
      <c r="B248" s="11">
        <v>13</v>
      </c>
      <c r="C248" s="11" t="s">
        <v>271</v>
      </c>
      <c r="D248" s="11">
        <v>11864.3</v>
      </c>
      <c r="E248" s="11">
        <v>412541.3</v>
      </c>
      <c r="F248" s="11">
        <v>3423.8180000000002</v>
      </c>
      <c r="G248" s="11">
        <v>19732.37</v>
      </c>
      <c r="H248" s="11">
        <v>23166.09</v>
      </c>
      <c r="I248" s="11">
        <v>368.2045</v>
      </c>
      <c r="J248" s="11">
        <v>2049.2310000000002</v>
      </c>
      <c r="L248" s="11">
        <v>4681132.2353403103</v>
      </c>
      <c r="N248" s="11">
        <v>4.783126E-2</v>
      </c>
      <c r="O248" s="12">
        <v>4.8326199999999998E-5</v>
      </c>
      <c r="P248" s="12">
        <v>1.3196840000000001</v>
      </c>
      <c r="Q248" s="12">
        <v>1026478</v>
      </c>
      <c r="R248" s="12">
        <v>21460400</v>
      </c>
      <c r="U248" s="12">
        <f t="shared" si="18"/>
        <v>8.8128529436855133E-2</v>
      </c>
      <c r="V248" s="12">
        <f t="shared" si="19"/>
        <v>9.2190851522981024E-2</v>
      </c>
      <c r="W248" s="12">
        <f t="shared" si="20"/>
        <v>4.5443988471982763E-2</v>
      </c>
      <c r="Y248" s="11">
        <v>1156</v>
      </c>
      <c r="Z248" s="11">
        <v>7.0556640000000002</v>
      </c>
      <c r="AA248" s="11">
        <v>2.9972569999999998</v>
      </c>
      <c r="AB248" s="11">
        <v>194</v>
      </c>
      <c r="AC248" s="11">
        <v>58</v>
      </c>
      <c r="AD248" s="11">
        <v>11090</v>
      </c>
      <c r="AE248" s="11">
        <v>11368</v>
      </c>
    </row>
    <row r="249" spans="1:31" x14ac:dyDescent="0.25">
      <c r="A249" s="19" t="s">
        <v>201</v>
      </c>
      <c r="B249" s="11">
        <v>14</v>
      </c>
      <c r="C249" s="11" t="s">
        <v>271</v>
      </c>
      <c r="D249" s="11">
        <v>11317.19</v>
      </c>
      <c r="E249" s="11">
        <v>404488.8</v>
      </c>
      <c r="F249" s="11">
        <v>3363.86</v>
      </c>
      <c r="G249" s="11">
        <v>19341.580000000002</v>
      </c>
      <c r="H249" s="11">
        <v>23012.69</v>
      </c>
      <c r="I249" s="11">
        <v>363.34100000000001</v>
      </c>
      <c r="J249" s="11">
        <v>2042.4839999999999</v>
      </c>
      <c r="L249" s="11">
        <v>4681132.2353403103</v>
      </c>
      <c r="N249" s="11">
        <v>4.7817350000000002E-2</v>
      </c>
      <c r="O249" s="12">
        <v>4.8797449999999998E-5</v>
      </c>
      <c r="P249" s="12">
        <v>0.84369139999999998</v>
      </c>
      <c r="Q249" s="12">
        <v>1006149</v>
      </c>
      <c r="R249" s="12">
        <v>21041500</v>
      </c>
      <c r="U249" s="12">
        <f t="shared" si="18"/>
        <v>8.6408325948646128E-2</v>
      </c>
      <c r="V249" s="12">
        <f t="shared" si="19"/>
        <v>9.0310098147225987E-2</v>
      </c>
      <c r="W249" s="12">
        <f t="shared" si="20"/>
        <v>4.547707758329058E-2</v>
      </c>
      <c r="Y249" s="11">
        <v>1156</v>
      </c>
      <c r="Z249" s="11">
        <v>7.0556640000000002</v>
      </c>
      <c r="AA249" s="11">
        <v>2.9972569999999998</v>
      </c>
      <c r="AB249" s="11">
        <v>228</v>
      </c>
      <c r="AC249" s="11">
        <v>58</v>
      </c>
      <c r="AD249" s="11">
        <v>11090</v>
      </c>
      <c r="AE249" s="11">
        <v>11370</v>
      </c>
    </row>
    <row r="250" spans="1:31" x14ac:dyDescent="0.25">
      <c r="A250" s="19" t="s">
        <v>202</v>
      </c>
      <c r="B250" s="11">
        <v>15</v>
      </c>
      <c r="C250" s="11" t="s">
        <v>271</v>
      </c>
      <c r="D250" s="11">
        <v>10475.86</v>
      </c>
      <c r="E250" s="11">
        <v>385031.4</v>
      </c>
      <c r="F250" s="11">
        <v>3177.739</v>
      </c>
      <c r="G250" s="11">
        <v>18308.11</v>
      </c>
      <c r="H250" s="11">
        <v>21003.56</v>
      </c>
      <c r="I250" s="11">
        <v>331.43020000000001</v>
      </c>
      <c r="J250" s="11">
        <v>1865.8979999999999</v>
      </c>
      <c r="L250" s="11">
        <v>4681132.2353403103</v>
      </c>
      <c r="N250" s="11">
        <v>4.7549660000000001E-2</v>
      </c>
      <c r="O250" s="12">
        <v>4.9868669999999997E-5</v>
      </c>
      <c r="P250" s="12">
        <v>0.87480769999999997</v>
      </c>
      <c r="Q250" s="12">
        <v>952388</v>
      </c>
      <c r="R250" s="12">
        <v>20029330</v>
      </c>
      <c r="U250" s="12">
        <f t="shared" si="18"/>
        <v>8.2251767444892293E-2</v>
      </c>
      <c r="V250" s="12">
        <f t="shared" si="19"/>
        <v>8.5779526267954723E-2</v>
      </c>
      <c r="W250" s="12">
        <f t="shared" si="20"/>
        <v>4.5333795130696762E-2</v>
      </c>
      <c r="Y250" s="11">
        <v>1156</v>
      </c>
      <c r="Z250" s="11">
        <v>7.0556640000000002</v>
      </c>
      <c r="AA250" s="11">
        <v>2.9972569999999998</v>
      </c>
      <c r="AB250" s="11">
        <v>24</v>
      </c>
      <c r="AC250" s="11">
        <v>92</v>
      </c>
      <c r="AD250" s="11">
        <v>11087</v>
      </c>
      <c r="AE250" s="11">
        <v>11354</v>
      </c>
    </row>
    <row r="251" spans="1:31" x14ac:dyDescent="0.25">
      <c r="A251" s="19" t="s">
        <v>203</v>
      </c>
      <c r="B251" s="11">
        <v>16</v>
      </c>
      <c r="C251" s="11" t="s">
        <v>271</v>
      </c>
      <c r="D251" s="11">
        <v>11437.79</v>
      </c>
      <c r="E251" s="11">
        <v>402220.5</v>
      </c>
      <c r="F251" s="11">
        <v>3329.623</v>
      </c>
      <c r="G251" s="11">
        <v>19227.03</v>
      </c>
      <c r="H251" s="11">
        <v>21986.29</v>
      </c>
      <c r="I251" s="11">
        <v>347.3664</v>
      </c>
      <c r="J251" s="11">
        <v>1950.75</v>
      </c>
      <c r="L251" s="11">
        <v>4681132.2353403103</v>
      </c>
      <c r="N251" s="11">
        <v>4.7802209999999998E-2</v>
      </c>
      <c r="O251" s="12">
        <v>4.8926740000000003E-5</v>
      </c>
      <c r="P251" s="12">
        <v>0.99593719999999997</v>
      </c>
      <c r="Q251" s="12">
        <v>1000190</v>
      </c>
      <c r="R251" s="12">
        <v>20923510</v>
      </c>
      <c r="U251" s="12">
        <f t="shared" si="18"/>
        <v>8.5923763691917857E-2</v>
      </c>
      <c r="V251" s="12">
        <f t="shared" si="19"/>
        <v>8.9780921012477283E-2</v>
      </c>
      <c r="W251" s="12">
        <f t="shared" si="20"/>
        <v>4.547571999485274E-2</v>
      </c>
      <c r="Y251" s="11">
        <v>1156</v>
      </c>
      <c r="Z251" s="11">
        <v>7.0556640000000002</v>
      </c>
      <c r="AA251" s="11">
        <v>2.9972569999999998</v>
      </c>
      <c r="AB251" s="11">
        <v>58</v>
      </c>
      <c r="AC251" s="11">
        <v>92</v>
      </c>
      <c r="AD251" s="11">
        <v>11087</v>
      </c>
      <c r="AE251" s="11">
        <v>11357</v>
      </c>
    </row>
    <row r="252" spans="1:31" x14ac:dyDescent="0.25">
      <c r="A252" s="19" t="s">
        <v>204</v>
      </c>
      <c r="B252" s="11">
        <v>17</v>
      </c>
      <c r="C252" s="11" t="s">
        <v>271</v>
      </c>
      <c r="D252" s="11">
        <v>12188.54</v>
      </c>
      <c r="E252" s="11">
        <v>413440.8</v>
      </c>
      <c r="F252" s="11">
        <v>3422.7220000000002</v>
      </c>
      <c r="G252" s="11">
        <v>19729.009999999998</v>
      </c>
      <c r="H252" s="11">
        <v>22740.04</v>
      </c>
      <c r="I252" s="11">
        <v>361.4187</v>
      </c>
      <c r="J252" s="11">
        <v>2008.1890000000001</v>
      </c>
      <c r="L252" s="11">
        <v>4681132.2353403103</v>
      </c>
      <c r="N252" s="11">
        <v>4.7719060000000001E-2</v>
      </c>
      <c r="O252" s="12">
        <v>4.8214370000000002E-5</v>
      </c>
      <c r="P252" s="12">
        <v>0.94819030000000004</v>
      </c>
      <c r="Q252" s="12">
        <v>1026303</v>
      </c>
      <c r="R252" s="12">
        <v>21507190</v>
      </c>
      <c r="U252" s="12">
        <f t="shared" si="18"/>
        <v>8.8320683803529323E-2</v>
      </c>
      <c r="V252" s="12">
        <f t="shared" si="19"/>
        <v>9.24011501879453E-2</v>
      </c>
      <c r="W252" s="12">
        <f t="shared" si="20"/>
        <v>4.533222726404481E-2</v>
      </c>
      <c r="Y252" s="11">
        <v>1156</v>
      </c>
      <c r="Z252" s="11">
        <v>7.0556640000000002</v>
      </c>
      <c r="AA252" s="11">
        <v>2.9972569999999998</v>
      </c>
      <c r="AB252" s="11">
        <v>92</v>
      </c>
      <c r="AC252" s="11">
        <v>92</v>
      </c>
      <c r="AD252" s="11">
        <v>11087</v>
      </c>
      <c r="AE252" s="11">
        <v>11360</v>
      </c>
    </row>
    <row r="253" spans="1:31" x14ac:dyDescent="0.25">
      <c r="A253" s="19" t="s">
        <v>205</v>
      </c>
      <c r="B253" s="11">
        <v>18</v>
      </c>
      <c r="C253" s="11" t="s">
        <v>271</v>
      </c>
      <c r="D253" s="11">
        <v>12603.86</v>
      </c>
      <c r="E253" s="11">
        <v>419212.9</v>
      </c>
      <c r="F253" s="11">
        <v>3491.0039999999999</v>
      </c>
      <c r="G253" s="11">
        <v>20088.89</v>
      </c>
      <c r="H253" s="11">
        <v>23192.560000000001</v>
      </c>
      <c r="I253" s="11">
        <v>371.6071</v>
      </c>
      <c r="J253" s="11">
        <v>2057.0360000000001</v>
      </c>
      <c r="L253" s="11">
        <v>4681132.2353403103</v>
      </c>
      <c r="N253" s="11">
        <v>4.7920499999999998E-2</v>
      </c>
      <c r="O253" s="12">
        <v>4.7986859999999997E-5</v>
      </c>
      <c r="P253" s="12">
        <v>0.70597710000000002</v>
      </c>
      <c r="Q253" s="12">
        <v>1045024</v>
      </c>
      <c r="R253" s="12">
        <v>21807450</v>
      </c>
      <c r="U253" s="12">
        <f t="shared" si="18"/>
        <v>8.9553740190277703E-2</v>
      </c>
      <c r="V253" s="12">
        <f t="shared" si="19"/>
        <v>9.3751645439319631E-2</v>
      </c>
      <c r="W253" s="12">
        <f t="shared" si="20"/>
        <v>4.5490335939169388E-2</v>
      </c>
      <c r="Y253" s="11">
        <v>1156</v>
      </c>
      <c r="Z253" s="11">
        <v>7.0556640000000002</v>
      </c>
      <c r="AA253" s="11">
        <v>2.9972569999999998</v>
      </c>
      <c r="AB253" s="11">
        <v>126</v>
      </c>
      <c r="AC253" s="11">
        <v>92</v>
      </c>
      <c r="AD253" s="11">
        <v>11087</v>
      </c>
      <c r="AE253" s="11">
        <v>11362</v>
      </c>
    </row>
    <row r="254" spans="1:31" x14ac:dyDescent="0.25">
      <c r="A254" s="19" t="s">
        <v>206</v>
      </c>
      <c r="B254" s="11">
        <v>19</v>
      </c>
      <c r="C254" s="11" t="s">
        <v>271</v>
      </c>
      <c r="D254" s="11">
        <v>12598.9</v>
      </c>
      <c r="E254" s="11">
        <v>419284.8</v>
      </c>
      <c r="F254" s="11">
        <v>3505.498</v>
      </c>
      <c r="G254" s="11">
        <v>20080.740000000002</v>
      </c>
      <c r="H254" s="11">
        <v>23418.47</v>
      </c>
      <c r="I254" s="11">
        <v>369.53089999999997</v>
      </c>
      <c r="J254" s="11">
        <v>2080.3539999999998</v>
      </c>
      <c r="L254" s="11">
        <v>4681132.2353403103</v>
      </c>
      <c r="N254" s="11">
        <v>4.7892829999999997E-2</v>
      </c>
      <c r="O254" s="12">
        <v>4.7968259999999997E-5</v>
      </c>
      <c r="P254" s="12">
        <v>0.98594930000000003</v>
      </c>
      <c r="Q254" s="12">
        <v>1044600</v>
      </c>
      <c r="R254" s="12">
        <v>21811200</v>
      </c>
      <c r="U254" s="12">
        <f t="shared" si="18"/>
        <v>8.956909972219973E-2</v>
      </c>
      <c r="V254" s="12">
        <f t="shared" si="19"/>
        <v>9.3768478838125238E-2</v>
      </c>
      <c r="W254" s="12">
        <f t="shared" si="20"/>
        <v>4.5463655179041398E-2</v>
      </c>
      <c r="Y254" s="11">
        <v>1156</v>
      </c>
      <c r="Z254" s="11">
        <v>7.0556640000000002</v>
      </c>
      <c r="AA254" s="11">
        <v>2.9972569999999998</v>
      </c>
      <c r="AB254" s="11">
        <v>160</v>
      </c>
      <c r="AC254" s="11">
        <v>92</v>
      </c>
      <c r="AD254" s="11">
        <v>11087</v>
      </c>
      <c r="AE254" s="11">
        <v>11365</v>
      </c>
    </row>
    <row r="255" spans="1:31" x14ac:dyDescent="0.25">
      <c r="A255" s="19" t="s">
        <v>207</v>
      </c>
      <c r="B255" s="11">
        <v>20</v>
      </c>
      <c r="C255" s="11" t="s">
        <v>271</v>
      </c>
      <c r="D255" s="11">
        <v>12313.61</v>
      </c>
      <c r="E255" s="11">
        <v>415115.3</v>
      </c>
      <c r="F255" s="11">
        <v>3468.6080000000002</v>
      </c>
      <c r="G255" s="11">
        <v>19922.07</v>
      </c>
      <c r="H255" s="11">
        <v>23470.78</v>
      </c>
      <c r="I255" s="11">
        <v>373.0104</v>
      </c>
      <c r="J255" s="11">
        <v>2075.875</v>
      </c>
      <c r="L255" s="11">
        <v>4681132.2353403103</v>
      </c>
      <c r="N255" s="11">
        <v>4.7991640000000002E-2</v>
      </c>
      <c r="O255" s="12">
        <v>4.8260539999999999E-5</v>
      </c>
      <c r="P255" s="12">
        <v>0.84134350000000002</v>
      </c>
      <c r="Q255" s="12">
        <v>1036346</v>
      </c>
      <c r="R255" s="12">
        <v>21594300</v>
      </c>
      <c r="U255" s="12">
        <f t="shared" si="18"/>
        <v>8.8678396407193535E-2</v>
      </c>
      <c r="V255" s="12">
        <f t="shared" si="19"/>
        <v>9.2792752659207473E-2</v>
      </c>
      <c r="W255" s="12">
        <f t="shared" si="20"/>
        <v>4.558151079754675E-2</v>
      </c>
      <c r="Y255" s="11">
        <v>1156</v>
      </c>
      <c r="Z255" s="11">
        <v>7.0556640000000002</v>
      </c>
      <c r="AA255" s="11">
        <v>2.9972569999999998</v>
      </c>
      <c r="AB255" s="11">
        <v>194</v>
      </c>
      <c r="AC255" s="11">
        <v>92</v>
      </c>
      <c r="AD255" s="11">
        <v>11087</v>
      </c>
      <c r="AE255" s="11">
        <v>11368</v>
      </c>
    </row>
    <row r="256" spans="1:31" x14ac:dyDescent="0.25">
      <c r="A256" s="19" t="s">
        <v>208</v>
      </c>
      <c r="B256" s="11">
        <v>21</v>
      </c>
      <c r="C256" s="11" t="s">
        <v>271</v>
      </c>
      <c r="D256" s="11">
        <v>11739.89</v>
      </c>
      <c r="E256" s="11">
        <v>405246.7</v>
      </c>
      <c r="F256" s="11">
        <v>3361.7449999999999</v>
      </c>
      <c r="G256" s="11">
        <v>19386.29</v>
      </c>
      <c r="H256" s="11">
        <v>23147.25</v>
      </c>
      <c r="I256" s="11">
        <v>367.1857</v>
      </c>
      <c r="J256" s="11">
        <v>2056.1129999999998</v>
      </c>
      <c r="L256" s="11">
        <v>4681132.2353403103</v>
      </c>
      <c r="N256" s="11">
        <v>4.7838260000000001E-2</v>
      </c>
      <c r="O256" s="12">
        <v>4.8762949999999997E-5</v>
      </c>
      <c r="P256" s="12">
        <v>0.97671030000000003</v>
      </c>
      <c r="Q256" s="12">
        <v>1008475</v>
      </c>
      <c r="R256" s="12">
        <v>21080930</v>
      </c>
      <c r="U256" s="12">
        <f t="shared" si="18"/>
        <v>8.657023122324578E-2</v>
      </c>
      <c r="V256" s="12">
        <f t="shared" si="19"/>
        <v>9.0486970189232172E-2</v>
      </c>
      <c r="W256" s="12">
        <f t="shared" si="20"/>
        <v>4.549260362475236E-2</v>
      </c>
      <c r="Y256" s="11">
        <v>1156</v>
      </c>
      <c r="Z256" s="11">
        <v>7.0556640000000002</v>
      </c>
      <c r="AA256" s="11">
        <v>2.9972569999999998</v>
      </c>
      <c r="AB256" s="11">
        <v>228</v>
      </c>
      <c r="AC256" s="11">
        <v>92</v>
      </c>
      <c r="AD256" s="11">
        <v>11087</v>
      </c>
      <c r="AE256" s="11">
        <v>11370</v>
      </c>
    </row>
    <row r="257" spans="1:31" x14ac:dyDescent="0.25">
      <c r="A257" s="19" t="s">
        <v>209</v>
      </c>
      <c r="B257" s="11">
        <v>22</v>
      </c>
      <c r="C257" s="11" t="s">
        <v>271</v>
      </c>
      <c r="D257" s="11">
        <v>10832.33</v>
      </c>
      <c r="E257" s="11">
        <v>390585.4</v>
      </c>
      <c r="F257" s="11">
        <v>3241.8879999999999</v>
      </c>
      <c r="G257" s="11">
        <v>18601.13</v>
      </c>
      <c r="H257" s="11">
        <v>21474.55</v>
      </c>
      <c r="I257" s="11">
        <v>337.65859999999998</v>
      </c>
      <c r="J257" s="11">
        <v>1902.365</v>
      </c>
      <c r="L257" s="11">
        <v>4681132.2353403103</v>
      </c>
      <c r="N257" s="11">
        <v>4.7623730000000003E-2</v>
      </c>
      <c r="O257" s="12">
        <v>4.9553140000000001E-5</v>
      </c>
      <c r="P257" s="12">
        <v>0.9495635</v>
      </c>
      <c r="Q257" s="12">
        <v>967631</v>
      </c>
      <c r="R257" s="12">
        <v>20318250</v>
      </c>
      <c r="U257" s="12">
        <f t="shared" si="18"/>
        <v>8.3438232539398693E-2</v>
      </c>
      <c r="V257" s="12">
        <f t="shared" si="19"/>
        <v>8.7070747164024215E-2</v>
      </c>
      <c r="W257" s="12">
        <f t="shared" si="20"/>
        <v>4.5372585614106904E-2</v>
      </c>
      <c r="Y257" s="11">
        <v>1156</v>
      </c>
      <c r="Z257" s="11">
        <v>7.0556640000000002</v>
      </c>
      <c r="AA257" s="11">
        <v>2.9972569999999998</v>
      </c>
      <c r="AB257" s="11">
        <v>24</v>
      </c>
      <c r="AC257" s="11">
        <v>126</v>
      </c>
      <c r="AD257" s="11">
        <v>11085</v>
      </c>
      <c r="AE257" s="11">
        <v>11354</v>
      </c>
    </row>
    <row r="258" spans="1:31" x14ac:dyDescent="0.25">
      <c r="A258" s="19" t="s">
        <v>210</v>
      </c>
      <c r="B258" s="11">
        <v>23</v>
      </c>
      <c r="C258" s="11" t="s">
        <v>271</v>
      </c>
      <c r="D258" s="11">
        <v>11660.19</v>
      </c>
      <c r="E258" s="11">
        <v>406560.2</v>
      </c>
      <c r="F258" s="11">
        <v>3364.7640000000001</v>
      </c>
      <c r="G258" s="11">
        <v>19425.28</v>
      </c>
      <c r="H258" s="11">
        <v>22356.75</v>
      </c>
      <c r="I258" s="11">
        <v>353.22949999999997</v>
      </c>
      <c r="J258" s="11">
        <v>1992.58</v>
      </c>
      <c r="L258" s="11">
        <v>4681132.2353403103</v>
      </c>
      <c r="N258" s="11">
        <v>4.7779580000000002E-2</v>
      </c>
      <c r="O258" s="12">
        <v>4.8652870000000001E-5</v>
      </c>
      <c r="P258" s="12">
        <v>1.2769900000000001</v>
      </c>
      <c r="Q258" s="12">
        <v>1010503</v>
      </c>
      <c r="R258" s="12">
        <v>21149260</v>
      </c>
      <c r="U258" s="12">
        <f t="shared" si="18"/>
        <v>8.6850825732002368E-2</v>
      </c>
      <c r="V258" s="12">
        <f t="shared" si="19"/>
        <v>9.0793574176183028E-2</v>
      </c>
      <c r="W258" s="12">
        <f t="shared" si="20"/>
        <v>4.5429253154694704E-2</v>
      </c>
      <c r="Y258" s="11">
        <v>1156</v>
      </c>
      <c r="Z258" s="11">
        <v>7.0556640000000002</v>
      </c>
      <c r="AA258" s="11">
        <v>2.9972569999999998</v>
      </c>
      <c r="AB258" s="11">
        <v>58</v>
      </c>
      <c r="AC258" s="11">
        <v>126</v>
      </c>
      <c r="AD258" s="11">
        <v>11085</v>
      </c>
      <c r="AE258" s="11">
        <v>11357</v>
      </c>
    </row>
    <row r="259" spans="1:31" x14ac:dyDescent="0.25">
      <c r="A259" s="19" t="s">
        <v>211</v>
      </c>
      <c r="B259" s="11">
        <v>24</v>
      </c>
      <c r="C259" s="11" t="s">
        <v>271</v>
      </c>
      <c r="D259" s="11">
        <v>12419.4</v>
      </c>
      <c r="E259" s="11">
        <v>417099.8</v>
      </c>
      <c r="F259" s="11">
        <v>3471.05</v>
      </c>
      <c r="G259" s="11">
        <v>19980.41</v>
      </c>
      <c r="H259" s="11">
        <v>23048.02</v>
      </c>
      <c r="I259" s="11">
        <v>370.14609999999999</v>
      </c>
      <c r="J259" s="11">
        <v>2043.3489999999999</v>
      </c>
      <c r="L259" s="11">
        <v>4681132.2353403103</v>
      </c>
      <c r="N259" s="11">
        <v>4.7903179999999997E-2</v>
      </c>
      <c r="O259" s="12">
        <v>4.809917E-5</v>
      </c>
      <c r="P259" s="12">
        <v>1.127615</v>
      </c>
      <c r="Q259" s="12">
        <v>1039381</v>
      </c>
      <c r="R259" s="12">
        <v>21697530</v>
      </c>
      <c r="U259" s="12">
        <f t="shared" si="18"/>
        <v>8.9102332305653731E-2</v>
      </c>
      <c r="V259" s="12">
        <f t="shared" si="19"/>
        <v>9.3257042291713041E-2</v>
      </c>
      <c r="W259" s="12">
        <f t="shared" si="20"/>
        <v>4.5486063717885002E-2</v>
      </c>
      <c r="Y259" s="11">
        <v>1156</v>
      </c>
      <c r="Z259" s="11">
        <v>7.0556640000000002</v>
      </c>
      <c r="AA259" s="11">
        <v>2.9972569999999998</v>
      </c>
      <c r="AB259" s="11">
        <v>92</v>
      </c>
      <c r="AC259" s="11">
        <v>126</v>
      </c>
      <c r="AD259" s="11">
        <v>11085</v>
      </c>
      <c r="AE259" s="11">
        <v>11360</v>
      </c>
    </row>
    <row r="260" spans="1:31" x14ac:dyDescent="0.25">
      <c r="A260" s="19" t="s">
        <v>212</v>
      </c>
      <c r="B260" s="11">
        <v>25</v>
      </c>
      <c r="C260" s="11" t="s">
        <v>271</v>
      </c>
      <c r="D260" s="11">
        <v>12862.28</v>
      </c>
      <c r="E260" s="11">
        <v>421870.3</v>
      </c>
      <c r="F260" s="11">
        <v>3518.32</v>
      </c>
      <c r="G260" s="11">
        <v>20232.16</v>
      </c>
      <c r="H260" s="11">
        <v>23455.65</v>
      </c>
      <c r="I260" s="11">
        <v>370.0308</v>
      </c>
      <c r="J260" s="11">
        <v>2092.3490000000002</v>
      </c>
      <c r="L260" s="11">
        <v>4681132.2353403103</v>
      </c>
      <c r="N260" s="11">
        <v>4.7958239999999999E-2</v>
      </c>
      <c r="O260" s="12">
        <v>4.7855180000000001E-5</v>
      </c>
      <c r="P260" s="12">
        <v>0.71135029999999999</v>
      </c>
      <c r="Q260" s="12">
        <v>1052477</v>
      </c>
      <c r="R260" s="12">
        <v>21945700</v>
      </c>
      <c r="U260" s="12">
        <f t="shared" si="18"/>
        <v>9.0121423363151529E-2</v>
      </c>
      <c r="V260" s="12">
        <f t="shared" si="19"/>
        <v>9.4373982163670878E-2</v>
      </c>
      <c r="W260" s="12">
        <f t="shared" si="20"/>
        <v>4.5510841457199004E-2</v>
      </c>
      <c r="Y260" s="11">
        <v>1156</v>
      </c>
      <c r="Z260" s="11">
        <v>7.0556640000000002</v>
      </c>
      <c r="AA260" s="11">
        <v>2.9972569999999998</v>
      </c>
      <c r="AB260" s="11">
        <v>126</v>
      </c>
      <c r="AC260" s="11">
        <v>126</v>
      </c>
      <c r="AD260" s="11">
        <v>11085</v>
      </c>
      <c r="AE260" s="11">
        <v>11362</v>
      </c>
    </row>
    <row r="261" spans="1:31" x14ac:dyDescent="0.25">
      <c r="A261" s="19" t="s">
        <v>213</v>
      </c>
      <c r="B261" s="11">
        <v>26</v>
      </c>
      <c r="C261" s="11" t="s">
        <v>271</v>
      </c>
      <c r="D261" s="11">
        <v>12817.92</v>
      </c>
      <c r="E261" s="11">
        <v>418919.1</v>
      </c>
      <c r="F261" s="11">
        <v>3499.462</v>
      </c>
      <c r="G261" s="11">
        <v>20106.73</v>
      </c>
      <c r="H261" s="11">
        <v>23510.17</v>
      </c>
      <c r="I261" s="11">
        <v>374.47129999999999</v>
      </c>
      <c r="J261" s="11">
        <v>2079.931</v>
      </c>
      <c r="L261" s="11">
        <v>4681132.2353403103</v>
      </c>
      <c r="N261" s="11">
        <v>4.799668E-2</v>
      </c>
      <c r="O261" s="12">
        <v>4.804357E-5</v>
      </c>
      <c r="P261" s="12">
        <v>1.0744450000000001</v>
      </c>
      <c r="Q261" s="12">
        <v>1045952</v>
      </c>
      <c r="R261" s="12">
        <v>21792170</v>
      </c>
      <c r="U261" s="12">
        <f t="shared" si="18"/>
        <v>8.9490977596693611E-2</v>
      </c>
      <c r="V261" s="12">
        <f t="shared" si="19"/>
        <v>9.3682863098044203E-2</v>
      </c>
      <c r="W261" s="12">
        <f t="shared" si="20"/>
        <v>4.5564347932250802E-2</v>
      </c>
      <c r="Y261" s="11">
        <v>1156</v>
      </c>
      <c r="Z261" s="11">
        <v>7.0556640000000002</v>
      </c>
      <c r="AA261" s="11">
        <v>2.9972569999999998</v>
      </c>
      <c r="AB261" s="11">
        <v>160</v>
      </c>
      <c r="AC261" s="11">
        <v>126</v>
      </c>
      <c r="AD261" s="11">
        <v>11085</v>
      </c>
      <c r="AE261" s="11">
        <v>11365</v>
      </c>
    </row>
    <row r="262" spans="1:31" x14ac:dyDescent="0.25">
      <c r="A262" s="19" t="s">
        <v>214</v>
      </c>
      <c r="B262" s="11">
        <v>27</v>
      </c>
      <c r="C262" s="11" t="s">
        <v>271</v>
      </c>
      <c r="D262" s="11">
        <v>12491.7</v>
      </c>
      <c r="E262" s="11">
        <v>414248.9</v>
      </c>
      <c r="F262" s="11">
        <v>3458.9769999999999</v>
      </c>
      <c r="G262" s="11">
        <v>19896.62</v>
      </c>
      <c r="H262" s="11">
        <v>23517.21</v>
      </c>
      <c r="I262" s="11">
        <v>371.4341</v>
      </c>
      <c r="J262" s="11">
        <v>2084.0639999999999</v>
      </c>
      <c r="L262" s="11">
        <v>4681132.2353403103</v>
      </c>
      <c r="N262" s="11">
        <v>4.8030570000000002E-2</v>
      </c>
      <c r="O262" s="12">
        <v>4.833146E-5</v>
      </c>
      <c r="P262" s="12">
        <v>0.95723820000000004</v>
      </c>
      <c r="Q262" s="12">
        <v>1035022</v>
      </c>
      <c r="R262" s="12">
        <v>21549230</v>
      </c>
      <c r="U262" s="12">
        <f t="shared" si="18"/>
        <v>8.8493312979415303E-2</v>
      </c>
      <c r="V262" s="12">
        <f t="shared" si="19"/>
        <v>9.2590116038095069E-2</v>
      </c>
      <c r="W262" s="12">
        <f t="shared" si="20"/>
        <v>4.5623489163523656E-2</v>
      </c>
      <c r="Y262" s="11">
        <v>1156</v>
      </c>
      <c r="Z262" s="11">
        <v>7.0556640000000002</v>
      </c>
      <c r="AA262" s="11">
        <v>2.9972569999999998</v>
      </c>
      <c r="AB262" s="11">
        <v>194</v>
      </c>
      <c r="AC262" s="11">
        <v>126</v>
      </c>
      <c r="AD262" s="11">
        <v>11085</v>
      </c>
      <c r="AE262" s="11">
        <v>11368</v>
      </c>
    </row>
    <row r="263" spans="1:31" x14ac:dyDescent="0.25">
      <c r="A263" s="19" t="s">
        <v>215</v>
      </c>
      <c r="B263" s="11">
        <v>28</v>
      </c>
      <c r="C263" s="11" t="s">
        <v>271</v>
      </c>
      <c r="D263" s="11">
        <v>11813.57</v>
      </c>
      <c r="E263" s="11">
        <v>402892.9</v>
      </c>
      <c r="F263" s="11">
        <v>3353.4409999999998</v>
      </c>
      <c r="G263" s="11">
        <v>19283.78</v>
      </c>
      <c r="H263" s="11">
        <v>23101.58</v>
      </c>
      <c r="I263" s="11">
        <v>362.76429999999999</v>
      </c>
      <c r="J263" s="11">
        <v>2049.1930000000002</v>
      </c>
      <c r="L263" s="11">
        <v>4681132.2353403103</v>
      </c>
      <c r="N263" s="11">
        <v>4.7863280000000001E-2</v>
      </c>
      <c r="O263" s="12">
        <v>4.8918549999999999E-5</v>
      </c>
      <c r="P263" s="12">
        <v>1.07717</v>
      </c>
      <c r="Q263" s="12">
        <v>1003142</v>
      </c>
      <c r="R263" s="12">
        <v>20958490</v>
      </c>
      <c r="U263" s="12">
        <f t="shared" si="18"/>
        <v>8.6067404154565694E-2</v>
      </c>
      <c r="V263" s="12">
        <f t="shared" si="19"/>
        <v>8.993775887551303E-2</v>
      </c>
      <c r="W263" s="12">
        <f t="shared" si="20"/>
        <v>4.5529946826654129E-2</v>
      </c>
      <c r="Y263" s="11">
        <v>1156</v>
      </c>
      <c r="Z263" s="11">
        <v>7.0556640000000002</v>
      </c>
      <c r="AA263" s="11">
        <v>2.9972569999999998</v>
      </c>
      <c r="AB263" s="11">
        <v>228</v>
      </c>
      <c r="AC263" s="11">
        <v>126</v>
      </c>
      <c r="AD263" s="11">
        <v>11085</v>
      </c>
      <c r="AE263" s="11">
        <v>11370</v>
      </c>
    </row>
    <row r="264" spans="1:31" x14ac:dyDescent="0.25">
      <c r="A264" s="19" t="s">
        <v>216</v>
      </c>
      <c r="B264" s="11">
        <v>29</v>
      </c>
      <c r="C264" s="11" t="s">
        <v>271</v>
      </c>
      <c r="D264" s="11">
        <v>10739.98</v>
      </c>
      <c r="E264" s="11">
        <v>393869.7</v>
      </c>
      <c r="F264" s="11">
        <v>3275.2020000000002</v>
      </c>
      <c r="G264" s="11">
        <v>18770.55</v>
      </c>
      <c r="H264" s="11">
        <v>21710.52</v>
      </c>
      <c r="I264" s="11">
        <v>350.63440000000003</v>
      </c>
      <c r="J264" s="11">
        <v>1937.9079999999999</v>
      </c>
      <c r="L264" s="11">
        <v>4681132.2353403103</v>
      </c>
      <c r="N264" s="11">
        <v>4.7656759999999999E-2</v>
      </c>
      <c r="O264" s="12">
        <v>4.9363999999999997E-5</v>
      </c>
      <c r="P264" s="12">
        <v>0.87825410000000004</v>
      </c>
      <c r="Q264" s="12">
        <v>976444</v>
      </c>
      <c r="R264" s="12">
        <v>20489100</v>
      </c>
      <c r="U264" s="12">
        <f t="shared" si="18"/>
        <v>8.4139836304232579E-2</v>
      </c>
      <c r="V264" s="12">
        <f t="shared" si="19"/>
        <v>8.7835049654066216E-2</v>
      </c>
      <c r="W264" s="12">
        <f t="shared" si="20"/>
        <v>4.5385222697807731E-2</v>
      </c>
      <c r="Y264" s="11">
        <v>1156</v>
      </c>
      <c r="Z264" s="11">
        <v>7.0556640000000002</v>
      </c>
      <c r="AA264" s="11">
        <v>2.9972569999999998</v>
      </c>
      <c r="AB264" s="11">
        <v>24</v>
      </c>
      <c r="AC264" s="11">
        <v>160</v>
      </c>
      <c r="AD264" s="11">
        <v>11082</v>
      </c>
      <c r="AE264" s="11">
        <v>11354</v>
      </c>
    </row>
    <row r="265" spans="1:31" x14ac:dyDescent="0.25">
      <c r="A265" s="19" t="s">
        <v>217</v>
      </c>
      <c r="B265" s="11">
        <v>30</v>
      </c>
      <c r="C265" s="11" t="s">
        <v>271</v>
      </c>
      <c r="D265" s="11">
        <v>11770.53</v>
      </c>
      <c r="E265" s="11">
        <v>410120</v>
      </c>
      <c r="F265" s="11">
        <v>3411.1689999999999</v>
      </c>
      <c r="G265" s="11">
        <v>19594.52</v>
      </c>
      <c r="H265" s="11">
        <v>22615.919999999998</v>
      </c>
      <c r="I265" s="11">
        <v>357.86239999999998</v>
      </c>
      <c r="J265" s="11">
        <v>2001.538</v>
      </c>
      <c r="L265" s="11">
        <v>4681132.2353403103</v>
      </c>
      <c r="N265" s="11">
        <v>4.7777529999999999E-2</v>
      </c>
      <c r="O265" s="12">
        <v>4.8440189999999997E-5</v>
      </c>
      <c r="P265" s="12">
        <v>1.1888080000000001</v>
      </c>
      <c r="Q265" s="12">
        <v>1019307</v>
      </c>
      <c r="R265" s="12">
        <v>21334440</v>
      </c>
      <c r="U265" s="12">
        <f t="shared" si="18"/>
        <v>8.7611282779792049E-2</v>
      </c>
      <c r="V265" s="12">
        <f t="shared" si="19"/>
        <v>9.162497351180908E-2</v>
      </c>
      <c r="W265" s="12">
        <f t="shared" si="20"/>
        <v>4.5406850767557377E-2</v>
      </c>
      <c r="Y265" s="11">
        <v>1156</v>
      </c>
      <c r="Z265" s="11">
        <v>7.0556640000000002</v>
      </c>
      <c r="AA265" s="11">
        <v>2.9972569999999998</v>
      </c>
      <c r="AB265" s="11">
        <v>58</v>
      </c>
      <c r="AC265" s="11">
        <v>160</v>
      </c>
      <c r="AD265" s="11">
        <v>11082</v>
      </c>
      <c r="AE265" s="11">
        <v>11357</v>
      </c>
    </row>
    <row r="266" spans="1:31" x14ac:dyDescent="0.25">
      <c r="A266" s="19" t="s">
        <v>218</v>
      </c>
      <c r="B266" s="11">
        <v>31</v>
      </c>
      <c r="C266" s="11" t="s">
        <v>271</v>
      </c>
      <c r="D266" s="11">
        <v>12470.53</v>
      </c>
      <c r="E266" s="11">
        <v>419153.8</v>
      </c>
      <c r="F266" s="11">
        <v>3497.8470000000002</v>
      </c>
      <c r="G266" s="11">
        <v>20061.419999999998</v>
      </c>
      <c r="H266" s="11">
        <v>23200.15</v>
      </c>
      <c r="I266" s="11">
        <v>365.91699999999997</v>
      </c>
      <c r="J266" s="11">
        <v>2057.7469999999998</v>
      </c>
      <c r="L266" s="11">
        <v>4681132.2353403103</v>
      </c>
      <c r="N266" s="11">
        <v>4.7861710000000002E-2</v>
      </c>
      <c r="O266" s="12">
        <v>4.7959449999999997E-5</v>
      </c>
      <c r="P266" s="12">
        <v>1.020286</v>
      </c>
      <c r="Q266" s="12">
        <v>1043595</v>
      </c>
      <c r="R266" s="12">
        <v>21804380</v>
      </c>
      <c r="U266" s="12">
        <f t="shared" si="18"/>
        <v>8.9541115039560137E-2</v>
      </c>
      <c r="V266" s="12">
        <f t="shared" si="19"/>
        <v>9.3737809009602713E-2</v>
      </c>
      <c r="W266" s="12">
        <f t="shared" si="20"/>
        <v>4.5434867376379647E-2</v>
      </c>
      <c r="Y266" s="11">
        <v>1156</v>
      </c>
      <c r="Z266" s="11">
        <v>7.0556640000000002</v>
      </c>
      <c r="AA266" s="11">
        <v>2.9972569999999998</v>
      </c>
      <c r="AB266" s="11">
        <v>92</v>
      </c>
      <c r="AC266" s="11">
        <v>160</v>
      </c>
      <c r="AD266" s="11">
        <v>11082</v>
      </c>
      <c r="AE266" s="11">
        <v>11360</v>
      </c>
    </row>
    <row r="267" spans="1:31" x14ac:dyDescent="0.25">
      <c r="A267" s="19" t="s">
        <v>219</v>
      </c>
      <c r="B267" s="11">
        <v>32</v>
      </c>
      <c r="C267" s="11" t="s">
        <v>271</v>
      </c>
      <c r="D267" s="11">
        <v>12689.31</v>
      </c>
      <c r="E267" s="11">
        <v>422528.1</v>
      </c>
      <c r="F267" s="11">
        <v>3524.049</v>
      </c>
      <c r="G267" s="11">
        <v>20269.490000000002</v>
      </c>
      <c r="H267" s="11">
        <v>23543.33</v>
      </c>
      <c r="I267" s="11">
        <v>373.04880000000003</v>
      </c>
      <c r="J267" s="11">
        <v>2086.9670000000001</v>
      </c>
      <c r="L267" s="11">
        <v>4681132.2353403103</v>
      </c>
      <c r="N267" s="11">
        <v>4.7971949999999999E-2</v>
      </c>
      <c r="O267" s="12">
        <v>4.7825070000000002E-5</v>
      </c>
      <c r="P267" s="12">
        <v>0.70551560000000002</v>
      </c>
      <c r="Q267" s="12">
        <v>1054419</v>
      </c>
      <c r="R267" s="12">
        <v>21979910</v>
      </c>
      <c r="U267" s="12">
        <f t="shared" si="18"/>
        <v>9.0261944922238005E-2</v>
      </c>
      <c r="V267" s="12">
        <f t="shared" si="19"/>
        <v>9.4528089527506076E-2</v>
      </c>
      <c r="W267" s="12">
        <f t="shared" si="20"/>
        <v>4.5520058526090423E-2</v>
      </c>
      <c r="Y267" s="11">
        <v>1156</v>
      </c>
      <c r="Z267" s="11">
        <v>7.0556640000000002</v>
      </c>
      <c r="AA267" s="11">
        <v>2.9972569999999998</v>
      </c>
      <c r="AB267" s="11">
        <v>126</v>
      </c>
      <c r="AC267" s="11">
        <v>160</v>
      </c>
      <c r="AD267" s="11">
        <v>11082</v>
      </c>
      <c r="AE267" s="11">
        <v>11362</v>
      </c>
    </row>
    <row r="268" spans="1:31" x14ac:dyDescent="0.25">
      <c r="A268" s="19" t="s">
        <v>220</v>
      </c>
      <c r="B268" s="11">
        <v>33</v>
      </c>
      <c r="C268" s="11" t="s">
        <v>271</v>
      </c>
      <c r="D268" s="11">
        <v>12520.65</v>
      </c>
      <c r="E268" s="11">
        <v>420404.4</v>
      </c>
      <c r="F268" s="11">
        <v>3517.1469999999999</v>
      </c>
      <c r="G268" s="11">
        <v>20179.12</v>
      </c>
      <c r="H268" s="11">
        <v>23586.240000000002</v>
      </c>
      <c r="I268" s="11">
        <v>373.14499999999998</v>
      </c>
      <c r="J268" s="11">
        <v>2091.7150000000001</v>
      </c>
      <c r="L268" s="11">
        <v>4681132.2353403103</v>
      </c>
      <c r="N268" s="11">
        <v>4.7999319999999998E-2</v>
      </c>
      <c r="O268" s="12">
        <v>4.7960010000000002E-5</v>
      </c>
      <c r="P268" s="12">
        <v>1.172056</v>
      </c>
      <c r="Q268" s="12">
        <v>1049718</v>
      </c>
      <c r="R268" s="12">
        <v>21869440</v>
      </c>
      <c r="U268" s="12">
        <f t="shared" si="18"/>
        <v>8.9808272628179101E-2</v>
      </c>
      <c r="V268" s="12">
        <f t="shared" si="19"/>
        <v>9.4030637177707571E-2</v>
      </c>
      <c r="W268" s="12">
        <f t="shared" si="20"/>
        <v>4.5558283449046354E-2</v>
      </c>
      <c r="Y268" s="11">
        <v>1156</v>
      </c>
      <c r="Z268" s="11">
        <v>7.0556640000000002</v>
      </c>
      <c r="AA268" s="11">
        <v>2.9972569999999998</v>
      </c>
      <c r="AB268" s="11">
        <v>160</v>
      </c>
      <c r="AC268" s="11">
        <v>160</v>
      </c>
      <c r="AD268" s="11">
        <v>11082</v>
      </c>
      <c r="AE268" s="11">
        <v>11365</v>
      </c>
    </row>
    <row r="269" spans="1:31" x14ac:dyDescent="0.25">
      <c r="A269" s="19" t="s">
        <v>221</v>
      </c>
      <c r="B269" s="11">
        <v>34</v>
      </c>
      <c r="C269" s="11" t="s">
        <v>271</v>
      </c>
      <c r="D269" s="11">
        <v>12179.41</v>
      </c>
      <c r="E269" s="11">
        <v>413250.5</v>
      </c>
      <c r="F269" s="11">
        <v>3444.886</v>
      </c>
      <c r="G269" s="11">
        <v>19835.41</v>
      </c>
      <c r="H269" s="11">
        <v>23386.31</v>
      </c>
      <c r="I269" s="11">
        <v>372.70280000000002</v>
      </c>
      <c r="J269" s="11">
        <v>2075.663</v>
      </c>
      <c r="L269" s="11">
        <v>4681132.2353403103</v>
      </c>
      <c r="N269" s="11">
        <v>4.7998499999999999E-2</v>
      </c>
      <c r="O269" s="12">
        <v>4.837291E-5</v>
      </c>
      <c r="P269" s="12">
        <v>0.62502630000000003</v>
      </c>
      <c r="Q269" s="12">
        <v>1031838</v>
      </c>
      <c r="R269" s="12">
        <v>21497300</v>
      </c>
      <c r="U269" s="12">
        <f t="shared" si="18"/>
        <v>8.8280031245465851E-2</v>
      </c>
      <c r="V269" s="12">
        <f t="shared" si="19"/>
        <v>9.2356655460349019E-2</v>
      </c>
      <c r="W269" s="12">
        <f t="shared" si="20"/>
        <v>4.5598788396178487E-2</v>
      </c>
      <c r="Y269" s="11">
        <v>1156</v>
      </c>
      <c r="Z269" s="11">
        <v>7.0556640000000002</v>
      </c>
      <c r="AA269" s="11">
        <v>2.9972569999999998</v>
      </c>
      <c r="AB269" s="11">
        <v>194</v>
      </c>
      <c r="AC269" s="11">
        <v>160</v>
      </c>
      <c r="AD269" s="11">
        <v>11082</v>
      </c>
      <c r="AE269" s="11">
        <v>11368</v>
      </c>
    </row>
    <row r="270" spans="1:31" x14ac:dyDescent="0.25">
      <c r="A270" s="19" t="s">
        <v>222</v>
      </c>
      <c r="B270" s="11">
        <v>35</v>
      </c>
      <c r="C270" s="11" t="s">
        <v>271</v>
      </c>
      <c r="D270" s="11">
        <v>11440.58</v>
      </c>
      <c r="E270" s="11">
        <v>400608.6</v>
      </c>
      <c r="F270" s="11">
        <v>3345.3670000000002</v>
      </c>
      <c r="G270" s="11">
        <v>19214.13</v>
      </c>
      <c r="H270" s="11">
        <v>22890.25</v>
      </c>
      <c r="I270" s="11">
        <v>363.91770000000002</v>
      </c>
      <c r="J270" s="11">
        <v>2033.5060000000001</v>
      </c>
      <c r="L270" s="11">
        <v>4681132.2353403103</v>
      </c>
      <c r="N270" s="11">
        <v>4.7962360000000002E-2</v>
      </c>
      <c r="O270" s="12">
        <v>4.9110889999999997E-5</v>
      </c>
      <c r="P270" s="12">
        <v>0.81669040000000004</v>
      </c>
      <c r="Q270" s="12">
        <v>999519</v>
      </c>
      <c r="R270" s="12">
        <v>20839660</v>
      </c>
      <c r="U270" s="12">
        <f t="shared" si="18"/>
        <v>8.5579423921331804E-2</v>
      </c>
      <c r="V270" s="12">
        <f t="shared" si="19"/>
        <v>8.9405039823198335E-2</v>
      </c>
      <c r="W270" s="12">
        <f t="shared" si="20"/>
        <v>4.5637374729301461E-2</v>
      </c>
      <c r="Y270" s="11">
        <v>1156</v>
      </c>
      <c r="Z270" s="11">
        <v>7.0556640000000002</v>
      </c>
      <c r="AA270" s="11">
        <v>2.9972569999999998</v>
      </c>
      <c r="AB270" s="11">
        <v>228</v>
      </c>
      <c r="AC270" s="11">
        <v>160</v>
      </c>
      <c r="AD270" s="11">
        <v>11082</v>
      </c>
      <c r="AE270" s="11">
        <v>11370</v>
      </c>
    </row>
    <row r="271" spans="1:31" x14ac:dyDescent="0.25">
      <c r="A271" s="19" t="s">
        <v>223</v>
      </c>
      <c r="B271" s="11">
        <v>36</v>
      </c>
      <c r="C271" s="11" t="s">
        <v>271</v>
      </c>
      <c r="D271" s="11">
        <v>10680.16</v>
      </c>
      <c r="E271" s="11">
        <v>396049</v>
      </c>
      <c r="F271" s="11">
        <v>3273.625</v>
      </c>
      <c r="G271" s="11">
        <v>18936.18</v>
      </c>
      <c r="H271" s="11">
        <v>21851.5</v>
      </c>
      <c r="I271" s="11">
        <v>345.19420000000002</v>
      </c>
      <c r="J271" s="11">
        <v>1935.4290000000001</v>
      </c>
      <c r="L271" s="11">
        <v>4681132.2353403103</v>
      </c>
      <c r="N271" s="11">
        <v>4.7812720000000003E-2</v>
      </c>
      <c r="O271" s="12">
        <v>4.9312140000000001E-5</v>
      </c>
      <c r="P271" s="12">
        <v>1.445044</v>
      </c>
      <c r="Q271" s="12">
        <v>985060</v>
      </c>
      <c r="R271" s="12">
        <v>20602470</v>
      </c>
      <c r="U271" s="12">
        <f t="shared" si="18"/>
        <v>8.4605386066648455E-2</v>
      </c>
      <c r="V271" s="12">
        <f t="shared" si="19"/>
        <v>8.8342512243894611E-2</v>
      </c>
      <c r="W271" s="12">
        <f t="shared" si="20"/>
        <v>4.552121332989599E-2</v>
      </c>
      <c r="Y271" s="11">
        <v>1156</v>
      </c>
      <c r="Z271" s="11">
        <v>7.0556640000000002</v>
      </c>
      <c r="AA271" s="11">
        <v>2.9972569999999998</v>
      </c>
      <c r="AB271" s="11">
        <v>24</v>
      </c>
      <c r="AC271" s="11">
        <v>194</v>
      </c>
      <c r="AD271" s="11">
        <v>11079</v>
      </c>
      <c r="AE271" s="11">
        <v>11354</v>
      </c>
    </row>
    <row r="272" spans="1:31" x14ac:dyDescent="0.25">
      <c r="A272" s="19" t="s">
        <v>224</v>
      </c>
      <c r="B272" s="11">
        <v>37</v>
      </c>
      <c r="C272" s="11" t="s">
        <v>271</v>
      </c>
      <c r="D272" s="11">
        <v>11516.4</v>
      </c>
      <c r="E272" s="11">
        <v>410827.7</v>
      </c>
      <c r="F272" s="11">
        <v>3407.4589999999998</v>
      </c>
      <c r="G272" s="11">
        <v>19655.98</v>
      </c>
      <c r="H272" s="11">
        <v>22678.18</v>
      </c>
      <c r="I272" s="11">
        <v>357.11270000000002</v>
      </c>
      <c r="J272" s="11">
        <v>2015.09</v>
      </c>
      <c r="L272" s="11">
        <v>4681132.2353403103</v>
      </c>
      <c r="N272" s="11">
        <v>4.7844820000000003E-2</v>
      </c>
      <c r="O272" s="12">
        <v>4.8434060000000002E-5</v>
      </c>
      <c r="P272" s="12">
        <v>0.86432410000000004</v>
      </c>
      <c r="Q272" s="12">
        <v>1022504</v>
      </c>
      <c r="R272" s="12">
        <v>21371260</v>
      </c>
      <c r="U272" s="12">
        <f t="shared" si="18"/>
        <v>8.7762464153105374E-2</v>
      </c>
      <c r="V272" s="12">
        <f t="shared" si="19"/>
        <v>9.1790337244098713E-2</v>
      </c>
      <c r="W272" s="12">
        <f t="shared" si="20"/>
        <v>4.5466730257988495E-2</v>
      </c>
      <c r="Y272" s="11">
        <v>1156</v>
      </c>
      <c r="Z272" s="11">
        <v>7.0556640000000002</v>
      </c>
      <c r="AA272" s="11">
        <v>2.9972569999999998</v>
      </c>
      <c r="AB272" s="11">
        <v>58</v>
      </c>
      <c r="AC272" s="11">
        <v>194</v>
      </c>
      <c r="AD272" s="11">
        <v>11079</v>
      </c>
      <c r="AE272" s="11">
        <v>11357</v>
      </c>
    </row>
    <row r="273" spans="1:31" x14ac:dyDescent="0.25">
      <c r="A273" s="19" t="s">
        <v>225</v>
      </c>
      <c r="B273" s="11">
        <v>38</v>
      </c>
      <c r="C273" s="11" t="s">
        <v>271</v>
      </c>
      <c r="D273" s="11">
        <v>12068.7</v>
      </c>
      <c r="E273" s="11">
        <v>418799.9</v>
      </c>
      <c r="F273" s="11">
        <v>3506.3820000000001</v>
      </c>
      <c r="G273" s="11">
        <v>20101.02</v>
      </c>
      <c r="H273" s="11">
        <v>23253.73</v>
      </c>
      <c r="I273" s="11">
        <v>368.66590000000002</v>
      </c>
      <c r="J273" s="11">
        <v>2070.473</v>
      </c>
      <c r="L273" s="11">
        <v>4681132.2353403103</v>
      </c>
      <c r="N273" s="11">
        <v>4.7996709999999998E-2</v>
      </c>
      <c r="O273" s="12">
        <v>4.8050429999999999E-5</v>
      </c>
      <c r="P273" s="12">
        <v>1.167629</v>
      </c>
      <c r="Q273" s="12">
        <v>1045655</v>
      </c>
      <c r="R273" s="12">
        <v>21785970</v>
      </c>
      <c r="U273" s="12">
        <f t="shared" si="18"/>
        <v>8.9465513671726893E-2</v>
      </c>
      <c r="V273" s="12">
        <f t="shared" si="19"/>
        <v>9.3654958140708164E-2</v>
      </c>
      <c r="W273" s="12">
        <f t="shared" si="20"/>
        <v>4.5565064216199866E-2</v>
      </c>
      <c r="Y273" s="11">
        <v>1156</v>
      </c>
      <c r="Z273" s="11">
        <v>7.0556640000000002</v>
      </c>
      <c r="AA273" s="11">
        <v>2.9972569999999998</v>
      </c>
      <c r="AB273" s="11">
        <v>92</v>
      </c>
      <c r="AC273" s="11">
        <v>194</v>
      </c>
      <c r="AD273" s="11">
        <v>11079</v>
      </c>
      <c r="AE273" s="11">
        <v>11360</v>
      </c>
    </row>
    <row r="274" spans="1:31" x14ac:dyDescent="0.25">
      <c r="A274" s="19" t="s">
        <v>226</v>
      </c>
      <c r="B274" s="11">
        <v>39</v>
      </c>
      <c r="C274" s="11" t="s">
        <v>271</v>
      </c>
      <c r="D274" s="11">
        <v>12295.27</v>
      </c>
      <c r="E274" s="11">
        <v>421497.5</v>
      </c>
      <c r="F274" s="11">
        <v>3531.1990000000001</v>
      </c>
      <c r="G274" s="11">
        <v>20192.39</v>
      </c>
      <c r="H274" s="11">
        <v>23528.91</v>
      </c>
      <c r="I274" s="11">
        <v>371.18419999999998</v>
      </c>
      <c r="J274" s="11">
        <v>2078.451</v>
      </c>
      <c r="L274" s="11">
        <v>4681132.2353403103</v>
      </c>
      <c r="N274" s="11">
        <v>4.7906299999999999E-2</v>
      </c>
      <c r="O274" s="12">
        <v>4.7849219999999997E-5</v>
      </c>
      <c r="P274" s="12">
        <v>1.025441</v>
      </c>
      <c r="Q274" s="12">
        <v>1050408</v>
      </c>
      <c r="R274" s="12">
        <v>21926300</v>
      </c>
      <c r="U274" s="12">
        <f t="shared" si="18"/>
        <v>9.0041784510571057E-2</v>
      </c>
      <c r="V274" s="12">
        <f t="shared" si="19"/>
        <v>9.4286653792054545E-2</v>
      </c>
      <c r="W274" s="12">
        <f t="shared" si="20"/>
        <v>4.5463698939996404E-2</v>
      </c>
      <c r="Y274" s="11">
        <v>1156</v>
      </c>
      <c r="Z274" s="11">
        <v>7.0556640000000002</v>
      </c>
      <c r="AA274" s="11">
        <v>2.9972569999999998</v>
      </c>
      <c r="AB274" s="11">
        <v>126</v>
      </c>
      <c r="AC274" s="11">
        <v>194</v>
      </c>
      <c r="AD274" s="11">
        <v>11079</v>
      </c>
      <c r="AE274" s="11">
        <v>11362</v>
      </c>
    </row>
    <row r="275" spans="1:31" x14ac:dyDescent="0.25">
      <c r="A275" s="19" t="s">
        <v>227</v>
      </c>
      <c r="B275" s="11">
        <v>40</v>
      </c>
      <c r="C275" s="11" t="s">
        <v>271</v>
      </c>
      <c r="D275" s="11">
        <v>12169.7</v>
      </c>
      <c r="E275" s="11">
        <v>418146.6</v>
      </c>
      <c r="F275" s="11">
        <v>3486.4670000000001</v>
      </c>
      <c r="G275" s="11">
        <v>20078.830000000002</v>
      </c>
      <c r="H275" s="11">
        <v>23490.639999999999</v>
      </c>
      <c r="I275" s="11">
        <v>375.00959999999998</v>
      </c>
      <c r="J275" s="11">
        <v>2092.2530000000002</v>
      </c>
      <c r="L275" s="11">
        <v>4681132.2353403103</v>
      </c>
      <c r="N275" s="11">
        <v>4.8018650000000003E-2</v>
      </c>
      <c r="O275" s="12">
        <v>4.8099429999999998E-5</v>
      </c>
      <c r="P275" s="12">
        <v>1.3372919999999999</v>
      </c>
      <c r="Q275" s="12">
        <v>1044501</v>
      </c>
      <c r="R275" s="12">
        <v>21751990</v>
      </c>
      <c r="U275" s="12">
        <f t="shared" si="18"/>
        <v>8.9325953418532611E-2</v>
      </c>
      <c r="V275" s="12">
        <f t="shared" si="19"/>
        <v>9.3502032519207023E-2</v>
      </c>
      <c r="W275" s="12">
        <f t="shared" si="20"/>
        <v>4.5589664093648889E-2</v>
      </c>
      <c r="Y275" s="11">
        <v>1156</v>
      </c>
      <c r="Z275" s="11">
        <v>7.0556640000000002</v>
      </c>
      <c r="AA275" s="11">
        <v>2.9972569999999998</v>
      </c>
      <c r="AB275" s="11">
        <v>160</v>
      </c>
      <c r="AC275" s="11">
        <v>194</v>
      </c>
      <c r="AD275" s="11">
        <v>11079</v>
      </c>
      <c r="AE275" s="11">
        <v>11365</v>
      </c>
    </row>
    <row r="276" spans="1:31" x14ac:dyDescent="0.25">
      <c r="A276" s="19" t="s">
        <v>228</v>
      </c>
      <c r="B276" s="11">
        <v>41</v>
      </c>
      <c r="C276" s="11" t="s">
        <v>271</v>
      </c>
      <c r="D276" s="11">
        <v>11645.17</v>
      </c>
      <c r="E276" s="11">
        <v>409178.3</v>
      </c>
      <c r="F276" s="11">
        <v>3418.6080000000002</v>
      </c>
      <c r="G276" s="11">
        <v>19630.310000000001</v>
      </c>
      <c r="H276" s="11">
        <v>23185.43</v>
      </c>
      <c r="I276" s="11">
        <v>367.26260000000002</v>
      </c>
      <c r="J276" s="11">
        <v>2054.9789999999998</v>
      </c>
      <c r="L276" s="11">
        <v>4681132.2353403103</v>
      </c>
      <c r="N276" s="11">
        <v>4.7974969999999999E-2</v>
      </c>
      <c r="O276" s="12">
        <v>4.8600570000000001E-5</v>
      </c>
      <c r="P276" s="12">
        <v>0.97125050000000002</v>
      </c>
      <c r="Q276" s="12">
        <v>1021169</v>
      </c>
      <c r="R276" s="12">
        <v>21285450</v>
      </c>
      <c r="U276" s="12">
        <f t="shared" si="18"/>
        <v>8.7410113500084333E-2</v>
      </c>
      <c r="V276" s="12">
        <f t="shared" si="19"/>
        <v>9.1404973033760939E-2</v>
      </c>
      <c r="W276" s="12">
        <f t="shared" si="20"/>
        <v>4.5599926758657025E-2</v>
      </c>
      <c r="Y276" s="11">
        <v>1156</v>
      </c>
      <c r="Z276" s="11">
        <v>7.0556640000000002</v>
      </c>
      <c r="AA276" s="11">
        <v>2.9972569999999998</v>
      </c>
      <c r="AB276" s="11">
        <v>194</v>
      </c>
      <c r="AC276" s="11">
        <v>194</v>
      </c>
      <c r="AD276" s="11">
        <v>11079</v>
      </c>
      <c r="AE276" s="11">
        <v>11368</v>
      </c>
    </row>
    <row r="277" spans="1:31" x14ac:dyDescent="0.25">
      <c r="A277" s="19" t="s">
        <v>229</v>
      </c>
      <c r="B277" s="11">
        <v>42</v>
      </c>
      <c r="C277" s="11" t="s">
        <v>271</v>
      </c>
      <c r="D277" s="11">
        <v>10899.56</v>
      </c>
      <c r="E277" s="11">
        <v>394854.8</v>
      </c>
      <c r="F277" s="11">
        <v>3299.25</v>
      </c>
      <c r="G277" s="11">
        <v>18945.669999999998</v>
      </c>
      <c r="H277" s="11">
        <v>22640.2</v>
      </c>
      <c r="I277" s="11">
        <v>359.38099999999997</v>
      </c>
      <c r="J277" s="11">
        <v>2007.9780000000001</v>
      </c>
      <c r="L277" s="11">
        <v>4681132.2353403103</v>
      </c>
      <c r="N277" s="11">
        <v>4.7981370000000002E-2</v>
      </c>
      <c r="O277" s="12">
        <v>4.947766E-5</v>
      </c>
      <c r="P277" s="12">
        <v>1.095756</v>
      </c>
      <c r="Q277" s="12">
        <v>985554</v>
      </c>
      <c r="R277" s="12">
        <v>20540350</v>
      </c>
      <c r="U277" s="12">
        <f t="shared" si="18"/>
        <v>8.4350276845211722E-2</v>
      </c>
      <c r="V277" s="12">
        <f t="shared" si="19"/>
        <v>8.806440533011374E-2</v>
      </c>
      <c r="W277" s="12">
        <f t="shared" si="20"/>
        <v>4.5688673806444216E-2</v>
      </c>
      <c r="Y277" s="11">
        <v>1156</v>
      </c>
      <c r="Z277" s="11">
        <v>7.0556640000000002</v>
      </c>
      <c r="AA277" s="11">
        <v>2.9972569999999998</v>
      </c>
      <c r="AB277" s="11">
        <v>228</v>
      </c>
      <c r="AC277" s="11">
        <v>194</v>
      </c>
      <c r="AD277" s="11">
        <v>11079</v>
      </c>
      <c r="AE277" s="11">
        <v>11370</v>
      </c>
    </row>
    <row r="278" spans="1:31" x14ac:dyDescent="0.25">
      <c r="A278" s="19" t="s">
        <v>230</v>
      </c>
      <c r="B278" s="11">
        <v>43</v>
      </c>
      <c r="C278" s="11" t="s">
        <v>271</v>
      </c>
      <c r="D278" s="11">
        <v>10026.799999999999</v>
      </c>
      <c r="E278" s="11">
        <v>395696.5</v>
      </c>
      <c r="F278" s="11">
        <v>3298.2510000000002</v>
      </c>
      <c r="G278" s="11">
        <v>18866.740000000002</v>
      </c>
      <c r="H278" s="11">
        <v>21850.52</v>
      </c>
      <c r="I278" s="11">
        <v>346.9819</v>
      </c>
      <c r="J278" s="11">
        <v>1945.752</v>
      </c>
      <c r="L278" s="11">
        <v>4681132.2353403103</v>
      </c>
      <c r="N278" s="11">
        <v>4.7679840000000001E-2</v>
      </c>
      <c r="O278" s="12">
        <v>4.9262380000000003E-5</v>
      </c>
      <c r="P278" s="12">
        <v>1.227152</v>
      </c>
      <c r="Q278" s="12">
        <v>981448</v>
      </c>
      <c r="R278" s="12">
        <v>20584130</v>
      </c>
      <c r="U278" s="12">
        <f t="shared" si="18"/>
        <v>8.4530083771759454E-2</v>
      </c>
      <c r="V278" s="12">
        <f t="shared" si="19"/>
        <v>8.8260413860435857E-2</v>
      </c>
      <c r="W278" s="12">
        <f t="shared" si="20"/>
        <v>4.539672376629969E-2</v>
      </c>
      <c r="Y278" s="11">
        <v>1156</v>
      </c>
      <c r="Z278" s="11">
        <v>7.0556640000000002</v>
      </c>
      <c r="AA278" s="11">
        <v>2.9972569999999998</v>
      </c>
      <c r="AB278" s="11">
        <v>24</v>
      </c>
      <c r="AC278" s="11">
        <v>228</v>
      </c>
      <c r="AD278" s="11">
        <v>11077</v>
      </c>
      <c r="AE278" s="11">
        <v>11354</v>
      </c>
    </row>
    <row r="279" spans="1:31" x14ac:dyDescent="0.25">
      <c r="A279" s="19" t="s">
        <v>231</v>
      </c>
      <c r="B279" s="11">
        <v>44</v>
      </c>
      <c r="C279" s="11" t="s">
        <v>271</v>
      </c>
      <c r="D279" s="11">
        <v>10776.72</v>
      </c>
      <c r="E279" s="11">
        <v>408841</v>
      </c>
      <c r="F279" s="11">
        <v>3415.5709999999999</v>
      </c>
      <c r="G279" s="11">
        <v>19559.48</v>
      </c>
      <c r="H279" s="11">
        <v>22706.23</v>
      </c>
      <c r="I279" s="11">
        <v>360.49599999999998</v>
      </c>
      <c r="J279" s="11">
        <v>2025.855</v>
      </c>
      <c r="L279" s="11">
        <v>4681132.2353403103</v>
      </c>
      <c r="N279" s="11">
        <v>4.784128E-2</v>
      </c>
      <c r="O279" s="12">
        <v>4.8549730000000002E-5</v>
      </c>
      <c r="P279" s="12">
        <v>0.93415800000000004</v>
      </c>
      <c r="Q279" s="12">
        <v>1017484</v>
      </c>
      <c r="R279" s="12">
        <v>21267910</v>
      </c>
      <c r="U279" s="12">
        <f t="shared" si="18"/>
        <v>8.733805828287565E-2</v>
      </c>
      <c r="V279" s="12">
        <f t="shared" si="19"/>
        <v>9.132618407669725E-2</v>
      </c>
      <c r="W279" s="12">
        <f t="shared" si="20"/>
        <v>4.5474795742333159E-2</v>
      </c>
      <c r="Y279" s="11">
        <v>1156</v>
      </c>
      <c r="Z279" s="11">
        <v>7.0556640000000002</v>
      </c>
      <c r="AA279" s="11">
        <v>2.9972569999999998</v>
      </c>
      <c r="AB279" s="11">
        <v>58</v>
      </c>
      <c r="AC279" s="11">
        <v>228</v>
      </c>
      <c r="AD279" s="11">
        <v>11077</v>
      </c>
      <c r="AE279" s="11">
        <v>11357</v>
      </c>
    </row>
    <row r="280" spans="1:31" x14ac:dyDescent="0.25">
      <c r="A280" s="19" t="s">
        <v>232</v>
      </c>
      <c r="B280" s="11">
        <v>45</v>
      </c>
      <c r="C280" s="11" t="s">
        <v>271</v>
      </c>
      <c r="D280" s="11">
        <v>11286.74</v>
      </c>
      <c r="E280" s="11">
        <v>415088.4</v>
      </c>
      <c r="F280" s="11">
        <v>3470.223</v>
      </c>
      <c r="G280" s="11">
        <v>19903.13</v>
      </c>
      <c r="H280" s="11">
        <v>23153.33</v>
      </c>
      <c r="I280" s="11">
        <v>369.62700000000001</v>
      </c>
      <c r="J280" s="11">
        <v>2053.0949999999998</v>
      </c>
      <c r="L280" s="11">
        <v>4681132.2353403103</v>
      </c>
      <c r="N280" s="11">
        <v>4.7949150000000003E-2</v>
      </c>
      <c r="O280" s="12">
        <v>4.8239760000000002E-5</v>
      </c>
      <c r="P280" s="12">
        <v>0.80859800000000004</v>
      </c>
      <c r="Q280" s="12">
        <v>1035361</v>
      </c>
      <c r="R280" s="12">
        <v>21592900</v>
      </c>
      <c r="U280" s="12">
        <f t="shared" si="18"/>
        <v>8.8672649934193493E-2</v>
      </c>
      <c r="V280" s="12">
        <f t="shared" si="19"/>
        <v>9.2786460604082827E-2</v>
      </c>
      <c r="W280" s="12">
        <f t="shared" si="20"/>
        <v>4.5541309716686761E-2</v>
      </c>
      <c r="Y280" s="11">
        <v>1156</v>
      </c>
      <c r="Z280" s="11">
        <v>7.0556640000000002</v>
      </c>
      <c r="AA280" s="11">
        <v>2.9972569999999998</v>
      </c>
      <c r="AB280" s="11">
        <v>92</v>
      </c>
      <c r="AC280" s="11">
        <v>228</v>
      </c>
      <c r="AD280" s="11">
        <v>11077</v>
      </c>
      <c r="AE280" s="11">
        <v>11360</v>
      </c>
    </row>
    <row r="281" spans="1:31" x14ac:dyDescent="0.25">
      <c r="A281" s="19" t="s">
        <v>233</v>
      </c>
      <c r="B281" s="11">
        <v>46</v>
      </c>
      <c r="C281" s="11" t="s">
        <v>271</v>
      </c>
      <c r="D281" s="11">
        <v>11462.98</v>
      </c>
      <c r="E281" s="11">
        <v>416205.1</v>
      </c>
      <c r="F281" s="11">
        <v>3493.7910000000002</v>
      </c>
      <c r="G281" s="11">
        <v>19940.39</v>
      </c>
      <c r="H281" s="11">
        <v>23362.32</v>
      </c>
      <c r="I281" s="11">
        <v>371.10730000000001</v>
      </c>
      <c r="J281" s="11">
        <v>2068.9929999999999</v>
      </c>
      <c r="L281" s="11">
        <v>4681132.2353403103</v>
      </c>
      <c r="N281" s="11">
        <v>4.7910000000000001E-2</v>
      </c>
      <c r="O281" s="12">
        <v>4.8154430000000003E-5</v>
      </c>
      <c r="P281" s="12">
        <v>0.72180279999999997</v>
      </c>
      <c r="Q281" s="12">
        <v>1037299</v>
      </c>
      <c r="R281" s="12">
        <v>21650990</v>
      </c>
      <c r="U281" s="12">
        <f t="shared" si="18"/>
        <v>8.8911203331931213E-2</v>
      </c>
      <c r="V281" s="12">
        <f t="shared" si="19"/>
        <v>9.3047694578028473E-2</v>
      </c>
      <c r="W281" s="12">
        <f t="shared" si="20"/>
        <v>4.5497693173473464E-2</v>
      </c>
      <c r="Y281" s="11">
        <v>1156</v>
      </c>
      <c r="Z281" s="11">
        <v>7.0556640000000002</v>
      </c>
      <c r="AA281" s="11">
        <v>2.9972569999999998</v>
      </c>
      <c r="AB281" s="11">
        <v>126</v>
      </c>
      <c r="AC281" s="11">
        <v>228</v>
      </c>
      <c r="AD281" s="11">
        <v>11077</v>
      </c>
      <c r="AE281" s="11">
        <v>11362</v>
      </c>
    </row>
    <row r="282" spans="1:31" x14ac:dyDescent="0.25">
      <c r="A282" s="19" t="s">
        <v>234</v>
      </c>
      <c r="B282" s="11">
        <v>47</v>
      </c>
      <c r="C282" s="11" t="s">
        <v>271</v>
      </c>
      <c r="D282" s="11">
        <v>11277.35</v>
      </c>
      <c r="E282" s="11">
        <v>411456.2</v>
      </c>
      <c r="F282" s="11">
        <v>3436.3319999999999</v>
      </c>
      <c r="G282" s="11">
        <v>19731.14</v>
      </c>
      <c r="H282" s="11">
        <v>23270.34</v>
      </c>
      <c r="I282" s="11">
        <v>373.5102</v>
      </c>
      <c r="J282" s="11">
        <v>2078.585</v>
      </c>
      <c r="L282" s="11">
        <v>4681132.2353403103</v>
      </c>
      <c r="N282" s="11">
        <v>4.7954429999999999E-2</v>
      </c>
      <c r="O282" s="12">
        <v>4.8455000000000003E-5</v>
      </c>
      <c r="P282" s="12">
        <v>1.1282220000000001</v>
      </c>
      <c r="Q282" s="12">
        <v>1026414</v>
      </c>
      <c r="R282" s="12">
        <v>21403950</v>
      </c>
      <c r="U282" s="12">
        <f t="shared" si="18"/>
        <v>8.7896726542715978E-2</v>
      </c>
      <c r="V282" s="12">
        <f t="shared" si="19"/>
        <v>9.1937216742262504E-2</v>
      </c>
      <c r="W282" s="12">
        <f t="shared" si="20"/>
        <v>4.5567267991438183E-2</v>
      </c>
      <c r="Y282" s="11">
        <v>1156</v>
      </c>
      <c r="Z282" s="11">
        <v>7.0556640000000002</v>
      </c>
      <c r="AA282" s="11">
        <v>2.9972569999999998</v>
      </c>
      <c r="AB282" s="11">
        <v>160</v>
      </c>
      <c r="AC282" s="11">
        <v>228</v>
      </c>
      <c r="AD282" s="11">
        <v>11077</v>
      </c>
      <c r="AE282" s="11">
        <v>11365</v>
      </c>
    </row>
    <row r="283" spans="1:31" x14ac:dyDescent="0.25">
      <c r="A283" s="19" t="s">
        <v>235</v>
      </c>
      <c r="B283" s="11">
        <v>48</v>
      </c>
      <c r="C283" s="11" t="s">
        <v>271</v>
      </c>
      <c r="D283" s="11">
        <v>10869.99</v>
      </c>
      <c r="E283" s="11">
        <v>401003.3</v>
      </c>
      <c r="F283" s="11">
        <v>3350.846</v>
      </c>
      <c r="G283" s="11">
        <v>19230.95</v>
      </c>
      <c r="H283" s="11">
        <v>22906.959999999999</v>
      </c>
      <c r="I283" s="11">
        <v>361.70699999999999</v>
      </c>
      <c r="J283" s="11">
        <v>2030.873</v>
      </c>
      <c r="L283" s="11">
        <v>4681132.2353403103</v>
      </c>
      <c r="N283" s="11">
        <v>4.7957079999999999E-2</v>
      </c>
      <c r="O283" s="12">
        <v>4.9083889999999999E-5</v>
      </c>
      <c r="P283" s="12">
        <v>0.91701100000000002</v>
      </c>
      <c r="Q283" s="12">
        <v>1000394</v>
      </c>
      <c r="R283" s="12">
        <v>20860190</v>
      </c>
      <c r="U283" s="12">
        <f t="shared" si="18"/>
        <v>8.5663741129254331E-2</v>
      </c>
      <c r="V283" s="12">
        <f t="shared" si="19"/>
        <v>8.9497067960032067E-2</v>
      </c>
      <c r="W283" s="12">
        <f t="shared" si="20"/>
        <v>4.563007385438278E-2</v>
      </c>
      <c r="Y283" s="11">
        <v>1156</v>
      </c>
      <c r="Z283" s="11">
        <v>7.0556640000000002</v>
      </c>
      <c r="AA283" s="11">
        <v>2.9972569999999998</v>
      </c>
      <c r="AB283" s="11">
        <v>194</v>
      </c>
      <c r="AC283" s="11">
        <v>228</v>
      </c>
      <c r="AD283" s="11">
        <v>11077</v>
      </c>
      <c r="AE283" s="11">
        <v>11368</v>
      </c>
    </row>
    <row r="284" spans="1:31" x14ac:dyDescent="0.25">
      <c r="A284" s="19" t="s">
        <v>236</v>
      </c>
      <c r="B284" s="11">
        <v>49</v>
      </c>
      <c r="C284" s="11" t="s">
        <v>271</v>
      </c>
      <c r="D284" s="11">
        <v>9977.3739999999998</v>
      </c>
      <c r="E284" s="11">
        <v>384469.6</v>
      </c>
      <c r="F284" s="11">
        <v>3218.1280000000002</v>
      </c>
      <c r="G284" s="11">
        <v>18376.8</v>
      </c>
      <c r="H284" s="11">
        <v>22252.6</v>
      </c>
      <c r="I284" s="11">
        <v>355.86309999999997</v>
      </c>
      <c r="J284" s="11">
        <v>1955.498</v>
      </c>
      <c r="L284" s="11">
        <v>4681132.2353403103</v>
      </c>
      <c r="N284" s="11">
        <v>4.779779E-2</v>
      </c>
      <c r="O284" s="12">
        <v>5.0041060000000002E-5</v>
      </c>
      <c r="P284" s="12">
        <v>0.98803700000000005</v>
      </c>
      <c r="Q284" s="12">
        <v>955961</v>
      </c>
      <c r="R284" s="12">
        <v>20000110</v>
      </c>
      <c r="U284" s="12">
        <f t="shared" si="18"/>
        <v>8.21317537448394E-2</v>
      </c>
      <c r="V284" s="12">
        <f t="shared" si="19"/>
        <v>8.5649005248624649E-2</v>
      </c>
      <c r="W284" s="12">
        <f t="shared" si="20"/>
        <v>4.5573593521331265E-2</v>
      </c>
      <c r="Y284" s="11">
        <v>1156</v>
      </c>
      <c r="Z284" s="11">
        <v>7.0556640000000002</v>
      </c>
      <c r="AA284" s="11">
        <v>2.9972569999999998</v>
      </c>
      <c r="AB284" s="11">
        <v>228</v>
      </c>
      <c r="AC284" s="11">
        <v>228</v>
      </c>
      <c r="AD284" s="11">
        <v>11077</v>
      </c>
      <c r="AE284" s="11">
        <v>11370</v>
      </c>
    </row>
    <row r="285" spans="1:31" x14ac:dyDescent="0.25">
      <c r="M285" s="12"/>
      <c r="N285" s="12"/>
      <c r="Q285" s="12"/>
    </row>
    <row r="286" spans="1:31" x14ac:dyDescent="0.25">
      <c r="M286" s="12"/>
      <c r="N286" s="12"/>
      <c r="Q286" s="12"/>
      <c r="W286" s="12">
        <f>AVERAGE(W236:W284)</f>
        <v>4.5443293253011829E-2</v>
      </c>
    </row>
    <row r="287" spans="1:31" x14ac:dyDescent="0.25">
      <c r="M287" s="12"/>
      <c r="N287" s="12"/>
      <c r="Q287" s="12"/>
      <c r="W287" s="11">
        <f>STDEV(W236:W284)</f>
        <v>1.408810561198634E-4</v>
      </c>
      <c r="X287" s="13">
        <f>W287/W286*1000</f>
        <v>3.1001506720802254</v>
      </c>
    </row>
    <row r="289" spans="1:31" x14ac:dyDescent="0.25">
      <c r="A289" s="19" t="s">
        <v>22</v>
      </c>
      <c r="B289" s="11">
        <v>1</v>
      </c>
      <c r="C289" s="11" t="s">
        <v>272</v>
      </c>
      <c r="D289" s="11">
        <v>18545.77</v>
      </c>
      <c r="E289" s="11">
        <v>486870.7</v>
      </c>
      <c r="F289" s="11">
        <v>4130.8149999999996</v>
      </c>
      <c r="G289" s="11">
        <v>23747.48</v>
      </c>
      <c r="H289" s="11">
        <v>32732.37</v>
      </c>
      <c r="I289" s="11">
        <v>518.76199999999994</v>
      </c>
      <c r="J289" s="11">
        <v>2897.52</v>
      </c>
      <c r="L289" s="11">
        <v>4681132.2353403103</v>
      </c>
      <c r="N289" s="11">
        <v>4.8775730000000003E-2</v>
      </c>
      <c r="O289" s="12">
        <v>4.4941870000000002E-5</v>
      </c>
      <c r="P289" s="11">
        <v>1.1793020000000001</v>
      </c>
      <c r="Q289" s="11">
        <v>1235344</v>
      </c>
      <c r="R289" s="12">
        <v>25327020</v>
      </c>
      <c r="U289" s="12">
        <f t="shared" ref="U289:U337" si="21">E289/L289</f>
        <v>0.10400703836656418</v>
      </c>
      <c r="V289" s="12">
        <f t="shared" ref="V289:V337" si="22">U289/(1-U289/2)</f>
        <v>0.10971247306420381</v>
      </c>
      <c r="W289" s="12">
        <f t="shared" ref="W289:W320" si="23">N289/(1+V289*f)</f>
        <v>4.5905863363019835E-2</v>
      </c>
      <c r="Y289" s="11">
        <v>1156</v>
      </c>
      <c r="Z289" s="11">
        <v>7.0556640000000002</v>
      </c>
      <c r="AA289" s="11">
        <v>2.9972569999999998</v>
      </c>
      <c r="AB289" s="11">
        <v>24</v>
      </c>
      <c r="AC289" s="11">
        <v>24</v>
      </c>
      <c r="AD289" s="11">
        <v>11045</v>
      </c>
      <c r="AE289" s="11">
        <v>11350</v>
      </c>
    </row>
    <row r="290" spans="1:31" x14ac:dyDescent="0.25">
      <c r="A290" s="19" t="s">
        <v>23</v>
      </c>
      <c r="B290" s="11">
        <v>2</v>
      </c>
      <c r="C290" s="11" t="s">
        <v>272</v>
      </c>
      <c r="D290" s="11">
        <v>19755.23</v>
      </c>
      <c r="E290" s="11">
        <v>496686.6</v>
      </c>
      <c r="F290" s="11">
        <v>4212.7070000000003</v>
      </c>
      <c r="G290" s="11">
        <v>24265.99</v>
      </c>
      <c r="H290" s="11">
        <v>33255.919999999998</v>
      </c>
      <c r="I290" s="11">
        <v>531.25729999999999</v>
      </c>
      <c r="J290" s="11">
        <v>2963.7829999999999</v>
      </c>
      <c r="L290" s="11">
        <v>4681132.2353403103</v>
      </c>
      <c r="N290" s="11">
        <v>4.8855750000000003E-2</v>
      </c>
      <c r="O290" s="12">
        <v>4.453375E-5</v>
      </c>
      <c r="P290" s="11">
        <v>0.943214</v>
      </c>
      <c r="Q290" s="11">
        <v>1262317</v>
      </c>
      <c r="R290" s="12">
        <v>25837640</v>
      </c>
      <c r="U290" s="12">
        <f t="shared" si="21"/>
        <v>0.10610394559039661</v>
      </c>
      <c r="V290" s="12">
        <f t="shared" si="22"/>
        <v>0.11204833057585423</v>
      </c>
      <c r="W290" s="12">
        <f t="shared" si="23"/>
        <v>4.5923646434702821E-2</v>
      </c>
      <c r="Y290" s="11">
        <v>1156</v>
      </c>
      <c r="Z290" s="11">
        <v>7.0556640000000002</v>
      </c>
      <c r="AA290" s="11">
        <v>2.9972569999999998</v>
      </c>
      <c r="AB290" s="11">
        <v>58</v>
      </c>
      <c r="AC290" s="11">
        <v>24</v>
      </c>
      <c r="AD290" s="11">
        <v>11045</v>
      </c>
      <c r="AE290" s="11">
        <v>11353</v>
      </c>
    </row>
    <row r="291" spans="1:31" x14ac:dyDescent="0.25">
      <c r="A291" s="19" t="s">
        <v>24</v>
      </c>
      <c r="B291" s="11">
        <v>3</v>
      </c>
      <c r="C291" s="11" t="s">
        <v>272</v>
      </c>
      <c r="D291" s="11">
        <v>20353.25</v>
      </c>
      <c r="E291" s="11">
        <v>501243.8</v>
      </c>
      <c r="F291" s="11">
        <v>4265.6859999999997</v>
      </c>
      <c r="G291" s="11">
        <v>24459.38</v>
      </c>
      <c r="H291" s="11">
        <v>33648</v>
      </c>
      <c r="I291" s="11">
        <v>532.52589999999998</v>
      </c>
      <c r="J291" s="11">
        <v>2992.8679999999999</v>
      </c>
      <c r="L291" s="11">
        <v>4681132.2353403103</v>
      </c>
      <c r="N291" s="11">
        <v>4.8797380000000001E-2</v>
      </c>
      <c r="O291" s="12">
        <v>4.4303130000000001E-5</v>
      </c>
      <c r="P291" s="11">
        <v>1.0286249999999999</v>
      </c>
      <c r="Q291" s="11">
        <v>1272377</v>
      </c>
      <c r="R291" s="12">
        <v>26074700</v>
      </c>
      <c r="U291" s="12">
        <f t="shared" si="21"/>
        <v>0.10707747074860414</v>
      </c>
      <c r="V291" s="12">
        <f t="shared" si="22"/>
        <v>0.11313455156661974</v>
      </c>
      <c r="W291" s="12">
        <f t="shared" si="23"/>
        <v>4.5842108436168996E-2</v>
      </c>
      <c r="Y291" s="11">
        <v>1156</v>
      </c>
      <c r="Z291" s="11">
        <v>7.0556640000000002</v>
      </c>
      <c r="AA291" s="11">
        <v>2.9972569999999998</v>
      </c>
      <c r="AB291" s="11">
        <v>92</v>
      </c>
      <c r="AC291" s="11">
        <v>24</v>
      </c>
      <c r="AD291" s="11">
        <v>11045</v>
      </c>
      <c r="AE291" s="11">
        <v>11356</v>
      </c>
    </row>
    <row r="292" spans="1:31" x14ac:dyDescent="0.25">
      <c r="A292" s="19" t="s">
        <v>25</v>
      </c>
      <c r="B292" s="11">
        <v>4</v>
      </c>
      <c r="C292" s="11" t="s">
        <v>272</v>
      </c>
      <c r="D292" s="11">
        <v>20438.48</v>
      </c>
      <c r="E292" s="11">
        <v>502617.8</v>
      </c>
      <c r="F292" s="11">
        <v>4283.4870000000001</v>
      </c>
      <c r="G292" s="11">
        <v>24604.31</v>
      </c>
      <c r="H292" s="11">
        <v>33879.64</v>
      </c>
      <c r="I292" s="11">
        <v>535.1019</v>
      </c>
      <c r="J292" s="11">
        <v>3014.4940000000001</v>
      </c>
      <c r="L292" s="11">
        <v>4681132.2353403103</v>
      </c>
      <c r="N292" s="11">
        <v>4.8952320000000001E-2</v>
      </c>
      <c r="O292" s="12">
        <v>4.431599E-5</v>
      </c>
      <c r="P292" s="11">
        <v>0.63638139999999999</v>
      </c>
      <c r="Q292" s="11">
        <v>1279916</v>
      </c>
      <c r="R292" s="12">
        <v>26146180</v>
      </c>
      <c r="U292" s="12">
        <f t="shared" si="21"/>
        <v>0.10737098948102254</v>
      </c>
      <c r="V292" s="12">
        <f t="shared" si="22"/>
        <v>0.11346226744308475</v>
      </c>
      <c r="W292" s="12">
        <f t="shared" si="23"/>
        <v>4.597959875811191E-2</v>
      </c>
      <c r="Y292" s="11">
        <v>1156</v>
      </c>
      <c r="Z292" s="11">
        <v>7.0556640000000002</v>
      </c>
      <c r="AA292" s="11">
        <v>2.9972569999999998</v>
      </c>
      <c r="AB292" s="11">
        <v>126</v>
      </c>
      <c r="AC292" s="11">
        <v>24</v>
      </c>
      <c r="AD292" s="11">
        <v>11045</v>
      </c>
      <c r="AE292" s="11">
        <v>11358</v>
      </c>
    </row>
    <row r="293" spans="1:31" x14ac:dyDescent="0.25">
      <c r="A293" s="19" t="s">
        <v>26</v>
      </c>
      <c r="B293" s="11">
        <v>5</v>
      </c>
      <c r="C293" s="11" t="s">
        <v>272</v>
      </c>
      <c r="D293" s="11">
        <v>19880.03</v>
      </c>
      <c r="E293" s="11">
        <v>500505.1</v>
      </c>
      <c r="F293" s="11">
        <v>4261.6679999999997</v>
      </c>
      <c r="G293" s="11">
        <v>24442.77</v>
      </c>
      <c r="H293" s="11">
        <v>33908.71</v>
      </c>
      <c r="I293" s="11">
        <v>534.17909999999995</v>
      </c>
      <c r="J293" s="11">
        <v>3019.0309999999999</v>
      </c>
      <c r="L293" s="11">
        <v>4681132.2353403103</v>
      </c>
      <c r="N293" s="11">
        <v>4.8836209999999998E-2</v>
      </c>
      <c r="O293" s="12">
        <v>4.4354270000000001E-5</v>
      </c>
      <c r="P293" s="11">
        <v>0.62955249999999996</v>
      </c>
      <c r="Q293" s="11">
        <v>1271513</v>
      </c>
      <c r="R293" s="12">
        <v>26036280</v>
      </c>
      <c r="U293" s="12">
        <f t="shared" si="21"/>
        <v>0.10691966704581121</v>
      </c>
      <c r="V293" s="12">
        <f t="shared" si="22"/>
        <v>0.11295840454795808</v>
      </c>
      <c r="W293" s="12">
        <f t="shared" si="23"/>
        <v>4.5882913262244966E-2</v>
      </c>
      <c r="Y293" s="11">
        <v>1156</v>
      </c>
      <c r="Z293" s="11">
        <v>7.0556640000000002</v>
      </c>
      <c r="AA293" s="11">
        <v>2.9972569999999998</v>
      </c>
      <c r="AB293" s="11">
        <v>160</v>
      </c>
      <c r="AC293" s="11">
        <v>24</v>
      </c>
      <c r="AD293" s="11">
        <v>11045</v>
      </c>
      <c r="AE293" s="11">
        <v>11361</v>
      </c>
    </row>
    <row r="294" spans="1:31" x14ac:dyDescent="0.25">
      <c r="A294" s="19" t="s">
        <v>193</v>
      </c>
      <c r="B294" s="11">
        <v>6</v>
      </c>
      <c r="C294" s="11" t="s">
        <v>272</v>
      </c>
      <c r="D294" s="11">
        <v>18949.38</v>
      </c>
      <c r="E294" s="11">
        <v>495266.3</v>
      </c>
      <c r="F294" s="11">
        <v>4199.5389999999998</v>
      </c>
      <c r="G294" s="11">
        <v>24135.54</v>
      </c>
      <c r="H294" s="11">
        <v>33849.480000000003</v>
      </c>
      <c r="I294" s="11">
        <v>533.19880000000001</v>
      </c>
      <c r="J294" s="11">
        <v>3005.5360000000001</v>
      </c>
      <c r="L294" s="11">
        <v>4681132.2353403103</v>
      </c>
      <c r="N294" s="11">
        <v>4.8732449999999997E-2</v>
      </c>
      <c r="O294" s="12">
        <v>4.4538639999999997E-5</v>
      </c>
      <c r="P294" s="11">
        <v>1.3013889999999999</v>
      </c>
      <c r="Q294" s="11">
        <v>1255531</v>
      </c>
      <c r="R294" s="12">
        <v>25763760</v>
      </c>
      <c r="U294" s="12">
        <f t="shared" si="21"/>
        <v>0.10580053608846514</v>
      </c>
      <c r="V294" s="12">
        <f t="shared" si="22"/>
        <v>0.11171002642983152</v>
      </c>
      <c r="W294" s="12">
        <f t="shared" si="23"/>
        <v>4.5816048357753089E-2</v>
      </c>
      <c r="Y294" s="11">
        <v>1156</v>
      </c>
      <c r="Z294" s="11">
        <v>7.0556640000000002</v>
      </c>
      <c r="AA294" s="11">
        <v>2.9972569999999998</v>
      </c>
      <c r="AB294" s="11">
        <v>194</v>
      </c>
      <c r="AC294" s="11">
        <v>24</v>
      </c>
      <c r="AD294" s="11">
        <v>11045</v>
      </c>
      <c r="AE294" s="11">
        <v>11364</v>
      </c>
    </row>
    <row r="295" spans="1:31" x14ac:dyDescent="0.25">
      <c r="A295" s="19" t="s">
        <v>194</v>
      </c>
      <c r="B295" s="11">
        <v>7</v>
      </c>
      <c r="C295" s="11" t="s">
        <v>272</v>
      </c>
      <c r="D295" s="11">
        <v>18092.060000000001</v>
      </c>
      <c r="E295" s="11">
        <v>488528.3</v>
      </c>
      <c r="F295" s="11">
        <v>4147.9040000000005</v>
      </c>
      <c r="G295" s="11">
        <v>23816.55</v>
      </c>
      <c r="H295" s="11">
        <v>33604.769999999997</v>
      </c>
      <c r="I295" s="11">
        <v>532.54520000000002</v>
      </c>
      <c r="J295" s="11">
        <v>2988.9659999999999</v>
      </c>
      <c r="L295" s="11">
        <v>4681132.2353403103</v>
      </c>
      <c r="N295" s="11">
        <v>4.8751620000000002E-2</v>
      </c>
      <c r="O295" s="12">
        <v>4.4853959999999998E-5</v>
      </c>
      <c r="P295" s="11">
        <v>1.0320389999999999</v>
      </c>
      <c r="Q295" s="11">
        <v>1238937</v>
      </c>
      <c r="R295" s="12">
        <v>25413250</v>
      </c>
      <c r="U295" s="12">
        <f t="shared" si="21"/>
        <v>0.10436114073254434</v>
      </c>
      <c r="V295" s="12">
        <f t="shared" si="22"/>
        <v>0.1101065640455095</v>
      </c>
      <c r="W295" s="12">
        <f t="shared" si="23"/>
        <v>4.5873476673370189E-2</v>
      </c>
      <c r="Y295" s="11">
        <v>1156</v>
      </c>
      <c r="Z295" s="11">
        <v>7.0556640000000002</v>
      </c>
      <c r="AA295" s="11">
        <v>2.9972569999999998</v>
      </c>
      <c r="AB295" s="11">
        <v>228</v>
      </c>
      <c r="AC295" s="11">
        <v>24</v>
      </c>
      <c r="AD295" s="11">
        <v>11045</v>
      </c>
      <c r="AE295" s="11">
        <v>11366</v>
      </c>
    </row>
    <row r="296" spans="1:31" x14ac:dyDescent="0.25">
      <c r="A296" s="19" t="s">
        <v>195</v>
      </c>
      <c r="B296" s="11">
        <v>8</v>
      </c>
      <c r="C296" s="11" t="s">
        <v>272</v>
      </c>
      <c r="D296" s="11">
        <v>21033.200000000001</v>
      </c>
      <c r="E296" s="11">
        <v>496623.5</v>
      </c>
      <c r="F296" s="11">
        <v>4207.8050000000003</v>
      </c>
      <c r="G296" s="11">
        <v>24260.75</v>
      </c>
      <c r="H296" s="11">
        <v>33005.839999999997</v>
      </c>
      <c r="I296" s="11">
        <v>517.97389999999996</v>
      </c>
      <c r="J296" s="11">
        <v>2941.0419999999999</v>
      </c>
      <c r="L296" s="11">
        <v>4681132.2353403103</v>
      </c>
      <c r="N296" s="11">
        <v>4.8851390000000001E-2</v>
      </c>
      <c r="O296" s="12">
        <v>4.4534509999999999E-5</v>
      </c>
      <c r="P296" s="11">
        <v>1.1300570000000001</v>
      </c>
      <c r="Q296" s="11">
        <v>1262044</v>
      </c>
      <c r="R296" s="12">
        <v>25834350</v>
      </c>
      <c r="U296" s="12">
        <f t="shared" si="21"/>
        <v>0.10609046594555266</v>
      </c>
      <c r="V296" s="12">
        <f t="shared" si="22"/>
        <v>0.11203329835764235</v>
      </c>
      <c r="W296" s="12">
        <f t="shared" si="23"/>
        <v>4.5919917830452794E-2</v>
      </c>
      <c r="Y296" s="11">
        <v>1156</v>
      </c>
      <c r="Z296" s="11">
        <v>7.0556640000000002</v>
      </c>
      <c r="AA296" s="11">
        <v>2.9972569999999998</v>
      </c>
      <c r="AB296" s="11">
        <v>24</v>
      </c>
      <c r="AC296" s="11">
        <v>58</v>
      </c>
      <c r="AD296" s="11">
        <v>11042</v>
      </c>
      <c r="AE296" s="11">
        <v>11350</v>
      </c>
    </row>
    <row r="297" spans="1:31" x14ac:dyDescent="0.25">
      <c r="A297" s="19" t="s">
        <v>196</v>
      </c>
      <c r="B297" s="11">
        <v>9</v>
      </c>
      <c r="C297" s="11" t="s">
        <v>272</v>
      </c>
      <c r="D297" s="11">
        <v>22307.02</v>
      </c>
      <c r="E297" s="11">
        <v>506536.6</v>
      </c>
      <c r="F297" s="11">
        <v>4321.107</v>
      </c>
      <c r="G297" s="11">
        <v>24758.07</v>
      </c>
      <c r="H297" s="11">
        <v>33552.5</v>
      </c>
      <c r="I297" s="11">
        <v>530.29600000000005</v>
      </c>
      <c r="J297" s="11">
        <v>2970.973</v>
      </c>
      <c r="L297" s="11">
        <v>4681132.2353403103</v>
      </c>
      <c r="N297" s="11">
        <v>4.8877179999999999E-2</v>
      </c>
      <c r="O297" s="12">
        <v>4.4108759999999997E-5</v>
      </c>
      <c r="P297" s="11">
        <v>0.94399860000000002</v>
      </c>
      <c r="Q297" s="11">
        <v>1287915</v>
      </c>
      <c r="R297" s="12">
        <v>26350030</v>
      </c>
      <c r="U297" s="12">
        <f t="shared" si="21"/>
        <v>0.10820813737665662</v>
      </c>
      <c r="V297" s="12">
        <f t="shared" si="22"/>
        <v>0.11439750800767759</v>
      </c>
      <c r="W297" s="12">
        <f t="shared" si="23"/>
        <v>4.588605322999921E-2</v>
      </c>
      <c r="Y297" s="11">
        <v>1156</v>
      </c>
      <c r="Z297" s="11">
        <v>7.0556640000000002</v>
      </c>
      <c r="AA297" s="11">
        <v>2.9972569999999998</v>
      </c>
      <c r="AB297" s="11">
        <v>58</v>
      </c>
      <c r="AC297" s="11">
        <v>58</v>
      </c>
      <c r="AD297" s="11">
        <v>11042</v>
      </c>
      <c r="AE297" s="11">
        <v>11353</v>
      </c>
    </row>
    <row r="298" spans="1:31" x14ac:dyDescent="0.25">
      <c r="A298" s="19" t="s">
        <v>197</v>
      </c>
      <c r="B298" s="11">
        <v>10</v>
      </c>
      <c r="C298" s="11" t="s">
        <v>272</v>
      </c>
      <c r="D298" s="11">
        <v>22862.69</v>
      </c>
      <c r="E298" s="11">
        <v>510535.8</v>
      </c>
      <c r="F298" s="11">
        <v>4344.2910000000002</v>
      </c>
      <c r="G298" s="11">
        <v>25000.1</v>
      </c>
      <c r="H298" s="11">
        <v>33895.120000000003</v>
      </c>
      <c r="I298" s="11">
        <v>538.33140000000003</v>
      </c>
      <c r="J298" s="11">
        <v>3001.192</v>
      </c>
      <c r="L298" s="11">
        <v>4681132.2353403103</v>
      </c>
      <c r="N298" s="11">
        <v>4.8968350000000001E-2</v>
      </c>
      <c r="O298" s="12">
        <v>4.3978530000000001E-5</v>
      </c>
      <c r="P298" s="11">
        <v>1.031067</v>
      </c>
      <c r="Q298" s="11">
        <v>1300505</v>
      </c>
      <c r="R298" s="12">
        <v>26558070</v>
      </c>
      <c r="U298" s="12">
        <f t="shared" si="21"/>
        <v>0.10906246060423135</v>
      </c>
      <c r="V298" s="12">
        <f t="shared" si="22"/>
        <v>0.11535279017103996</v>
      </c>
      <c r="W298" s="12">
        <f t="shared" si="23"/>
        <v>4.5948163169623593E-2</v>
      </c>
      <c r="Y298" s="11">
        <v>1156</v>
      </c>
      <c r="Z298" s="11">
        <v>7.0556640000000002</v>
      </c>
      <c r="AA298" s="11">
        <v>2.9972569999999998</v>
      </c>
      <c r="AB298" s="11">
        <v>92</v>
      </c>
      <c r="AC298" s="11">
        <v>58</v>
      </c>
      <c r="AD298" s="11">
        <v>11042</v>
      </c>
      <c r="AE298" s="11">
        <v>11356</v>
      </c>
    </row>
    <row r="299" spans="1:31" x14ac:dyDescent="0.25">
      <c r="A299" s="19" t="s">
        <v>198</v>
      </c>
      <c r="B299" s="11">
        <v>11</v>
      </c>
      <c r="C299" s="11" t="s">
        <v>272</v>
      </c>
      <c r="D299" s="11">
        <v>22870.880000000001</v>
      </c>
      <c r="E299" s="11">
        <v>511624.7</v>
      </c>
      <c r="F299" s="11">
        <v>4346.8280000000004</v>
      </c>
      <c r="G299" s="11">
        <v>25022.38</v>
      </c>
      <c r="H299" s="11">
        <v>34143.599999999999</v>
      </c>
      <c r="I299" s="11">
        <v>546.44370000000004</v>
      </c>
      <c r="J299" s="11">
        <v>3036.6590000000001</v>
      </c>
      <c r="L299" s="11">
        <v>4681132.2353403103</v>
      </c>
      <c r="N299" s="11">
        <v>4.8907689999999997E-2</v>
      </c>
      <c r="O299" s="12">
        <v>4.3903219999999998E-5</v>
      </c>
      <c r="P299" s="11">
        <v>1.062244</v>
      </c>
      <c r="Q299" s="11">
        <v>1301664</v>
      </c>
      <c r="R299" s="12">
        <v>26614710</v>
      </c>
      <c r="U299" s="12">
        <f t="shared" si="21"/>
        <v>0.10929507526779059</v>
      </c>
      <c r="V299" s="12">
        <f t="shared" si="22"/>
        <v>0.11561304340842148</v>
      </c>
      <c r="W299" s="12">
        <f t="shared" si="23"/>
        <v>4.5884859529476602E-2</v>
      </c>
      <c r="Y299" s="11">
        <v>1156</v>
      </c>
      <c r="Z299" s="11">
        <v>7.0556640000000002</v>
      </c>
      <c r="AA299" s="11">
        <v>2.9972569999999998</v>
      </c>
      <c r="AB299" s="11">
        <v>126</v>
      </c>
      <c r="AC299" s="11">
        <v>58</v>
      </c>
      <c r="AD299" s="11">
        <v>11042</v>
      </c>
      <c r="AE299" s="11">
        <v>11358</v>
      </c>
    </row>
    <row r="300" spans="1:31" x14ac:dyDescent="0.25">
      <c r="A300" s="19" t="s">
        <v>199</v>
      </c>
      <c r="B300" s="11">
        <v>12</v>
      </c>
      <c r="C300" s="11" t="s">
        <v>272</v>
      </c>
      <c r="D300" s="11">
        <v>22317.8</v>
      </c>
      <c r="E300" s="11">
        <v>508938.4</v>
      </c>
      <c r="F300" s="11">
        <v>4317.9740000000002</v>
      </c>
      <c r="G300" s="11">
        <v>24836.95</v>
      </c>
      <c r="H300" s="11">
        <v>34177.47</v>
      </c>
      <c r="I300" s="11">
        <v>542.2722</v>
      </c>
      <c r="J300" s="11">
        <v>3033.0830000000001</v>
      </c>
      <c r="L300" s="11">
        <v>4681132.2353403103</v>
      </c>
      <c r="N300" s="11">
        <v>4.8801490000000003E-2</v>
      </c>
      <c r="O300" s="12">
        <v>4.3968879999999997E-5</v>
      </c>
      <c r="P300" s="11">
        <v>1.4964360000000001</v>
      </c>
      <c r="Q300" s="11">
        <v>1292018</v>
      </c>
      <c r="R300" s="12">
        <v>26474970</v>
      </c>
      <c r="U300" s="12">
        <f t="shared" si="21"/>
        <v>0.1087212183748535</v>
      </c>
      <c r="V300" s="12">
        <f t="shared" si="22"/>
        <v>0.11497111841061428</v>
      </c>
      <c r="W300" s="12">
        <f t="shared" si="23"/>
        <v>4.5800941099367998E-2</v>
      </c>
      <c r="Y300" s="11">
        <v>1156</v>
      </c>
      <c r="Z300" s="11">
        <v>7.0556640000000002</v>
      </c>
      <c r="AA300" s="11">
        <v>2.9972569999999998</v>
      </c>
      <c r="AB300" s="11">
        <v>160</v>
      </c>
      <c r="AC300" s="11">
        <v>58</v>
      </c>
      <c r="AD300" s="11">
        <v>11042</v>
      </c>
      <c r="AE300" s="11">
        <v>11361</v>
      </c>
    </row>
    <row r="301" spans="1:31" x14ac:dyDescent="0.25">
      <c r="A301" s="19" t="s">
        <v>200</v>
      </c>
      <c r="B301" s="11">
        <v>13</v>
      </c>
      <c r="C301" s="11" t="s">
        <v>272</v>
      </c>
      <c r="D301" s="11">
        <v>21130.45</v>
      </c>
      <c r="E301" s="11">
        <v>502180.8</v>
      </c>
      <c r="F301" s="11">
        <v>4248.6350000000002</v>
      </c>
      <c r="G301" s="11">
        <v>24516.22</v>
      </c>
      <c r="H301" s="11">
        <v>34101.120000000003</v>
      </c>
      <c r="I301" s="11">
        <v>537.178</v>
      </c>
      <c r="J301" s="11">
        <v>3029.431</v>
      </c>
      <c r="L301" s="11">
        <v>4681132.2353403103</v>
      </c>
      <c r="N301" s="11">
        <v>4.8819519999999998E-2</v>
      </c>
      <c r="O301" s="12">
        <v>4.4272279999999998E-5</v>
      </c>
      <c r="P301" s="11">
        <v>0.71993949999999995</v>
      </c>
      <c r="Q301" s="11">
        <v>1275334</v>
      </c>
      <c r="R301" s="12">
        <v>26123440</v>
      </c>
      <c r="U301" s="12">
        <f t="shared" si="21"/>
        <v>0.10727763599771334</v>
      </c>
      <c r="V301" s="12">
        <f t="shared" si="22"/>
        <v>0.11335802655268223</v>
      </c>
      <c r="W301" s="12">
        <f t="shared" si="23"/>
        <v>4.585742173817247E-2</v>
      </c>
      <c r="Y301" s="11">
        <v>1156</v>
      </c>
      <c r="Z301" s="11">
        <v>7.0556640000000002</v>
      </c>
      <c r="AA301" s="11">
        <v>2.9972569999999998</v>
      </c>
      <c r="AB301" s="11">
        <v>194</v>
      </c>
      <c r="AC301" s="11">
        <v>58</v>
      </c>
      <c r="AD301" s="11">
        <v>11042</v>
      </c>
      <c r="AE301" s="11">
        <v>11364</v>
      </c>
    </row>
    <row r="302" spans="1:31" x14ac:dyDescent="0.25">
      <c r="A302" s="19" t="s">
        <v>201</v>
      </c>
      <c r="B302" s="11">
        <v>14</v>
      </c>
      <c r="C302" s="11" t="s">
        <v>272</v>
      </c>
      <c r="D302" s="11">
        <v>20321.66</v>
      </c>
      <c r="E302" s="11">
        <v>494547.6</v>
      </c>
      <c r="F302" s="11">
        <v>4212.2449999999999</v>
      </c>
      <c r="G302" s="11">
        <v>24106.65</v>
      </c>
      <c r="H302" s="11">
        <v>33809.839999999997</v>
      </c>
      <c r="I302" s="11">
        <v>538.00459999999998</v>
      </c>
      <c r="J302" s="11">
        <v>3022.1460000000002</v>
      </c>
      <c r="L302" s="11">
        <v>4681132.2353403103</v>
      </c>
      <c r="N302" s="11">
        <v>4.8744860000000001E-2</v>
      </c>
      <c r="O302" s="12">
        <v>4.4576929999999999E-5</v>
      </c>
      <c r="P302" s="11">
        <v>0.79093970000000002</v>
      </c>
      <c r="Q302" s="11">
        <v>1254028</v>
      </c>
      <c r="R302" s="12">
        <v>25726360</v>
      </c>
      <c r="U302" s="12">
        <f t="shared" si="21"/>
        <v>0.10564700485630422</v>
      </c>
      <c r="V302" s="12">
        <f t="shared" si="22"/>
        <v>0.11153887910768225</v>
      </c>
      <c r="W302" s="12">
        <f t="shared" si="23"/>
        <v>4.5831917863300757E-2</v>
      </c>
      <c r="Y302" s="11">
        <v>1156</v>
      </c>
      <c r="Z302" s="11">
        <v>7.0556640000000002</v>
      </c>
      <c r="AA302" s="11">
        <v>2.9972569999999998</v>
      </c>
      <c r="AB302" s="11">
        <v>228</v>
      </c>
      <c r="AC302" s="11">
        <v>58</v>
      </c>
      <c r="AD302" s="11">
        <v>11042</v>
      </c>
      <c r="AE302" s="11">
        <v>11366</v>
      </c>
    </row>
    <row r="303" spans="1:31" x14ac:dyDescent="0.25">
      <c r="A303" s="19" t="s">
        <v>202</v>
      </c>
      <c r="B303" s="11">
        <v>15</v>
      </c>
      <c r="C303" s="11" t="s">
        <v>272</v>
      </c>
      <c r="D303" s="11">
        <v>21966.78</v>
      </c>
      <c r="E303" s="11">
        <v>501444.9</v>
      </c>
      <c r="F303" s="11">
        <v>4244.6180000000004</v>
      </c>
      <c r="G303" s="11">
        <v>24470.45</v>
      </c>
      <c r="H303" s="11">
        <v>33090.71</v>
      </c>
      <c r="I303" s="11">
        <v>528.33529999999996</v>
      </c>
      <c r="J303" s="11">
        <v>2934.0450000000001</v>
      </c>
      <c r="L303" s="11">
        <v>4681132.2353403103</v>
      </c>
      <c r="N303" s="11">
        <v>4.8799879999999997E-2</v>
      </c>
      <c r="O303" s="12">
        <v>4.4295419999999997E-5</v>
      </c>
      <c r="P303" s="11">
        <v>1.2334970000000001</v>
      </c>
      <c r="Q303" s="11">
        <v>1272953</v>
      </c>
      <c r="R303" s="12">
        <v>26085170</v>
      </c>
      <c r="U303" s="12">
        <f t="shared" si="21"/>
        <v>0.10712043044080891</v>
      </c>
      <c r="V303" s="12">
        <f t="shared" si="22"/>
        <v>0.11318251003760882</v>
      </c>
      <c r="W303" s="12">
        <f t="shared" si="23"/>
        <v>4.5843280111744752E-2</v>
      </c>
      <c r="Y303" s="11">
        <v>1156</v>
      </c>
      <c r="Z303" s="11">
        <v>7.0556640000000002</v>
      </c>
      <c r="AA303" s="11">
        <v>2.9972569999999998</v>
      </c>
      <c r="AB303" s="11">
        <v>24</v>
      </c>
      <c r="AC303" s="11">
        <v>92</v>
      </c>
      <c r="AD303" s="11">
        <v>11039</v>
      </c>
      <c r="AE303" s="11">
        <v>11350</v>
      </c>
    </row>
    <row r="304" spans="1:31" x14ac:dyDescent="0.25">
      <c r="A304" s="19" t="s">
        <v>203</v>
      </c>
      <c r="B304" s="11">
        <v>16</v>
      </c>
      <c r="C304" s="11" t="s">
        <v>272</v>
      </c>
      <c r="D304" s="11">
        <v>23490.52</v>
      </c>
      <c r="E304" s="11">
        <v>510873.3</v>
      </c>
      <c r="F304" s="11">
        <v>4336.6400000000003</v>
      </c>
      <c r="G304" s="11">
        <v>24909.05</v>
      </c>
      <c r="H304" s="11">
        <v>33622.93</v>
      </c>
      <c r="I304" s="11">
        <v>532.1223</v>
      </c>
      <c r="J304" s="11">
        <v>2992.1379999999999</v>
      </c>
      <c r="L304" s="11">
        <v>4681132.2353403103</v>
      </c>
      <c r="N304" s="11">
        <v>4.8757790000000002E-2</v>
      </c>
      <c r="O304" s="12">
        <v>4.3864969999999999E-5</v>
      </c>
      <c r="P304" s="11">
        <v>0.98820980000000003</v>
      </c>
      <c r="Q304" s="11">
        <v>1295769</v>
      </c>
      <c r="R304" s="12">
        <v>26575630</v>
      </c>
      <c r="U304" s="12">
        <f t="shared" si="21"/>
        <v>0.10913455854614634</v>
      </c>
      <c r="V304" s="12">
        <f t="shared" si="22"/>
        <v>0.11543344772564532</v>
      </c>
      <c r="W304" s="12">
        <f t="shared" si="23"/>
        <v>4.5748616794984084E-2</v>
      </c>
      <c r="Y304" s="11">
        <v>1156</v>
      </c>
      <c r="Z304" s="11">
        <v>7.0556640000000002</v>
      </c>
      <c r="AA304" s="11">
        <v>2.9972569999999998</v>
      </c>
      <c r="AB304" s="11">
        <v>58</v>
      </c>
      <c r="AC304" s="11">
        <v>92</v>
      </c>
      <c r="AD304" s="11">
        <v>11039</v>
      </c>
      <c r="AE304" s="11">
        <v>11353</v>
      </c>
    </row>
    <row r="305" spans="1:31" x14ac:dyDescent="0.25">
      <c r="A305" s="19" t="s">
        <v>204</v>
      </c>
      <c r="B305" s="11">
        <v>17</v>
      </c>
      <c r="C305" s="11" t="s">
        <v>272</v>
      </c>
      <c r="D305" s="11">
        <v>24109.55</v>
      </c>
      <c r="E305" s="11">
        <v>515239.6</v>
      </c>
      <c r="F305" s="11">
        <v>4385.16</v>
      </c>
      <c r="G305" s="11">
        <v>25156.9</v>
      </c>
      <c r="H305" s="11">
        <v>33979.78</v>
      </c>
      <c r="I305" s="11">
        <v>539.50400000000002</v>
      </c>
      <c r="J305" s="11">
        <v>3015.2060000000001</v>
      </c>
      <c r="L305" s="11">
        <v>4681132.2353403103</v>
      </c>
      <c r="N305" s="11">
        <v>4.8825639999999997E-2</v>
      </c>
      <c r="O305" s="12">
        <v>4.3710500000000001E-5</v>
      </c>
      <c r="P305" s="11">
        <v>0.90272300000000005</v>
      </c>
      <c r="Q305" s="11">
        <v>1308662</v>
      </c>
      <c r="R305" s="12">
        <v>26802760</v>
      </c>
      <c r="U305" s="12">
        <f t="shared" si="21"/>
        <v>0.11006730297217142</v>
      </c>
      <c r="V305" s="12">
        <f t="shared" si="22"/>
        <v>0.11647748424615008</v>
      </c>
      <c r="W305" s="12">
        <f t="shared" si="23"/>
        <v>4.5786721319531133E-2</v>
      </c>
      <c r="Y305" s="11">
        <v>1156</v>
      </c>
      <c r="Z305" s="11">
        <v>7.0556640000000002</v>
      </c>
      <c r="AA305" s="11">
        <v>2.9972569999999998</v>
      </c>
      <c r="AB305" s="11">
        <v>92</v>
      </c>
      <c r="AC305" s="11">
        <v>92</v>
      </c>
      <c r="AD305" s="11">
        <v>11039</v>
      </c>
      <c r="AE305" s="11">
        <v>11356</v>
      </c>
    </row>
    <row r="306" spans="1:31" x14ac:dyDescent="0.25">
      <c r="A306" s="19" t="s">
        <v>205</v>
      </c>
      <c r="B306" s="11">
        <v>18</v>
      </c>
      <c r="C306" s="11" t="s">
        <v>272</v>
      </c>
      <c r="D306" s="11">
        <v>23923.57</v>
      </c>
      <c r="E306" s="11">
        <v>515602.3</v>
      </c>
      <c r="F306" s="11">
        <v>4409.3810000000003</v>
      </c>
      <c r="G306" s="11">
        <v>25226.49</v>
      </c>
      <c r="H306" s="11">
        <v>34215.379999999997</v>
      </c>
      <c r="I306" s="11">
        <v>541.42639999999994</v>
      </c>
      <c r="J306" s="11">
        <v>3031.4110000000001</v>
      </c>
      <c r="L306" s="11">
        <v>4681132.2353403103</v>
      </c>
      <c r="N306" s="11">
        <v>4.8926259999999999E-2</v>
      </c>
      <c r="O306" s="12">
        <v>4.3742229999999998E-5</v>
      </c>
      <c r="P306" s="11">
        <v>0.55881349999999996</v>
      </c>
      <c r="Q306" s="11">
        <v>1312282</v>
      </c>
      <c r="R306" s="12">
        <v>26821630</v>
      </c>
      <c r="U306" s="12">
        <f t="shared" si="21"/>
        <v>0.11014478422708274</v>
      </c>
      <c r="V306" s="12">
        <f t="shared" si="22"/>
        <v>0.11656425667723491</v>
      </c>
      <c r="W306" s="12">
        <f t="shared" si="23"/>
        <v>4.587895142963265E-2</v>
      </c>
      <c r="Y306" s="11">
        <v>1156</v>
      </c>
      <c r="Z306" s="11">
        <v>7.0556640000000002</v>
      </c>
      <c r="AA306" s="11">
        <v>2.9972569999999998</v>
      </c>
      <c r="AB306" s="11">
        <v>126</v>
      </c>
      <c r="AC306" s="11">
        <v>92</v>
      </c>
      <c r="AD306" s="11">
        <v>11039</v>
      </c>
      <c r="AE306" s="11">
        <v>11358</v>
      </c>
    </row>
    <row r="307" spans="1:31" x14ac:dyDescent="0.25">
      <c r="A307" s="19" t="s">
        <v>206</v>
      </c>
      <c r="B307" s="11">
        <v>19</v>
      </c>
      <c r="C307" s="11" t="s">
        <v>272</v>
      </c>
      <c r="D307" s="11">
        <v>23416.82</v>
      </c>
      <c r="E307" s="11">
        <v>512786.6</v>
      </c>
      <c r="F307" s="11">
        <v>4341.8490000000002</v>
      </c>
      <c r="G307" s="11">
        <v>25034.87</v>
      </c>
      <c r="H307" s="11">
        <v>34226.550000000003</v>
      </c>
      <c r="I307" s="11">
        <v>538.25450000000001</v>
      </c>
      <c r="J307" s="11">
        <v>3033.3910000000001</v>
      </c>
      <c r="L307" s="11">
        <v>4681132.2353403103</v>
      </c>
      <c r="N307" s="11">
        <v>4.882123E-2</v>
      </c>
      <c r="O307" s="12">
        <v>4.3812859999999999E-5</v>
      </c>
      <c r="P307" s="11">
        <v>1.273158</v>
      </c>
      <c r="Q307" s="11">
        <v>1302314</v>
      </c>
      <c r="R307" s="12">
        <v>26675160</v>
      </c>
      <c r="U307" s="12">
        <f t="shared" si="21"/>
        <v>0.10954328444915662</v>
      </c>
      <c r="V307" s="12">
        <f t="shared" si="22"/>
        <v>0.11589081468838368</v>
      </c>
      <c r="W307" s="12">
        <f t="shared" si="23"/>
        <v>4.5796942649855794E-2</v>
      </c>
      <c r="Y307" s="11">
        <v>1156</v>
      </c>
      <c r="Z307" s="11">
        <v>7.0556640000000002</v>
      </c>
      <c r="AA307" s="11">
        <v>2.9972569999999998</v>
      </c>
      <c r="AB307" s="11">
        <v>160</v>
      </c>
      <c r="AC307" s="11">
        <v>92</v>
      </c>
      <c r="AD307" s="11">
        <v>11039</v>
      </c>
      <c r="AE307" s="11">
        <v>11361</v>
      </c>
    </row>
    <row r="308" spans="1:31" x14ac:dyDescent="0.25">
      <c r="A308" s="19" t="s">
        <v>207</v>
      </c>
      <c r="B308" s="11">
        <v>20</v>
      </c>
      <c r="C308" s="11" t="s">
        <v>272</v>
      </c>
      <c r="D308" s="11">
        <v>22270.63</v>
      </c>
      <c r="E308" s="11">
        <v>505113.1</v>
      </c>
      <c r="F308" s="11">
        <v>4277.1239999999998</v>
      </c>
      <c r="G308" s="11">
        <v>24622.14</v>
      </c>
      <c r="H308" s="11">
        <v>34062.44</v>
      </c>
      <c r="I308" s="11">
        <v>534.00620000000004</v>
      </c>
      <c r="J308" s="11">
        <v>3019.57</v>
      </c>
      <c r="L308" s="11">
        <v>4681132.2353403103</v>
      </c>
      <c r="N308" s="11">
        <v>4.8745810000000001E-2</v>
      </c>
      <c r="O308" s="12">
        <v>4.41087E-5</v>
      </c>
      <c r="P308" s="11">
        <v>1.6971609999999999</v>
      </c>
      <c r="Q308" s="11">
        <v>1280844</v>
      </c>
      <c r="R308" s="12">
        <v>26275980</v>
      </c>
      <c r="U308" s="12">
        <f t="shared" si="21"/>
        <v>0.10790404427942402</v>
      </c>
      <c r="V308" s="12">
        <f t="shared" si="22"/>
        <v>0.1140576871412744</v>
      </c>
      <c r="W308" s="12">
        <f t="shared" si="23"/>
        <v>4.5771043220862256E-2</v>
      </c>
      <c r="Y308" s="11">
        <v>1156</v>
      </c>
      <c r="Z308" s="11">
        <v>7.0556640000000002</v>
      </c>
      <c r="AA308" s="11">
        <v>2.9972569999999998</v>
      </c>
      <c r="AB308" s="11">
        <v>194</v>
      </c>
      <c r="AC308" s="11">
        <v>92</v>
      </c>
      <c r="AD308" s="11">
        <v>11039</v>
      </c>
      <c r="AE308" s="11">
        <v>11364</v>
      </c>
    </row>
    <row r="309" spans="1:31" x14ac:dyDescent="0.25">
      <c r="A309" s="19" t="s">
        <v>208</v>
      </c>
      <c r="B309" s="11">
        <v>21</v>
      </c>
      <c r="C309" s="11" t="s">
        <v>272</v>
      </c>
      <c r="D309" s="11">
        <v>21233.29</v>
      </c>
      <c r="E309" s="11">
        <v>496550.6</v>
      </c>
      <c r="F309" s="11">
        <v>4197.9809999999998</v>
      </c>
      <c r="G309" s="11">
        <v>24156.959999999999</v>
      </c>
      <c r="H309" s="11">
        <v>33770.800000000003</v>
      </c>
      <c r="I309" s="11">
        <v>533.67939999999999</v>
      </c>
      <c r="J309" s="11">
        <v>2995.636</v>
      </c>
      <c r="L309" s="11">
        <v>4681132.2353403103</v>
      </c>
      <c r="N309" s="11">
        <v>4.8649539999999998E-2</v>
      </c>
      <c r="O309" s="12">
        <v>4.4441389999999997E-5</v>
      </c>
      <c r="P309" s="11">
        <v>0.8290807</v>
      </c>
      <c r="Q309" s="11">
        <v>1256645</v>
      </c>
      <c r="R309" s="12">
        <v>25830560</v>
      </c>
      <c r="U309" s="12">
        <f t="shared" si="21"/>
        <v>0.10607489279009902</v>
      </c>
      <c r="V309" s="12">
        <f t="shared" si="22"/>
        <v>0.11201593176655944</v>
      </c>
      <c r="W309" s="12">
        <f t="shared" si="23"/>
        <v>4.573060582288422E-2</v>
      </c>
      <c r="Y309" s="11">
        <v>1156</v>
      </c>
      <c r="Z309" s="11">
        <v>7.0556640000000002</v>
      </c>
      <c r="AA309" s="11">
        <v>2.9972569999999998</v>
      </c>
      <c r="AB309" s="11">
        <v>228</v>
      </c>
      <c r="AC309" s="11">
        <v>92</v>
      </c>
      <c r="AD309" s="11">
        <v>11039</v>
      </c>
      <c r="AE309" s="11">
        <v>11366</v>
      </c>
    </row>
    <row r="310" spans="1:31" x14ac:dyDescent="0.25">
      <c r="A310" s="19" t="s">
        <v>209</v>
      </c>
      <c r="B310" s="11">
        <v>22</v>
      </c>
      <c r="C310" s="11" t="s">
        <v>272</v>
      </c>
      <c r="D310" s="11">
        <v>22370.76</v>
      </c>
      <c r="E310" s="11">
        <v>502206.4</v>
      </c>
      <c r="F310" s="11">
        <v>4249.5</v>
      </c>
      <c r="G310" s="11">
        <v>24475.16</v>
      </c>
      <c r="H310" s="11">
        <v>32971.86</v>
      </c>
      <c r="I310" s="11">
        <v>520.41520000000003</v>
      </c>
      <c r="J310" s="11">
        <v>2936.2170000000001</v>
      </c>
      <c r="L310" s="11">
        <v>4681132.2353403103</v>
      </c>
      <c r="N310" s="11">
        <v>4.8735269999999997E-2</v>
      </c>
      <c r="O310" s="12">
        <v>4.4231160000000002E-5</v>
      </c>
      <c r="P310" s="11">
        <v>1.2131620000000001</v>
      </c>
      <c r="Q310" s="11">
        <v>1273198</v>
      </c>
      <c r="R310" s="12">
        <v>26124780</v>
      </c>
      <c r="U310" s="12">
        <f t="shared" si="21"/>
        <v>0.1072831047601223</v>
      </c>
      <c r="V310" s="12">
        <f t="shared" si="22"/>
        <v>0.11336413282930571</v>
      </c>
      <c r="W310" s="12">
        <f t="shared" si="23"/>
        <v>4.5778133942342099E-2</v>
      </c>
      <c r="Y310" s="11">
        <v>1156</v>
      </c>
      <c r="Z310" s="11">
        <v>7.0556640000000002</v>
      </c>
      <c r="AA310" s="11">
        <v>2.9972569999999998</v>
      </c>
      <c r="AB310" s="11">
        <v>24</v>
      </c>
      <c r="AC310" s="11">
        <v>126</v>
      </c>
      <c r="AD310" s="11">
        <v>11037</v>
      </c>
      <c r="AE310" s="11">
        <v>11350</v>
      </c>
    </row>
    <row r="311" spans="1:31" x14ac:dyDescent="0.25">
      <c r="A311" s="19" t="s">
        <v>210</v>
      </c>
      <c r="B311" s="11">
        <v>23</v>
      </c>
      <c r="C311" s="11" t="s">
        <v>272</v>
      </c>
      <c r="D311" s="11">
        <v>23720.720000000001</v>
      </c>
      <c r="E311" s="11">
        <v>511273</v>
      </c>
      <c r="F311" s="11">
        <v>4343.4059999999999</v>
      </c>
      <c r="G311" s="11">
        <v>24967.67</v>
      </c>
      <c r="H311" s="11">
        <v>33451.839999999997</v>
      </c>
      <c r="I311" s="11">
        <v>529.75779999999997</v>
      </c>
      <c r="J311" s="11">
        <v>2975.01</v>
      </c>
      <c r="L311" s="11">
        <v>4681132.2353403103</v>
      </c>
      <c r="N311" s="11">
        <v>4.8834320000000001E-2</v>
      </c>
      <c r="O311" s="12">
        <v>4.3883820000000003E-5</v>
      </c>
      <c r="P311" s="11">
        <v>0.99224599999999996</v>
      </c>
      <c r="Q311" s="11">
        <v>1298818</v>
      </c>
      <c r="R311" s="12">
        <v>26596420</v>
      </c>
      <c r="U311" s="12">
        <f t="shared" si="21"/>
        <v>0.10921994387172687</v>
      </c>
      <c r="V311" s="12">
        <f t="shared" si="22"/>
        <v>0.11552897812490703</v>
      </c>
      <c r="W311" s="12">
        <f t="shared" si="23"/>
        <v>4.5818083426677425E-2</v>
      </c>
      <c r="Y311" s="11">
        <v>1156</v>
      </c>
      <c r="Z311" s="11">
        <v>7.0556640000000002</v>
      </c>
      <c r="AA311" s="11">
        <v>2.9972569999999998</v>
      </c>
      <c r="AB311" s="11">
        <v>58</v>
      </c>
      <c r="AC311" s="11">
        <v>126</v>
      </c>
      <c r="AD311" s="11">
        <v>11037</v>
      </c>
      <c r="AE311" s="11">
        <v>11353</v>
      </c>
    </row>
    <row r="312" spans="1:31" x14ac:dyDescent="0.25">
      <c r="A312" s="19" t="s">
        <v>211</v>
      </c>
      <c r="B312" s="11">
        <v>24</v>
      </c>
      <c r="C312" s="11" t="s">
        <v>272</v>
      </c>
      <c r="D312" s="11">
        <v>24395.41</v>
      </c>
      <c r="E312" s="11">
        <v>515514.9</v>
      </c>
      <c r="F312" s="11">
        <v>4374.7020000000002</v>
      </c>
      <c r="G312" s="11">
        <v>25164.84</v>
      </c>
      <c r="H312" s="11">
        <v>33841.33</v>
      </c>
      <c r="I312" s="11">
        <v>531.18029999999999</v>
      </c>
      <c r="J312" s="11">
        <v>3009.8040000000001</v>
      </c>
      <c r="L312" s="11">
        <v>4681132.2353403103</v>
      </c>
      <c r="N312" s="11">
        <v>4.8814959999999998E-2</v>
      </c>
      <c r="O312" s="12">
        <v>4.369383E-5</v>
      </c>
      <c r="P312" s="11">
        <v>1.0114430000000001</v>
      </c>
      <c r="Q312" s="11">
        <v>1309075</v>
      </c>
      <c r="R312" s="12">
        <v>26817090</v>
      </c>
      <c r="U312" s="12">
        <f t="shared" si="21"/>
        <v>0.11012611353042091</v>
      </c>
      <c r="V312" s="12">
        <f t="shared" si="22"/>
        <v>0.11654334643053295</v>
      </c>
      <c r="W312" s="12">
        <f t="shared" si="23"/>
        <v>4.5775095048824488E-2</v>
      </c>
      <c r="Y312" s="11">
        <v>1156</v>
      </c>
      <c r="Z312" s="11">
        <v>7.0556640000000002</v>
      </c>
      <c r="AA312" s="11">
        <v>2.9972569999999998</v>
      </c>
      <c r="AB312" s="11">
        <v>92</v>
      </c>
      <c r="AC312" s="11">
        <v>126</v>
      </c>
      <c r="AD312" s="11">
        <v>11037</v>
      </c>
      <c r="AE312" s="11">
        <v>11356</v>
      </c>
    </row>
    <row r="313" spans="1:31" x14ac:dyDescent="0.25">
      <c r="A313" s="19" t="s">
        <v>212</v>
      </c>
      <c r="B313" s="11">
        <v>25</v>
      </c>
      <c r="C313" s="11" t="s">
        <v>272</v>
      </c>
      <c r="D313" s="11">
        <v>24547.69</v>
      </c>
      <c r="E313" s="11">
        <v>515991.1</v>
      </c>
      <c r="F313" s="11">
        <v>4374.51</v>
      </c>
      <c r="G313" s="11">
        <v>25155.96</v>
      </c>
      <c r="H313" s="11">
        <v>34016.22</v>
      </c>
      <c r="I313" s="11">
        <v>532.4298</v>
      </c>
      <c r="J313" s="11">
        <v>3025.3939999999998</v>
      </c>
      <c r="L313" s="11">
        <v>4681132.2353403103</v>
      </c>
      <c r="N313" s="11">
        <v>4.8752700000000003E-2</v>
      </c>
      <c r="O313" s="12">
        <v>4.3644509999999999E-5</v>
      </c>
      <c r="P313" s="11">
        <v>1.0543290000000001</v>
      </c>
      <c r="Q313" s="11">
        <v>1308613</v>
      </c>
      <c r="R313" s="12">
        <v>26841860</v>
      </c>
      <c r="U313" s="12">
        <f t="shared" si="21"/>
        <v>0.11022784105616883</v>
      </c>
      <c r="V313" s="12">
        <f t="shared" si="22"/>
        <v>0.11665728118015424</v>
      </c>
      <c r="W313" s="12">
        <f t="shared" si="23"/>
        <v>4.5713929145067937E-2</v>
      </c>
      <c r="Y313" s="11">
        <v>1156</v>
      </c>
      <c r="Z313" s="11">
        <v>7.0556640000000002</v>
      </c>
      <c r="AA313" s="11">
        <v>2.9972569999999998</v>
      </c>
      <c r="AB313" s="11">
        <v>126</v>
      </c>
      <c r="AC313" s="11">
        <v>126</v>
      </c>
      <c r="AD313" s="11">
        <v>11037</v>
      </c>
      <c r="AE313" s="11">
        <v>11358</v>
      </c>
    </row>
    <row r="314" spans="1:31" x14ac:dyDescent="0.25">
      <c r="A314" s="19" t="s">
        <v>213</v>
      </c>
      <c r="B314" s="11">
        <v>26</v>
      </c>
      <c r="C314" s="11" t="s">
        <v>272</v>
      </c>
      <c r="D314" s="11">
        <v>23987.79</v>
      </c>
      <c r="E314" s="11">
        <v>512307.6</v>
      </c>
      <c r="F314" s="11">
        <v>4348.0590000000002</v>
      </c>
      <c r="G314" s="11">
        <v>25031.85</v>
      </c>
      <c r="H314" s="11">
        <v>33965.089999999997</v>
      </c>
      <c r="I314" s="11">
        <v>543.06039999999996</v>
      </c>
      <c r="J314" s="11">
        <v>3032.9679999999998</v>
      </c>
      <c r="L314" s="11">
        <v>4681132.2353403103</v>
      </c>
      <c r="N314" s="11">
        <v>4.8860979999999998E-2</v>
      </c>
      <c r="O314" s="12">
        <v>4.385201E-5</v>
      </c>
      <c r="P314" s="11">
        <v>1.0064709999999999</v>
      </c>
      <c r="Q314" s="11">
        <v>1302157</v>
      </c>
      <c r="R314" s="12">
        <v>26650240</v>
      </c>
      <c r="U314" s="12">
        <f t="shared" si="21"/>
        <v>0.10944095877752022</v>
      </c>
      <c r="V314" s="12">
        <f t="shared" si="22"/>
        <v>0.11577629303420552</v>
      </c>
      <c r="W314" s="12">
        <f t="shared" si="23"/>
        <v>4.5837036172675601E-2</v>
      </c>
      <c r="Y314" s="11">
        <v>1156</v>
      </c>
      <c r="Z314" s="11">
        <v>7.0556640000000002</v>
      </c>
      <c r="AA314" s="11">
        <v>2.9972569999999998</v>
      </c>
      <c r="AB314" s="11">
        <v>160</v>
      </c>
      <c r="AC314" s="11">
        <v>126</v>
      </c>
      <c r="AD314" s="11">
        <v>11037</v>
      </c>
      <c r="AE314" s="11">
        <v>11361</v>
      </c>
    </row>
    <row r="315" spans="1:31" x14ac:dyDescent="0.25">
      <c r="A315" s="19" t="s">
        <v>214</v>
      </c>
      <c r="B315" s="11">
        <v>27</v>
      </c>
      <c r="C315" s="11" t="s">
        <v>272</v>
      </c>
      <c r="D315" s="11">
        <v>22763.98</v>
      </c>
      <c r="E315" s="11">
        <v>504062.6</v>
      </c>
      <c r="F315" s="11">
        <v>4285.4290000000001</v>
      </c>
      <c r="G315" s="11">
        <v>24568.22</v>
      </c>
      <c r="H315" s="11">
        <v>33852.46</v>
      </c>
      <c r="I315" s="11">
        <v>536.90890000000002</v>
      </c>
      <c r="J315" s="11">
        <v>3003.902</v>
      </c>
      <c r="L315" s="11">
        <v>4681132.2353403103</v>
      </c>
      <c r="N315" s="11">
        <v>4.8740430000000001E-2</v>
      </c>
      <c r="O315" s="12">
        <v>4.415209E-5</v>
      </c>
      <c r="P315" s="11">
        <v>1.4700340000000001</v>
      </c>
      <c r="Q315" s="11">
        <v>1278039</v>
      </c>
      <c r="R315" s="12">
        <v>26221330</v>
      </c>
      <c r="U315" s="12">
        <f t="shared" si="21"/>
        <v>0.10767963275947821</v>
      </c>
      <c r="V315" s="12">
        <f t="shared" si="22"/>
        <v>0.11380697964637157</v>
      </c>
      <c r="W315" s="12">
        <f t="shared" si="23"/>
        <v>4.577213141621736E-2</v>
      </c>
      <c r="Y315" s="11">
        <v>1156</v>
      </c>
      <c r="Z315" s="11">
        <v>7.0556640000000002</v>
      </c>
      <c r="AA315" s="11">
        <v>2.9972569999999998</v>
      </c>
      <c r="AB315" s="11">
        <v>194</v>
      </c>
      <c r="AC315" s="11">
        <v>126</v>
      </c>
      <c r="AD315" s="11">
        <v>11037</v>
      </c>
      <c r="AE315" s="11">
        <v>11364</v>
      </c>
    </row>
    <row r="316" spans="1:31" x14ac:dyDescent="0.25">
      <c r="A316" s="19" t="s">
        <v>215</v>
      </c>
      <c r="B316" s="11">
        <v>28</v>
      </c>
      <c r="C316" s="11" t="s">
        <v>272</v>
      </c>
      <c r="D316" s="11">
        <v>21658.17</v>
      </c>
      <c r="E316" s="11">
        <v>494543</v>
      </c>
      <c r="F316" s="11">
        <v>4173.01</v>
      </c>
      <c r="G316" s="11">
        <v>24063.11</v>
      </c>
      <c r="H316" s="11">
        <v>33485.31</v>
      </c>
      <c r="I316" s="11">
        <v>531.58399999999995</v>
      </c>
      <c r="J316" s="11">
        <v>2989.35</v>
      </c>
      <c r="L316" s="11">
        <v>4681132.2353403103</v>
      </c>
      <c r="N316" s="11">
        <v>4.8657270000000002E-2</v>
      </c>
      <c r="O316" s="12">
        <v>4.4535210000000001E-5</v>
      </c>
      <c r="P316" s="11">
        <v>0.96614469999999997</v>
      </c>
      <c r="Q316" s="11">
        <v>1251763</v>
      </c>
      <c r="R316" s="12">
        <v>25726130</v>
      </c>
      <c r="U316" s="12">
        <f t="shared" si="21"/>
        <v>0.10564602218805887</v>
      </c>
      <c r="V316" s="12">
        <f t="shared" si="22"/>
        <v>0.1115377837779658</v>
      </c>
      <c r="W316" s="12">
        <f t="shared" si="23"/>
        <v>4.5749588998410404E-2</v>
      </c>
      <c r="Y316" s="11">
        <v>1156</v>
      </c>
      <c r="Z316" s="11">
        <v>7.0556640000000002</v>
      </c>
      <c r="AA316" s="11">
        <v>2.9972569999999998</v>
      </c>
      <c r="AB316" s="11">
        <v>228</v>
      </c>
      <c r="AC316" s="11">
        <v>126</v>
      </c>
      <c r="AD316" s="11">
        <v>11037</v>
      </c>
      <c r="AE316" s="11">
        <v>11366</v>
      </c>
    </row>
    <row r="317" spans="1:31" x14ac:dyDescent="0.25">
      <c r="A317" s="19" t="s">
        <v>216</v>
      </c>
      <c r="B317" s="11">
        <v>29</v>
      </c>
      <c r="C317" s="11" t="s">
        <v>272</v>
      </c>
      <c r="D317" s="11">
        <v>21699.96</v>
      </c>
      <c r="E317" s="11">
        <v>499867.1</v>
      </c>
      <c r="F317" s="11">
        <v>4214.8789999999999</v>
      </c>
      <c r="G317" s="11">
        <v>24329.53</v>
      </c>
      <c r="H317" s="11">
        <v>32728.01</v>
      </c>
      <c r="I317" s="11">
        <v>517.20500000000004</v>
      </c>
      <c r="J317" s="11">
        <v>2901.576</v>
      </c>
      <c r="L317" s="11">
        <v>4681132.2353403103</v>
      </c>
      <c r="N317" s="11">
        <v>4.8672E-2</v>
      </c>
      <c r="O317" s="12">
        <v>4.4304419999999997E-5</v>
      </c>
      <c r="P317" s="11">
        <v>0.98454929999999996</v>
      </c>
      <c r="Q317" s="11">
        <v>1265622</v>
      </c>
      <c r="R317" s="12">
        <v>26003080</v>
      </c>
      <c r="U317" s="12">
        <f t="shared" si="21"/>
        <v>0.10678337523265041</v>
      </c>
      <c r="V317" s="12">
        <f t="shared" si="22"/>
        <v>0.11280629362292086</v>
      </c>
      <c r="W317" s="12">
        <f t="shared" si="23"/>
        <v>4.573235779564061E-2</v>
      </c>
      <c r="Y317" s="11">
        <v>1156</v>
      </c>
      <c r="Z317" s="11">
        <v>7.0556640000000002</v>
      </c>
      <c r="AA317" s="11">
        <v>2.9972569999999998</v>
      </c>
      <c r="AB317" s="11">
        <v>24</v>
      </c>
      <c r="AC317" s="11">
        <v>160</v>
      </c>
      <c r="AD317" s="11">
        <v>11034</v>
      </c>
      <c r="AE317" s="11">
        <v>11350</v>
      </c>
    </row>
    <row r="318" spans="1:31" x14ac:dyDescent="0.25">
      <c r="A318" s="19" t="s">
        <v>217</v>
      </c>
      <c r="B318" s="11">
        <v>30</v>
      </c>
      <c r="C318" s="11" t="s">
        <v>272</v>
      </c>
      <c r="D318" s="11">
        <v>23097.919999999998</v>
      </c>
      <c r="E318" s="11">
        <v>509122.7</v>
      </c>
      <c r="F318" s="11">
        <v>4294.3100000000004</v>
      </c>
      <c r="G318" s="11">
        <v>24789.39</v>
      </c>
      <c r="H318" s="11">
        <v>33210.769999999997</v>
      </c>
      <c r="I318" s="11">
        <v>524.35599999999999</v>
      </c>
      <c r="J318" s="11">
        <v>2967.8969999999999</v>
      </c>
      <c r="L318" s="11">
        <v>4681132.2353403103</v>
      </c>
      <c r="N318" s="11">
        <v>4.8690400000000002E-2</v>
      </c>
      <c r="O318" s="12">
        <v>4.3908529999999997E-5</v>
      </c>
      <c r="P318" s="11">
        <v>1.0392490000000001</v>
      </c>
      <c r="Q318" s="11">
        <v>1289544</v>
      </c>
      <c r="R318" s="12">
        <v>26484560</v>
      </c>
      <c r="U318" s="12">
        <f t="shared" si="21"/>
        <v>0.10876058919172739</v>
      </c>
      <c r="V318" s="12">
        <f t="shared" si="22"/>
        <v>0.11501514675526521</v>
      </c>
      <c r="W318" s="12">
        <f t="shared" si="23"/>
        <v>4.5695605509551367E-2</v>
      </c>
      <c r="Y318" s="11">
        <v>1156</v>
      </c>
      <c r="Z318" s="11">
        <v>7.0556640000000002</v>
      </c>
      <c r="AA318" s="11">
        <v>2.9972569999999998</v>
      </c>
      <c r="AB318" s="11">
        <v>58</v>
      </c>
      <c r="AC318" s="11">
        <v>160</v>
      </c>
      <c r="AD318" s="11">
        <v>11034</v>
      </c>
      <c r="AE318" s="11">
        <v>11353</v>
      </c>
    </row>
    <row r="319" spans="1:31" x14ac:dyDescent="0.25">
      <c r="A319" s="19" t="s">
        <v>218</v>
      </c>
      <c r="B319" s="11">
        <v>31</v>
      </c>
      <c r="C319" s="11" t="s">
        <v>272</v>
      </c>
      <c r="D319" s="11">
        <v>23846.67</v>
      </c>
      <c r="E319" s="11">
        <v>512485.9</v>
      </c>
      <c r="F319" s="11">
        <v>4331.8140000000003</v>
      </c>
      <c r="G319" s="11">
        <v>24955.21</v>
      </c>
      <c r="H319" s="11">
        <v>33512.76</v>
      </c>
      <c r="I319" s="11">
        <v>537.005</v>
      </c>
      <c r="J319" s="11">
        <v>2970.8760000000002</v>
      </c>
      <c r="L319" s="11">
        <v>4681132.2353403103</v>
      </c>
      <c r="N319" s="11">
        <v>4.8694429999999997E-2</v>
      </c>
      <c r="O319" s="12">
        <v>4.3766120000000002E-5</v>
      </c>
      <c r="P319" s="11">
        <v>1.1187240000000001</v>
      </c>
      <c r="Q319" s="11">
        <v>1298170</v>
      </c>
      <c r="R319" s="12">
        <v>26659520</v>
      </c>
      <c r="U319" s="12">
        <f t="shared" si="21"/>
        <v>0.10947904785320452</v>
      </c>
      <c r="V319" s="12">
        <f t="shared" si="22"/>
        <v>0.1158189204186124</v>
      </c>
      <c r="W319" s="12">
        <f t="shared" si="23"/>
        <v>4.5679752851269302E-2</v>
      </c>
      <c r="Y319" s="11">
        <v>1156</v>
      </c>
      <c r="Z319" s="11">
        <v>7.0556640000000002</v>
      </c>
      <c r="AA319" s="11">
        <v>2.9972569999999998</v>
      </c>
      <c r="AB319" s="11">
        <v>92</v>
      </c>
      <c r="AC319" s="11">
        <v>160</v>
      </c>
      <c r="AD319" s="11">
        <v>11034</v>
      </c>
      <c r="AE319" s="11">
        <v>11356</v>
      </c>
    </row>
    <row r="320" spans="1:31" x14ac:dyDescent="0.25">
      <c r="A320" s="19" t="s">
        <v>219</v>
      </c>
      <c r="B320" s="11">
        <v>32</v>
      </c>
      <c r="C320" s="11" t="s">
        <v>272</v>
      </c>
      <c r="D320" s="11">
        <v>23895.599999999999</v>
      </c>
      <c r="E320" s="11">
        <v>512539.2</v>
      </c>
      <c r="F320" s="11">
        <v>4340.3119999999999</v>
      </c>
      <c r="G320" s="11">
        <v>24961.05</v>
      </c>
      <c r="H320" s="11">
        <v>33646.06</v>
      </c>
      <c r="I320" s="11">
        <v>534.39059999999995</v>
      </c>
      <c r="J320" s="11">
        <v>2991.2150000000001</v>
      </c>
      <c r="L320" s="11">
        <v>4681132.2353403103</v>
      </c>
      <c r="N320" s="11">
        <v>4.8700779999999999E-2</v>
      </c>
      <c r="O320" s="12">
        <v>4.3766829999999998E-5</v>
      </c>
      <c r="P320" s="11">
        <v>1.109618</v>
      </c>
      <c r="Q320" s="11">
        <v>1298474</v>
      </c>
      <c r="R320" s="12">
        <v>26662280</v>
      </c>
      <c r="U320" s="12">
        <f t="shared" si="21"/>
        <v>0.10949043398743878</v>
      </c>
      <c r="V320" s="12">
        <f t="shared" si="22"/>
        <v>0.11583166354283476</v>
      </c>
      <c r="W320" s="12">
        <f t="shared" si="23"/>
        <v>4.5685398525159862E-2</v>
      </c>
      <c r="Y320" s="11">
        <v>1156</v>
      </c>
      <c r="Z320" s="11">
        <v>7.0556640000000002</v>
      </c>
      <c r="AA320" s="11">
        <v>2.9972569999999998</v>
      </c>
      <c r="AB320" s="11">
        <v>126</v>
      </c>
      <c r="AC320" s="11">
        <v>160</v>
      </c>
      <c r="AD320" s="11">
        <v>11034</v>
      </c>
      <c r="AE320" s="11">
        <v>11358</v>
      </c>
    </row>
    <row r="321" spans="1:31" x14ac:dyDescent="0.25">
      <c r="A321" s="19" t="s">
        <v>220</v>
      </c>
      <c r="B321" s="11">
        <v>33</v>
      </c>
      <c r="C321" s="11" t="s">
        <v>272</v>
      </c>
      <c r="D321" s="11">
        <v>23249.37</v>
      </c>
      <c r="E321" s="11">
        <v>508487.3</v>
      </c>
      <c r="F321" s="11">
        <v>4302.9989999999998</v>
      </c>
      <c r="G321" s="11">
        <v>24750.12</v>
      </c>
      <c r="H321" s="11">
        <v>33608.11</v>
      </c>
      <c r="I321" s="11">
        <v>531.35329999999999</v>
      </c>
      <c r="J321" s="11">
        <v>2986.5430000000001</v>
      </c>
      <c r="L321" s="11">
        <v>4681132.2353403103</v>
      </c>
      <c r="N321" s="11">
        <v>4.8674009999999997E-2</v>
      </c>
      <c r="O321" s="12">
        <v>4.3928219999999999E-5</v>
      </c>
      <c r="P321" s="11">
        <v>0.87116190000000004</v>
      </c>
      <c r="Q321" s="11">
        <v>1287501</v>
      </c>
      <c r="R321" s="12">
        <v>26451510</v>
      </c>
      <c r="U321" s="12">
        <f t="shared" si="21"/>
        <v>0.10862485279974875</v>
      </c>
      <c r="V321" s="12">
        <f t="shared" si="22"/>
        <v>0.11486336061943397</v>
      </c>
      <c r="W321" s="12">
        <f t="shared" ref="W321:W337" si="24">N321/(1+V321*f)</f>
        <v>4.5683931816461264E-2</v>
      </c>
      <c r="Y321" s="11">
        <v>1156</v>
      </c>
      <c r="Z321" s="11">
        <v>7.0556640000000002</v>
      </c>
      <c r="AA321" s="11">
        <v>2.9972569999999998</v>
      </c>
      <c r="AB321" s="11">
        <v>160</v>
      </c>
      <c r="AC321" s="11">
        <v>160</v>
      </c>
      <c r="AD321" s="11">
        <v>11034</v>
      </c>
      <c r="AE321" s="11">
        <v>11361</v>
      </c>
    </row>
    <row r="322" spans="1:31" x14ac:dyDescent="0.25">
      <c r="A322" s="19" t="s">
        <v>221</v>
      </c>
      <c r="B322" s="11">
        <v>34</v>
      </c>
      <c r="C322" s="11" t="s">
        <v>272</v>
      </c>
      <c r="D322" s="11">
        <v>22193.56</v>
      </c>
      <c r="E322" s="11">
        <v>499751.7</v>
      </c>
      <c r="F322" s="11">
        <v>4224.625</v>
      </c>
      <c r="G322" s="11">
        <v>24309.8</v>
      </c>
      <c r="H322" s="11">
        <v>33416.300000000003</v>
      </c>
      <c r="I322" s="11">
        <v>532.52589999999998</v>
      </c>
      <c r="J322" s="11">
        <v>2970.819</v>
      </c>
      <c r="L322" s="11">
        <v>4681132.2353403103</v>
      </c>
      <c r="N322" s="11">
        <v>4.8643760000000001E-2</v>
      </c>
      <c r="O322" s="12">
        <v>4.4296080000000003E-5</v>
      </c>
      <c r="P322" s="11">
        <v>0.95871660000000003</v>
      </c>
      <c r="Q322" s="11">
        <v>1264596</v>
      </c>
      <c r="R322" s="12">
        <v>25997080</v>
      </c>
      <c r="U322" s="12">
        <f t="shared" si="21"/>
        <v>0.10675872307710378</v>
      </c>
      <c r="V322" s="12">
        <f t="shared" si="22"/>
        <v>0.11277878248103675</v>
      </c>
      <c r="W322" s="12">
        <f t="shared" si="24"/>
        <v>4.5706496644400123E-2</v>
      </c>
      <c r="Y322" s="11">
        <v>1156</v>
      </c>
      <c r="Z322" s="11">
        <v>7.0556640000000002</v>
      </c>
      <c r="AA322" s="11">
        <v>2.9972569999999998</v>
      </c>
      <c r="AB322" s="11">
        <v>194</v>
      </c>
      <c r="AC322" s="11">
        <v>160</v>
      </c>
      <c r="AD322" s="11">
        <v>11034</v>
      </c>
      <c r="AE322" s="11">
        <v>11364</v>
      </c>
    </row>
    <row r="323" spans="1:31" x14ac:dyDescent="0.25">
      <c r="A323" s="19" t="s">
        <v>222</v>
      </c>
      <c r="B323" s="11">
        <v>35</v>
      </c>
      <c r="C323" s="11" t="s">
        <v>272</v>
      </c>
      <c r="D323" s="11">
        <v>21183.51</v>
      </c>
      <c r="E323" s="11">
        <v>489254.8</v>
      </c>
      <c r="F323" s="11">
        <v>4106.7669999999998</v>
      </c>
      <c r="G323" s="11">
        <v>23747.88</v>
      </c>
      <c r="H323" s="11">
        <v>33078.660000000003</v>
      </c>
      <c r="I323" s="11">
        <v>518.24300000000005</v>
      </c>
      <c r="J323" s="11">
        <v>2932.4490000000001</v>
      </c>
      <c r="L323" s="11">
        <v>4681132.2353403103</v>
      </c>
      <c r="N323" s="11">
        <v>4.8538900000000003E-2</v>
      </c>
      <c r="O323" s="12">
        <v>4.4718220000000003E-5</v>
      </c>
      <c r="P323" s="11">
        <v>0.98726499999999995</v>
      </c>
      <c r="Q323" s="11">
        <v>1235365</v>
      </c>
      <c r="R323" s="12">
        <v>25451030</v>
      </c>
      <c r="U323" s="12">
        <f t="shared" si="21"/>
        <v>0.10451633822825174</v>
      </c>
      <c r="V323" s="12">
        <f t="shared" si="22"/>
        <v>0.11027933433154272</v>
      </c>
      <c r="W323" s="12">
        <f t="shared" si="24"/>
        <v>4.5669084401965994E-2</v>
      </c>
      <c r="Y323" s="11">
        <v>1156</v>
      </c>
      <c r="Z323" s="11">
        <v>7.0556640000000002</v>
      </c>
      <c r="AA323" s="11">
        <v>2.9972569999999998</v>
      </c>
      <c r="AB323" s="11">
        <v>228</v>
      </c>
      <c r="AC323" s="11">
        <v>160</v>
      </c>
      <c r="AD323" s="11">
        <v>11034</v>
      </c>
      <c r="AE323" s="11">
        <v>11366</v>
      </c>
    </row>
    <row r="324" spans="1:31" x14ac:dyDescent="0.25">
      <c r="A324" s="19" t="s">
        <v>223</v>
      </c>
      <c r="B324" s="11">
        <v>36</v>
      </c>
      <c r="C324" s="11" t="s">
        <v>272</v>
      </c>
      <c r="D324" s="11">
        <v>20320.009999999998</v>
      </c>
      <c r="E324" s="11">
        <v>493441.8</v>
      </c>
      <c r="F324" s="11">
        <v>4155.8249999999998</v>
      </c>
      <c r="G324" s="11">
        <v>23948.06</v>
      </c>
      <c r="H324" s="11">
        <v>32244.959999999999</v>
      </c>
      <c r="I324" s="11">
        <v>508.51589999999999</v>
      </c>
      <c r="J324" s="11">
        <v>2871.6460000000002</v>
      </c>
      <c r="L324" s="11">
        <v>4681132.2353403103</v>
      </c>
      <c r="N324" s="11">
        <v>4.8532690000000003E-2</v>
      </c>
      <c r="O324" s="12">
        <v>4.4525109999999999E-5</v>
      </c>
      <c r="P324" s="11">
        <v>0.77822610000000003</v>
      </c>
      <c r="Q324" s="11">
        <v>1245778</v>
      </c>
      <c r="R324" s="12">
        <v>25668840</v>
      </c>
      <c r="U324" s="12">
        <f t="shared" si="21"/>
        <v>0.10541077995506094</v>
      </c>
      <c r="V324" s="12">
        <f t="shared" si="22"/>
        <v>0.11127560406214138</v>
      </c>
      <c r="W324" s="12">
        <f t="shared" si="24"/>
        <v>4.5638864481711915E-2</v>
      </c>
      <c r="Y324" s="11">
        <v>1156</v>
      </c>
      <c r="Z324" s="11">
        <v>7.0556640000000002</v>
      </c>
      <c r="AA324" s="11">
        <v>2.9972569999999998</v>
      </c>
      <c r="AB324" s="11">
        <v>24</v>
      </c>
      <c r="AC324" s="11">
        <v>194</v>
      </c>
      <c r="AD324" s="11">
        <v>11031</v>
      </c>
      <c r="AE324" s="11">
        <v>11350</v>
      </c>
    </row>
    <row r="325" spans="1:31" x14ac:dyDescent="0.25">
      <c r="A325" s="19" t="s">
        <v>224</v>
      </c>
      <c r="B325" s="11">
        <v>37</v>
      </c>
      <c r="C325" s="11" t="s">
        <v>272</v>
      </c>
      <c r="D325" s="11">
        <v>21634.2</v>
      </c>
      <c r="E325" s="11">
        <v>501958.8</v>
      </c>
      <c r="F325" s="11">
        <v>4229.3540000000003</v>
      </c>
      <c r="G325" s="11">
        <v>24356.29</v>
      </c>
      <c r="H325" s="11">
        <v>32680.66</v>
      </c>
      <c r="I325" s="11">
        <v>519.18489999999997</v>
      </c>
      <c r="J325" s="11">
        <v>2910.5149999999999</v>
      </c>
      <c r="L325" s="11">
        <v>4681132.2353403103</v>
      </c>
      <c r="N325" s="11">
        <v>4.8522500000000003E-2</v>
      </c>
      <c r="O325" s="12">
        <v>4.4140909999999997E-5</v>
      </c>
      <c r="P325" s="11">
        <v>1.257757</v>
      </c>
      <c r="Q325" s="11">
        <v>1267014</v>
      </c>
      <c r="R325" s="12">
        <v>26111890</v>
      </c>
      <c r="U325" s="12">
        <f t="shared" si="21"/>
        <v>0.10723021157369814</v>
      </c>
      <c r="V325" s="12">
        <f t="shared" si="22"/>
        <v>0.11330507516484836</v>
      </c>
      <c r="W325" s="12">
        <f t="shared" si="24"/>
        <v>4.5579715089663617E-2</v>
      </c>
      <c r="Y325" s="11">
        <v>1156</v>
      </c>
      <c r="Z325" s="11">
        <v>7.0556640000000002</v>
      </c>
      <c r="AA325" s="11">
        <v>2.9972569999999998</v>
      </c>
      <c r="AB325" s="11">
        <v>58</v>
      </c>
      <c r="AC325" s="11">
        <v>194</v>
      </c>
      <c r="AD325" s="11">
        <v>11031</v>
      </c>
      <c r="AE325" s="11">
        <v>11353</v>
      </c>
    </row>
    <row r="326" spans="1:31" x14ac:dyDescent="0.25">
      <c r="A326" s="19" t="s">
        <v>225</v>
      </c>
      <c r="B326" s="11">
        <v>38</v>
      </c>
      <c r="C326" s="11" t="s">
        <v>272</v>
      </c>
      <c r="D326" s="11">
        <v>22241.21</v>
      </c>
      <c r="E326" s="11">
        <v>505150.5</v>
      </c>
      <c r="F326" s="11">
        <v>4250.5</v>
      </c>
      <c r="G326" s="11">
        <v>24529.85</v>
      </c>
      <c r="H326" s="11">
        <v>32977.11</v>
      </c>
      <c r="I326" s="11">
        <v>521.08810000000005</v>
      </c>
      <c r="J326" s="11">
        <v>2931.8150000000001</v>
      </c>
      <c r="L326" s="11">
        <v>4681132.2353403103</v>
      </c>
      <c r="N326" s="11">
        <v>4.855951E-2</v>
      </c>
      <c r="O326" s="12">
        <v>4.4018789999999999E-5</v>
      </c>
      <c r="P326" s="11">
        <v>1.146925</v>
      </c>
      <c r="Q326" s="11">
        <v>1276043</v>
      </c>
      <c r="R326" s="12">
        <v>26277920</v>
      </c>
      <c r="U326" s="12">
        <f t="shared" si="21"/>
        <v>0.10791203379950587</v>
      </c>
      <c r="V326" s="12">
        <f t="shared" si="22"/>
        <v>0.11406661394946056</v>
      </c>
      <c r="W326" s="12">
        <f t="shared" si="24"/>
        <v>4.5595894606184344E-2</v>
      </c>
      <c r="Y326" s="11">
        <v>1156</v>
      </c>
      <c r="Z326" s="11">
        <v>7.0556640000000002</v>
      </c>
      <c r="AA326" s="11">
        <v>2.9972569999999998</v>
      </c>
      <c r="AB326" s="11">
        <v>92</v>
      </c>
      <c r="AC326" s="11">
        <v>194</v>
      </c>
      <c r="AD326" s="11">
        <v>11031</v>
      </c>
      <c r="AE326" s="11">
        <v>11356</v>
      </c>
    </row>
    <row r="327" spans="1:31" x14ac:dyDescent="0.25">
      <c r="A327" s="19" t="s">
        <v>226</v>
      </c>
      <c r="B327" s="11">
        <v>39</v>
      </c>
      <c r="C327" s="11" t="s">
        <v>272</v>
      </c>
      <c r="D327" s="11">
        <v>22311.57</v>
      </c>
      <c r="E327" s="11">
        <v>504912.2</v>
      </c>
      <c r="F327" s="11">
        <v>4250.8069999999998</v>
      </c>
      <c r="G327" s="11">
        <v>24504.080000000002</v>
      </c>
      <c r="H327" s="11">
        <v>33133.47</v>
      </c>
      <c r="I327" s="11">
        <v>529.85389999999995</v>
      </c>
      <c r="J327" s="11">
        <v>2949.8649999999998</v>
      </c>
      <c r="L327" s="11">
        <v>4681132.2353403103</v>
      </c>
      <c r="N327" s="11">
        <v>4.8531360000000003E-2</v>
      </c>
      <c r="O327" s="12">
        <v>4.4015830000000002E-5</v>
      </c>
      <c r="P327" s="11">
        <v>0.76868499999999995</v>
      </c>
      <c r="Q327" s="11">
        <v>1274702</v>
      </c>
      <c r="R327" s="12">
        <v>26265530</v>
      </c>
      <c r="U327" s="12">
        <f t="shared" si="21"/>
        <v>0.10786112731192558</v>
      </c>
      <c r="V327" s="12">
        <f t="shared" si="22"/>
        <v>0.11400973667296657</v>
      </c>
      <c r="W327" s="12">
        <f t="shared" si="24"/>
        <v>4.5570849420652614E-2</v>
      </c>
      <c r="Y327" s="11">
        <v>1156</v>
      </c>
      <c r="Z327" s="11">
        <v>7.0556640000000002</v>
      </c>
      <c r="AA327" s="11">
        <v>2.9972569999999998</v>
      </c>
      <c r="AB327" s="11">
        <v>126</v>
      </c>
      <c r="AC327" s="11">
        <v>194</v>
      </c>
      <c r="AD327" s="11">
        <v>11031</v>
      </c>
      <c r="AE327" s="11">
        <v>11358</v>
      </c>
    </row>
    <row r="328" spans="1:31" x14ac:dyDescent="0.25">
      <c r="A328" s="19" t="s">
        <v>227</v>
      </c>
      <c r="B328" s="11">
        <v>40</v>
      </c>
      <c r="C328" s="11" t="s">
        <v>272</v>
      </c>
      <c r="D328" s="11">
        <v>21781.45</v>
      </c>
      <c r="E328" s="11">
        <v>500190.8</v>
      </c>
      <c r="F328" s="11">
        <v>4208.7659999999996</v>
      </c>
      <c r="G328" s="11">
        <v>24286.41</v>
      </c>
      <c r="H328" s="11">
        <v>33030.93</v>
      </c>
      <c r="I328" s="11">
        <v>520.12689999999998</v>
      </c>
      <c r="J328" s="11">
        <v>2945.54</v>
      </c>
      <c r="L328" s="11">
        <v>4681132.2353403103</v>
      </c>
      <c r="N328" s="11">
        <v>4.855429E-2</v>
      </c>
      <c r="O328" s="12">
        <v>4.4233999999999997E-5</v>
      </c>
      <c r="P328" s="11">
        <v>0.82702379999999998</v>
      </c>
      <c r="Q328" s="11">
        <v>1263379</v>
      </c>
      <c r="R328" s="12">
        <v>26019930</v>
      </c>
      <c r="U328" s="12">
        <f t="shared" si="21"/>
        <v>0.10685252516982933</v>
      </c>
      <c r="V328" s="12">
        <f t="shared" si="22"/>
        <v>0.11288346691471017</v>
      </c>
      <c r="W328" s="12">
        <f t="shared" si="24"/>
        <v>4.5619872161194459E-2</v>
      </c>
      <c r="Y328" s="11">
        <v>1156</v>
      </c>
      <c r="Z328" s="11">
        <v>7.0556640000000002</v>
      </c>
      <c r="AA328" s="11">
        <v>2.9972569999999998</v>
      </c>
      <c r="AB328" s="11">
        <v>160</v>
      </c>
      <c r="AC328" s="11">
        <v>194</v>
      </c>
      <c r="AD328" s="11">
        <v>11031</v>
      </c>
      <c r="AE328" s="11">
        <v>11361</v>
      </c>
    </row>
    <row r="329" spans="1:31" x14ac:dyDescent="0.25">
      <c r="A329" s="19" t="s">
        <v>228</v>
      </c>
      <c r="B329" s="11">
        <v>41</v>
      </c>
      <c r="C329" s="11" t="s">
        <v>272</v>
      </c>
      <c r="D329" s="11">
        <v>20797.169999999998</v>
      </c>
      <c r="E329" s="11">
        <v>491027.3</v>
      </c>
      <c r="F329" s="11">
        <v>4116.7240000000002</v>
      </c>
      <c r="G329" s="11">
        <v>23783.35</v>
      </c>
      <c r="H329" s="11">
        <v>32817.97</v>
      </c>
      <c r="I329" s="11">
        <v>520.74199999999996</v>
      </c>
      <c r="J329" s="11">
        <v>2916.6860000000001</v>
      </c>
      <c r="L329" s="11">
        <v>4681132.2353403103</v>
      </c>
      <c r="N329" s="11">
        <v>4.8435909999999999E-2</v>
      </c>
      <c r="O329" s="12">
        <v>4.4587859999999998E-5</v>
      </c>
      <c r="P329" s="11">
        <v>1.02264</v>
      </c>
      <c r="Q329" s="11">
        <v>1237210</v>
      </c>
      <c r="R329" s="12">
        <v>25543240</v>
      </c>
      <c r="U329" s="12">
        <f t="shared" si="21"/>
        <v>0.10489498593801273</v>
      </c>
      <c r="V329" s="12">
        <f t="shared" si="22"/>
        <v>0.11070097452085757</v>
      </c>
      <c r="W329" s="12">
        <f t="shared" si="24"/>
        <v>4.5561884146542234E-2</v>
      </c>
      <c r="Y329" s="11">
        <v>1156</v>
      </c>
      <c r="Z329" s="11">
        <v>7.0556640000000002</v>
      </c>
      <c r="AA329" s="11">
        <v>2.9972569999999998</v>
      </c>
      <c r="AB329" s="11">
        <v>194</v>
      </c>
      <c r="AC329" s="11">
        <v>194</v>
      </c>
      <c r="AD329" s="11">
        <v>11031</v>
      </c>
      <c r="AE329" s="11">
        <v>11364</v>
      </c>
    </row>
    <row r="330" spans="1:31" x14ac:dyDescent="0.25">
      <c r="A330" s="19" t="s">
        <v>229</v>
      </c>
      <c r="B330" s="11">
        <v>42</v>
      </c>
      <c r="C330" s="11" t="s">
        <v>272</v>
      </c>
      <c r="D330" s="11">
        <v>19705.25</v>
      </c>
      <c r="E330" s="11">
        <v>479598.7</v>
      </c>
      <c r="F330" s="11">
        <v>4044.5410000000002</v>
      </c>
      <c r="G330" s="11">
        <v>23201.27</v>
      </c>
      <c r="H330" s="11">
        <v>32342.83</v>
      </c>
      <c r="I330" s="11">
        <v>512.303</v>
      </c>
      <c r="J330" s="11">
        <v>2887.6579999999999</v>
      </c>
      <c r="L330" s="11">
        <v>4681132.2353403103</v>
      </c>
      <c r="N330" s="11">
        <v>4.8376420000000003E-2</v>
      </c>
      <c r="O330" s="12">
        <v>4.5086999999999997E-5</v>
      </c>
      <c r="P330" s="11">
        <v>0.97965469999999999</v>
      </c>
      <c r="Q330" s="11">
        <v>1206930</v>
      </c>
      <c r="R330" s="12">
        <v>24948720</v>
      </c>
      <c r="U330" s="12">
        <f t="shared" si="21"/>
        <v>0.10245356804476899</v>
      </c>
      <c r="V330" s="12">
        <f t="shared" si="22"/>
        <v>0.10798530810041984</v>
      </c>
      <c r="W330" s="12">
        <f t="shared" si="24"/>
        <v>4.557226000457458E-2</v>
      </c>
      <c r="Y330" s="11">
        <v>1156</v>
      </c>
      <c r="Z330" s="11">
        <v>7.0556640000000002</v>
      </c>
      <c r="AA330" s="11">
        <v>2.9972569999999998</v>
      </c>
      <c r="AB330" s="11">
        <v>228</v>
      </c>
      <c r="AC330" s="11">
        <v>194</v>
      </c>
      <c r="AD330" s="11">
        <v>11031</v>
      </c>
      <c r="AE330" s="11">
        <v>11366</v>
      </c>
    </row>
    <row r="331" spans="1:31" x14ac:dyDescent="0.25">
      <c r="A331" s="19" t="s">
        <v>230</v>
      </c>
      <c r="B331" s="11">
        <v>43</v>
      </c>
      <c r="C331" s="11" t="s">
        <v>272</v>
      </c>
      <c r="D331" s="11">
        <v>17764.53</v>
      </c>
      <c r="E331" s="11">
        <v>481744</v>
      </c>
      <c r="F331" s="11">
        <v>4033.6219999999998</v>
      </c>
      <c r="G331" s="11">
        <v>23262.3</v>
      </c>
      <c r="H331" s="11">
        <v>31491.51</v>
      </c>
      <c r="I331" s="11">
        <v>501.0573</v>
      </c>
      <c r="J331" s="11">
        <v>2797.962</v>
      </c>
      <c r="L331" s="11">
        <v>4681132.2353403103</v>
      </c>
      <c r="N331" s="11">
        <v>4.8287690000000001E-2</v>
      </c>
      <c r="O331" s="12">
        <v>4.4943320000000002E-5</v>
      </c>
      <c r="P331" s="11">
        <v>0.82078949999999995</v>
      </c>
      <c r="Q331" s="11">
        <v>1210105</v>
      </c>
      <c r="R331" s="12">
        <v>25060320</v>
      </c>
      <c r="U331" s="12">
        <f t="shared" si="21"/>
        <v>0.10291185460711046</v>
      </c>
      <c r="V331" s="12">
        <f t="shared" si="22"/>
        <v>0.10849454186621071</v>
      </c>
      <c r="W331" s="12">
        <f t="shared" si="24"/>
        <v>4.5476242274639408E-2</v>
      </c>
      <c r="Y331" s="11">
        <v>1156</v>
      </c>
      <c r="Z331" s="11">
        <v>7.0556640000000002</v>
      </c>
      <c r="AA331" s="11">
        <v>2.9972569999999998</v>
      </c>
      <c r="AB331" s="11">
        <v>24</v>
      </c>
      <c r="AC331" s="11">
        <v>228</v>
      </c>
      <c r="AD331" s="11">
        <v>11029</v>
      </c>
      <c r="AE331" s="11">
        <v>11350</v>
      </c>
    </row>
    <row r="332" spans="1:31" x14ac:dyDescent="0.25">
      <c r="A332" s="19" t="s">
        <v>231</v>
      </c>
      <c r="B332" s="11">
        <v>44</v>
      </c>
      <c r="C332" s="11" t="s">
        <v>272</v>
      </c>
      <c r="D332" s="11">
        <v>18881.32</v>
      </c>
      <c r="E332" s="11">
        <v>488938.3</v>
      </c>
      <c r="F332" s="11">
        <v>4109.0730000000003</v>
      </c>
      <c r="G332" s="11">
        <v>23637.33</v>
      </c>
      <c r="H332" s="11">
        <v>31907.8</v>
      </c>
      <c r="I332" s="11">
        <v>501.07650000000001</v>
      </c>
      <c r="J332" s="11">
        <v>2832.8910000000001</v>
      </c>
      <c r="L332" s="11">
        <v>4681132.2353403103</v>
      </c>
      <c r="N332" s="11">
        <v>4.8344209999999999E-2</v>
      </c>
      <c r="O332" s="12">
        <v>4.463875E-5</v>
      </c>
      <c r="P332" s="11">
        <v>1.1316850000000001</v>
      </c>
      <c r="Q332" s="11">
        <v>1229614</v>
      </c>
      <c r="R332" s="12">
        <v>25434570</v>
      </c>
      <c r="U332" s="12">
        <f t="shared" si="21"/>
        <v>0.10444872638050035</v>
      </c>
      <c r="V332" s="12">
        <f t="shared" si="22"/>
        <v>0.11020406341323447</v>
      </c>
      <c r="W332" s="12">
        <f t="shared" si="24"/>
        <v>4.5487740917133326E-2</v>
      </c>
      <c r="Y332" s="11">
        <v>1156</v>
      </c>
      <c r="Z332" s="11">
        <v>7.0556640000000002</v>
      </c>
      <c r="AA332" s="11">
        <v>2.9972569999999998</v>
      </c>
      <c r="AB332" s="11">
        <v>58</v>
      </c>
      <c r="AC332" s="11">
        <v>228</v>
      </c>
      <c r="AD332" s="11">
        <v>11029</v>
      </c>
      <c r="AE332" s="11">
        <v>11353</v>
      </c>
    </row>
    <row r="333" spans="1:31" x14ac:dyDescent="0.25">
      <c r="A333" s="19" t="s">
        <v>232</v>
      </c>
      <c r="B333" s="11">
        <v>45</v>
      </c>
      <c r="C333" s="11" t="s">
        <v>272</v>
      </c>
      <c r="D333" s="11">
        <v>19460.439999999999</v>
      </c>
      <c r="E333" s="11">
        <v>491879.6</v>
      </c>
      <c r="F333" s="11">
        <v>4120.5110000000004</v>
      </c>
      <c r="G333" s="11">
        <v>23752.63</v>
      </c>
      <c r="H333" s="11">
        <v>32180.57</v>
      </c>
      <c r="I333" s="11">
        <v>503.80619999999999</v>
      </c>
      <c r="J333" s="11">
        <v>2863.7829999999999</v>
      </c>
      <c r="L333" s="11">
        <v>4681132.2353403103</v>
      </c>
      <c r="N333" s="11">
        <v>4.8289529999999997E-2</v>
      </c>
      <c r="O333" s="12">
        <v>4.4478740000000001E-5</v>
      </c>
      <c r="P333" s="11">
        <v>1.35938</v>
      </c>
      <c r="Q333" s="11">
        <v>1235612</v>
      </c>
      <c r="R333" s="12">
        <v>25587580</v>
      </c>
      <c r="U333" s="12">
        <f t="shared" si="21"/>
        <v>0.10507705727399541</v>
      </c>
      <c r="V333" s="12">
        <f t="shared" si="22"/>
        <v>0.11090377862313842</v>
      </c>
      <c r="W333" s="12">
        <f t="shared" si="24"/>
        <v>4.5419252560806908E-2</v>
      </c>
      <c r="Y333" s="11">
        <v>1156</v>
      </c>
      <c r="Z333" s="11">
        <v>7.0556640000000002</v>
      </c>
      <c r="AA333" s="11">
        <v>2.9972569999999998</v>
      </c>
      <c r="AB333" s="11">
        <v>92</v>
      </c>
      <c r="AC333" s="11">
        <v>228</v>
      </c>
      <c r="AD333" s="11">
        <v>11029</v>
      </c>
      <c r="AE333" s="11">
        <v>11356</v>
      </c>
    </row>
    <row r="334" spans="1:31" x14ac:dyDescent="0.25">
      <c r="A334" s="19" t="s">
        <v>233</v>
      </c>
      <c r="B334" s="11">
        <v>46</v>
      </c>
      <c r="C334" s="11" t="s">
        <v>272</v>
      </c>
      <c r="D334" s="11">
        <v>19511.400000000001</v>
      </c>
      <c r="E334" s="11">
        <v>491019.3</v>
      </c>
      <c r="F334" s="11">
        <v>4109.1499999999996</v>
      </c>
      <c r="G334" s="11">
        <v>23734.78</v>
      </c>
      <c r="H334" s="11">
        <v>32298.54</v>
      </c>
      <c r="I334" s="11">
        <v>511.72629999999998</v>
      </c>
      <c r="J334" s="11">
        <v>2865.9549999999999</v>
      </c>
      <c r="L334" s="11">
        <v>4681132.2353403103</v>
      </c>
      <c r="N334" s="11">
        <v>4.8337749999999999E-2</v>
      </c>
      <c r="O334" s="12">
        <v>4.4540940000000002E-5</v>
      </c>
      <c r="P334" s="11">
        <v>1.338622</v>
      </c>
      <c r="Q334" s="11">
        <v>1234683</v>
      </c>
      <c r="R334" s="12">
        <v>25542830</v>
      </c>
      <c r="U334" s="12">
        <f t="shared" si="21"/>
        <v>0.10489327694975994</v>
      </c>
      <c r="V334" s="12">
        <f t="shared" si="22"/>
        <v>0.11069907111186918</v>
      </c>
      <c r="W334" s="12">
        <f t="shared" si="24"/>
        <v>4.5469595024630521E-2</v>
      </c>
      <c r="Y334" s="11">
        <v>1156</v>
      </c>
      <c r="Z334" s="11">
        <v>7.0556640000000002</v>
      </c>
      <c r="AA334" s="11">
        <v>2.9972569999999998</v>
      </c>
      <c r="AB334" s="11">
        <v>126</v>
      </c>
      <c r="AC334" s="11">
        <v>228</v>
      </c>
      <c r="AD334" s="11">
        <v>11029</v>
      </c>
      <c r="AE334" s="11">
        <v>11358</v>
      </c>
    </row>
    <row r="335" spans="1:31" x14ac:dyDescent="0.25">
      <c r="A335" s="19" t="s">
        <v>234</v>
      </c>
      <c r="B335" s="11">
        <v>47</v>
      </c>
      <c r="C335" s="11" t="s">
        <v>272</v>
      </c>
      <c r="D335" s="11">
        <v>19041.89</v>
      </c>
      <c r="E335" s="11">
        <v>485818.3</v>
      </c>
      <c r="F335" s="11">
        <v>4086.3519999999999</v>
      </c>
      <c r="G335" s="11">
        <v>23480.7</v>
      </c>
      <c r="H335" s="11">
        <v>32199.13</v>
      </c>
      <c r="I335" s="11">
        <v>506.286</v>
      </c>
      <c r="J335" s="11">
        <v>2869.3</v>
      </c>
      <c r="L335" s="11">
        <v>4681132.2353403103</v>
      </c>
      <c r="N335" s="11">
        <v>4.8332269999999997E-2</v>
      </c>
      <c r="O335" s="12">
        <v>4.4776069999999998E-5</v>
      </c>
      <c r="P335" s="11">
        <v>0.68552179999999996</v>
      </c>
      <c r="Q335" s="11">
        <v>1221466</v>
      </c>
      <c r="R335" s="12">
        <v>25272270</v>
      </c>
      <c r="U335" s="12">
        <f t="shared" si="21"/>
        <v>0.10378222096190834</v>
      </c>
      <c r="V335" s="12">
        <f t="shared" si="22"/>
        <v>0.10946234352317349</v>
      </c>
      <c r="W335" s="12">
        <f t="shared" si="24"/>
        <v>4.5494598431158051E-2</v>
      </c>
      <c r="Y335" s="11">
        <v>1156</v>
      </c>
      <c r="Z335" s="11">
        <v>7.0556640000000002</v>
      </c>
      <c r="AA335" s="11">
        <v>2.9972569999999998</v>
      </c>
      <c r="AB335" s="11">
        <v>160</v>
      </c>
      <c r="AC335" s="11">
        <v>228</v>
      </c>
      <c r="AD335" s="11">
        <v>11029</v>
      </c>
      <c r="AE335" s="11">
        <v>11361</v>
      </c>
    </row>
    <row r="336" spans="1:31" x14ac:dyDescent="0.25">
      <c r="A336" s="19" t="s">
        <v>235</v>
      </c>
      <c r="B336" s="11">
        <v>48</v>
      </c>
      <c r="C336" s="11" t="s">
        <v>272</v>
      </c>
      <c r="D336" s="11">
        <v>18209.13</v>
      </c>
      <c r="E336" s="11">
        <v>476484.2</v>
      </c>
      <c r="F336" s="11">
        <v>3991.7150000000001</v>
      </c>
      <c r="G336" s="11">
        <v>23010.71</v>
      </c>
      <c r="H336" s="11">
        <v>31902.11</v>
      </c>
      <c r="I336" s="11">
        <v>507.26639999999998</v>
      </c>
      <c r="J336" s="11">
        <v>2830.623</v>
      </c>
      <c r="L336" s="11">
        <v>4681132.2353403103</v>
      </c>
      <c r="N336" s="11">
        <v>4.8292700000000001E-2</v>
      </c>
      <c r="O336" s="12">
        <v>4.5193159999999997E-5</v>
      </c>
      <c r="P336" s="11">
        <v>0.97339520000000002</v>
      </c>
      <c r="Q336" s="11">
        <v>1197017</v>
      </c>
      <c r="R336" s="12">
        <v>24786700</v>
      </c>
      <c r="U336" s="12">
        <f t="shared" si="21"/>
        <v>0.10178823755560078</v>
      </c>
      <c r="V336" s="12">
        <f t="shared" si="22"/>
        <v>0.10724645118047757</v>
      </c>
      <c r="W336" s="12">
        <f t="shared" si="24"/>
        <v>4.5511443208618843E-2</v>
      </c>
      <c r="Y336" s="11">
        <v>1156</v>
      </c>
      <c r="Z336" s="11">
        <v>7.0556640000000002</v>
      </c>
      <c r="AA336" s="11">
        <v>2.9972569999999998</v>
      </c>
      <c r="AB336" s="11">
        <v>194</v>
      </c>
      <c r="AC336" s="11">
        <v>228</v>
      </c>
      <c r="AD336" s="11">
        <v>11029</v>
      </c>
      <c r="AE336" s="11">
        <v>11364</v>
      </c>
    </row>
    <row r="337" spans="1:31" x14ac:dyDescent="0.25">
      <c r="A337" s="19" t="s">
        <v>236</v>
      </c>
      <c r="B337" s="11">
        <v>49</v>
      </c>
      <c r="C337" s="11" t="s">
        <v>272</v>
      </c>
      <c r="D337" s="11">
        <v>18209.13</v>
      </c>
      <c r="E337" s="11">
        <v>476484.2</v>
      </c>
      <c r="F337" s="11">
        <v>3991.7150000000001</v>
      </c>
      <c r="G337" s="11">
        <v>23010.71</v>
      </c>
      <c r="H337" s="11">
        <v>31902.11</v>
      </c>
      <c r="I337" s="11">
        <v>507.26639999999998</v>
      </c>
      <c r="J337" s="11">
        <v>2830.623</v>
      </c>
      <c r="L337" s="11">
        <v>4681132.2353403103</v>
      </c>
      <c r="N337" s="11">
        <v>4.8292700000000001E-2</v>
      </c>
      <c r="O337" s="12">
        <v>4.5193159999999997E-5</v>
      </c>
      <c r="P337" s="11">
        <v>0.97339520000000002</v>
      </c>
      <c r="Q337" s="11">
        <v>1197017</v>
      </c>
      <c r="R337" s="12">
        <v>24786700</v>
      </c>
      <c r="U337" s="12">
        <f t="shared" si="21"/>
        <v>0.10178823755560078</v>
      </c>
      <c r="V337" s="12">
        <f t="shared" si="22"/>
        <v>0.10724645118047757</v>
      </c>
      <c r="W337" s="12">
        <f t="shared" si="24"/>
        <v>4.5511443208618843E-2</v>
      </c>
      <c r="Y337" s="11">
        <v>1156</v>
      </c>
      <c r="Z337" s="11">
        <v>7.0556640000000002</v>
      </c>
      <c r="AA337" s="11">
        <v>2.9972569999999998</v>
      </c>
      <c r="AB337" s="11">
        <v>194</v>
      </c>
      <c r="AC337" s="11">
        <v>228</v>
      </c>
      <c r="AD337" s="11">
        <v>11029</v>
      </c>
      <c r="AE337" s="11">
        <v>11364</v>
      </c>
    </row>
    <row r="339" spans="1:31" x14ac:dyDescent="0.25">
      <c r="W339" s="11">
        <f>AVERAGE(W289:W337)</f>
        <v>4.5728885149511303E-2</v>
      </c>
    </row>
    <row r="340" spans="1:31" x14ac:dyDescent="0.25">
      <c r="M340" s="13"/>
      <c r="W340" s="11">
        <f>STDEV(W289:W337)</f>
        <v>1.4569967233423245E-4</v>
      </c>
      <c r="X340" s="13">
        <f>W340/W339*1000</f>
        <v>3.1861627909332384</v>
      </c>
    </row>
    <row r="342" spans="1:31" x14ac:dyDescent="0.25">
      <c r="A342" s="19" t="s">
        <v>1</v>
      </c>
      <c r="B342" s="11" t="s">
        <v>175</v>
      </c>
      <c r="C342" s="11" t="s">
        <v>0</v>
      </c>
      <c r="D342" s="11" t="s">
        <v>176</v>
      </c>
      <c r="E342" s="11" t="s">
        <v>3</v>
      </c>
      <c r="F342" s="11" t="s">
        <v>177</v>
      </c>
      <c r="G342" s="11" t="s">
        <v>4</v>
      </c>
      <c r="H342" s="11" t="s">
        <v>5</v>
      </c>
      <c r="I342" s="11" t="s">
        <v>178</v>
      </c>
      <c r="J342" s="11" t="s">
        <v>179</v>
      </c>
      <c r="N342" s="11" t="s">
        <v>181</v>
      </c>
      <c r="O342" s="11" t="s">
        <v>182</v>
      </c>
      <c r="P342" s="11" t="s">
        <v>183</v>
      </c>
      <c r="Q342" s="11" t="s">
        <v>184</v>
      </c>
      <c r="R342" s="11" t="s">
        <v>185</v>
      </c>
      <c r="Y342" s="11" t="s">
        <v>9</v>
      </c>
      <c r="Z342" s="11" t="s">
        <v>10</v>
      </c>
      <c r="AA342" s="11" t="s">
        <v>11</v>
      </c>
      <c r="AB342" s="11" t="s">
        <v>12</v>
      </c>
      <c r="AC342" s="11" t="s">
        <v>189</v>
      </c>
      <c r="AD342" s="11" t="s">
        <v>190</v>
      </c>
      <c r="AE342" s="11" t="s">
        <v>191</v>
      </c>
    </row>
    <row r="343" spans="1:31" x14ac:dyDescent="0.25">
      <c r="A343" s="19" t="s">
        <v>22</v>
      </c>
      <c r="B343" s="11">
        <v>1</v>
      </c>
      <c r="C343" s="11" t="s">
        <v>273</v>
      </c>
      <c r="D343" s="11">
        <v>19257.04</v>
      </c>
      <c r="E343" s="11">
        <v>517515.3</v>
      </c>
      <c r="F343" s="11">
        <v>4358.9970000000003</v>
      </c>
      <c r="G343" s="11">
        <v>25059.57</v>
      </c>
      <c r="H343" s="11">
        <v>34900.32</v>
      </c>
      <c r="I343" s="11">
        <v>551.49940000000004</v>
      </c>
      <c r="J343" s="11">
        <v>3087.37</v>
      </c>
      <c r="L343" s="11">
        <v>4681132.2353403103</v>
      </c>
      <c r="M343" s="12"/>
      <c r="N343" s="11">
        <v>4.842287E-2</v>
      </c>
      <c r="O343" s="12">
        <v>5.3185400000000001E-5</v>
      </c>
      <c r="P343" s="11">
        <v>1.0120279999999999</v>
      </c>
      <c r="Q343" s="11">
        <v>869066</v>
      </c>
      <c r="R343" s="12">
        <v>17947430</v>
      </c>
      <c r="U343" s="12">
        <f t="shared" ref="U343:U391" si="25">E343/L343</f>
        <v>0.11055344604303355</v>
      </c>
      <c r="V343" s="12">
        <f t="shared" ref="V343:V391" si="26">U343/(1-U343/2)</f>
        <v>0.117022040990265</v>
      </c>
      <c r="W343" s="12">
        <f t="shared" ref="W343:W374" si="27">N343/(1+V343*f)</f>
        <v>4.5395810262522977E-2</v>
      </c>
      <c r="Y343" s="11">
        <v>1156</v>
      </c>
      <c r="Z343" s="11">
        <v>7.0556640000000002</v>
      </c>
      <c r="AA343" s="11">
        <v>2.9972569999999998</v>
      </c>
      <c r="AB343" s="11">
        <v>24</v>
      </c>
      <c r="AC343" s="11">
        <v>24</v>
      </c>
      <c r="AD343" s="11">
        <v>11063</v>
      </c>
      <c r="AE343" s="11">
        <v>11404</v>
      </c>
    </row>
    <row r="344" spans="1:31" x14ac:dyDescent="0.25">
      <c r="A344" s="19" t="s">
        <v>23</v>
      </c>
      <c r="B344" s="11">
        <v>2</v>
      </c>
      <c r="C344" s="11" t="s">
        <v>273</v>
      </c>
      <c r="D344" s="11">
        <v>20433.16</v>
      </c>
      <c r="E344" s="11">
        <v>524884.6</v>
      </c>
      <c r="F344" s="11">
        <v>4413.0039999999999</v>
      </c>
      <c r="G344" s="11">
        <v>25434.46</v>
      </c>
      <c r="H344" s="11">
        <v>35299.97</v>
      </c>
      <c r="I344" s="11">
        <v>559.11189999999999</v>
      </c>
      <c r="J344" s="11">
        <v>3133.9389999999999</v>
      </c>
      <c r="L344" s="11">
        <v>4681132.2353403103</v>
      </c>
      <c r="M344" s="12"/>
      <c r="N344" s="11">
        <v>4.8457229999999997E-2</v>
      </c>
      <c r="O344" s="12">
        <v>5.2830310000000002E-5</v>
      </c>
      <c r="P344" s="11">
        <v>1.3071729999999999</v>
      </c>
      <c r="Q344" s="11">
        <v>882067</v>
      </c>
      <c r="R344" s="12">
        <v>18203000</v>
      </c>
      <c r="U344" s="12">
        <f t="shared" si="25"/>
        <v>0.11212770193445343</v>
      </c>
      <c r="V344" s="12">
        <f t="shared" si="26"/>
        <v>0.11878737989783286</v>
      </c>
      <c r="W344" s="12">
        <f t="shared" si="27"/>
        <v>4.5385222158868754E-2</v>
      </c>
      <c r="Y344" s="11">
        <v>1156</v>
      </c>
      <c r="Z344" s="11">
        <v>7.0556640000000002</v>
      </c>
      <c r="AA344" s="11">
        <v>2.9972569999999998</v>
      </c>
      <c r="AB344" s="11">
        <v>58</v>
      </c>
      <c r="AC344" s="11">
        <v>24</v>
      </c>
      <c r="AD344" s="11">
        <v>11063</v>
      </c>
      <c r="AE344" s="11">
        <v>11407</v>
      </c>
    </row>
    <row r="345" spans="1:31" x14ac:dyDescent="0.25">
      <c r="A345" s="19" t="s">
        <v>24</v>
      </c>
      <c r="B345" s="11">
        <v>3</v>
      </c>
      <c r="C345" s="11" t="s">
        <v>273</v>
      </c>
      <c r="D345" s="11">
        <v>21062.28</v>
      </c>
      <c r="E345" s="11">
        <v>528016.6</v>
      </c>
      <c r="F345" s="11">
        <v>4447.924</v>
      </c>
      <c r="G345" s="11">
        <v>25535.06</v>
      </c>
      <c r="H345" s="11">
        <v>35578.339999999997</v>
      </c>
      <c r="I345" s="11">
        <v>566.58010000000002</v>
      </c>
      <c r="J345" s="11">
        <v>3157.2089999999998</v>
      </c>
      <c r="L345" s="11">
        <v>4681132.2353403103</v>
      </c>
      <c r="M345" s="12"/>
      <c r="N345" s="11">
        <v>4.8360350000000003E-2</v>
      </c>
      <c r="O345" s="12">
        <v>5.2618290000000003E-5</v>
      </c>
      <c r="P345" s="11">
        <v>1.2340040000000001</v>
      </c>
      <c r="Q345" s="11">
        <v>885556</v>
      </c>
      <c r="R345" s="12">
        <v>18311610</v>
      </c>
      <c r="U345" s="12">
        <f t="shared" si="25"/>
        <v>0.11279677083542462</v>
      </c>
      <c r="V345" s="12">
        <f t="shared" si="26"/>
        <v>0.11953855217316192</v>
      </c>
      <c r="W345" s="12">
        <f t="shared" si="27"/>
        <v>4.5276332836547861E-2</v>
      </c>
      <c r="Y345" s="11">
        <v>1156</v>
      </c>
      <c r="Z345" s="11">
        <v>7.0556640000000002</v>
      </c>
      <c r="AA345" s="11">
        <v>2.9972569999999998</v>
      </c>
      <c r="AB345" s="11">
        <v>92</v>
      </c>
      <c r="AC345" s="11">
        <v>24</v>
      </c>
      <c r="AD345" s="11">
        <v>11063</v>
      </c>
      <c r="AE345" s="11">
        <v>11410</v>
      </c>
    </row>
    <row r="346" spans="1:31" x14ac:dyDescent="0.25">
      <c r="A346" s="19" t="s">
        <v>25</v>
      </c>
      <c r="B346" s="11">
        <v>4</v>
      </c>
      <c r="C346" s="11" t="s">
        <v>273</v>
      </c>
      <c r="D346" s="11">
        <v>21112.2</v>
      </c>
      <c r="E346" s="11">
        <v>526922.30000000005</v>
      </c>
      <c r="F346" s="11">
        <v>4448.9040000000005</v>
      </c>
      <c r="G346" s="11">
        <v>25507.67</v>
      </c>
      <c r="H346" s="11">
        <v>35632.239999999998</v>
      </c>
      <c r="I346" s="11">
        <v>561.90890000000002</v>
      </c>
      <c r="J346" s="11">
        <v>3157.67</v>
      </c>
      <c r="L346" s="11">
        <v>4681132.2353403103</v>
      </c>
      <c r="M346" s="12"/>
      <c r="N346" s="11">
        <v>4.840879E-2</v>
      </c>
      <c r="O346" s="12">
        <v>5.270048E-5</v>
      </c>
      <c r="P346" s="11">
        <v>0.58898090000000003</v>
      </c>
      <c r="Q346" s="11">
        <v>884606</v>
      </c>
      <c r="R346" s="12">
        <v>18273670</v>
      </c>
      <c r="U346" s="12">
        <f t="shared" si="25"/>
        <v>0.11256300260479475</v>
      </c>
      <c r="V346" s="12">
        <f t="shared" si="26"/>
        <v>0.11927603703873513</v>
      </c>
      <c r="W346" s="12">
        <f t="shared" si="27"/>
        <v>4.5328031793320955E-2</v>
      </c>
      <c r="Y346" s="11">
        <v>1156</v>
      </c>
      <c r="Z346" s="11">
        <v>7.0556640000000002</v>
      </c>
      <c r="AA346" s="11">
        <v>2.9972569999999998</v>
      </c>
      <c r="AB346" s="11">
        <v>126</v>
      </c>
      <c r="AC346" s="11">
        <v>24</v>
      </c>
      <c r="AD346" s="11">
        <v>11063</v>
      </c>
      <c r="AE346" s="11">
        <v>11412</v>
      </c>
    </row>
    <row r="347" spans="1:31" x14ac:dyDescent="0.25">
      <c r="A347" s="19" t="s">
        <v>26</v>
      </c>
      <c r="B347" s="11">
        <v>5</v>
      </c>
      <c r="C347" s="11" t="s">
        <v>273</v>
      </c>
      <c r="D347" s="11">
        <v>20753.400000000001</v>
      </c>
      <c r="E347" s="11">
        <v>522231.5</v>
      </c>
      <c r="F347" s="11">
        <v>4399.3370000000004</v>
      </c>
      <c r="G347" s="11">
        <v>25287.52</v>
      </c>
      <c r="H347" s="11">
        <v>35527.51</v>
      </c>
      <c r="I347" s="11">
        <v>566.58010000000002</v>
      </c>
      <c r="J347" s="11">
        <v>3174.712</v>
      </c>
      <c r="L347" s="11">
        <v>4681132.2353403103</v>
      </c>
      <c r="M347" s="12"/>
      <c r="N347" s="11">
        <v>4.842204E-2</v>
      </c>
      <c r="O347" s="12">
        <v>5.2944220000000002E-5</v>
      </c>
      <c r="P347" s="11">
        <v>0.82178669999999998</v>
      </c>
      <c r="Q347" s="11">
        <v>876971</v>
      </c>
      <c r="R347" s="12">
        <v>18110990</v>
      </c>
      <c r="U347" s="12">
        <f t="shared" si="25"/>
        <v>0.11156093734276547</v>
      </c>
      <c r="V347" s="12">
        <f t="shared" si="26"/>
        <v>0.11815148240556661</v>
      </c>
      <c r="W347" s="12">
        <f t="shared" si="27"/>
        <v>4.5367659748012913E-2</v>
      </c>
      <c r="Y347" s="11">
        <v>1156</v>
      </c>
      <c r="Z347" s="11">
        <v>7.0556640000000002</v>
      </c>
      <c r="AA347" s="11">
        <v>2.9972569999999998</v>
      </c>
      <c r="AB347" s="11">
        <v>160</v>
      </c>
      <c r="AC347" s="11">
        <v>24</v>
      </c>
      <c r="AD347" s="11">
        <v>11063</v>
      </c>
      <c r="AE347" s="11">
        <v>11415</v>
      </c>
    </row>
    <row r="348" spans="1:31" x14ac:dyDescent="0.25">
      <c r="A348" s="19" t="s">
        <v>193</v>
      </c>
      <c r="B348" s="11">
        <v>6</v>
      </c>
      <c r="C348" s="11" t="s">
        <v>273</v>
      </c>
      <c r="D348" s="11">
        <v>19772.400000000001</v>
      </c>
      <c r="E348" s="11">
        <v>513086.5</v>
      </c>
      <c r="F348" s="11">
        <v>4310.9279999999999</v>
      </c>
      <c r="G348" s="11">
        <v>24787.599999999999</v>
      </c>
      <c r="H348" s="11">
        <v>35223.620000000003</v>
      </c>
      <c r="I348" s="11">
        <v>560.89970000000005</v>
      </c>
      <c r="J348" s="11">
        <v>3138.1489999999999</v>
      </c>
      <c r="L348" s="11">
        <v>4681132.2353403103</v>
      </c>
      <c r="M348" s="12"/>
      <c r="N348" s="11">
        <v>4.8310760000000001E-2</v>
      </c>
      <c r="O348" s="12">
        <v>5.3349720000000003E-5</v>
      </c>
      <c r="P348" s="11">
        <v>0.77164239999999995</v>
      </c>
      <c r="Q348" s="11">
        <v>859634</v>
      </c>
      <c r="R348" s="12">
        <v>17793840</v>
      </c>
      <c r="U348" s="12">
        <f t="shared" si="25"/>
        <v>0.10960735014628346</v>
      </c>
      <c r="V348" s="12">
        <f t="shared" si="26"/>
        <v>0.11596252255293647</v>
      </c>
      <c r="W348" s="12">
        <f t="shared" si="27"/>
        <v>4.5316357353089289E-2</v>
      </c>
      <c r="Y348" s="11">
        <v>1156</v>
      </c>
      <c r="Z348" s="11">
        <v>7.0556640000000002</v>
      </c>
      <c r="AA348" s="11">
        <v>2.9972569999999998</v>
      </c>
      <c r="AB348" s="11">
        <v>194</v>
      </c>
      <c r="AC348" s="11">
        <v>24</v>
      </c>
      <c r="AD348" s="11">
        <v>11063</v>
      </c>
      <c r="AE348" s="11">
        <v>11418</v>
      </c>
    </row>
    <row r="349" spans="1:31" x14ac:dyDescent="0.25">
      <c r="A349" s="19" t="s">
        <v>194</v>
      </c>
      <c r="B349" s="11">
        <v>7</v>
      </c>
      <c r="C349" s="11" t="s">
        <v>273</v>
      </c>
      <c r="D349" s="11">
        <v>18774.77</v>
      </c>
      <c r="E349" s="11">
        <v>500998.6</v>
      </c>
      <c r="F349" s="11">
        <v>4196.3959999999997</v>
      </c>
      <c r="G349" s="11">
        <v>24110.959999999999</v>
      </c>
      <c r="H349" s="11">
        <v>34708.36</v>
      </c>
      <c r="I349" s="11">
        <v>544.4348</v>
      </c>
      <c r="J349" s="11">
        <v>3088.0909999999999</v>
      </c>
      <c r="L349" s="11">
        <v>4681132.2353403103</v>
      </c>
      <c r="M349" s="12"/>
      <c r="N349" s="11">
        <v>4.8125800000000003E-2</v>
      </c>
      <c r="O349" s="12">
        <v>5.3881280000000001E-5</v>
      </c>
      <c r="P349" s="11">
        <v>1.020974</v>
      </c>
      <c r="Q349" s="11">
        <v>836168</v>
      </c>
      <c r="R349" s="12">
        <v>17374630</v>
      </c>
      <c r="U349" s="12">
        <f t="shared" si="25"/>
        <v>0.10702509025865582</v>
      </c>
      <c r="V349" s="12">
        <f t="shared" si="26"/>
        <v>0.11307607904140654</v>
      </c>
      <c r="W349" s="12">
        <f t="shared" si="27"/>
        <v>4.5212615925641075E-2</v>
      </c>
      <c r="Y349" s="11">
        <v>1156</v>
      </c>
      <c r="Z349" s="11">
        <v>7.0556640000000002</v>
      </c>
      <c r="AA349" s="11">
        <v>2.9972569999999998</v>
      </c>
      <c r="AB349" s="11">
        <v>228</v>
      </c>
      <c r="AC349" s="11">
        <v>24</v>
      </c>
      <c r="AD349" s="11">
        <v>11063</v>
      </c>
      <c r="AE349" s="11">
        <v>11420</v>
      </c>
    </row>
    <row r="350" spans="1:31" x14ac:dyDescent="0.25">
      <c r="A350" s="19" t="s">
        <v>195</v>
      </c>
      <c r="B350" s="11">
        <v>8</v>
      </c>
      <c r="C350" s="11" t="s">
        <v>273</v>
      </c>
      <c r="D350" s="11">
        <v>22037.25</v>
      </c>
      <c r="E350" s="11">
        <v>526376.6</v>
      </c>
      <c r="F350" s="11">
        <v>4433.1030000000001</v>
      </c>
      <c r="G350" s="11">
        <v>25500.66</v>
      </c>
      <c r="H350" s="11">
        <v>35313.64</v>
      </c>
      <c r="I350" s="11">
        <v>562.77390000000003</v>
      </c>
      <c r="J350" s="11">
        <v>3143.4830000000002</v>
      </c>
      <c r="L350" s="11">
        <v>4681132.2353403103</v>
      </c>
      <c r="M350" s="12"/>
      <c r="N350" s="11">
        <v>4.8445660000000001E-2</v>
      </c>
      <c r="O350" s="12">
        <v>5.2748799999999999E-5</v>
      </c>
      <c r="P350" s="11">
        <v>0.99042189999999997</v>
      </c>
      <c r="Q350" s="11">
        <v>884363</v>
      </c>
      <c r="R350" s="12">
        <v>18254740</v>
      </c>
      <c r="U350" s="12">
        <f t="shared" si="25"/>
        <v>0.11244642824360063</v>
      </c>
      <c r="V350" s="12">
        <f t="shared" si="26"/>
        <v>0.11914515161439089</v>
      </c>
      <c r="W350" s="12">
        <f t="shared" si="27"/>
        <v>4.53657234722879E-2</v>
      </c>
      <c r="Y350" s="11">
        <v>1156</v>
      </c>
      <c r="Z350" s="11">
        <v>7.0556640000000002</v>
      </c>
      <c r="AA350" s="11">
        <v>2.9972569999999998</v>
      </c>
      <c r="AB350" s="11">
        <v>24</v>
      </c>
      <c r="AC350" s="11">
        <v>58</v>
      </c>
      <c r="AD350" s="11">
        <v>11060</v>
      </c>
      <c r="AE350" s="11">
        <v>11404</v>
      </c>
    </row>
    <row r="351" spans="1:31" x14ac:dyDescent="0.25">
      <c r="A351" s="19" t="s">
        <v>196</v>
      </c>
      <c r="B351" s="11">
        <v>9</v>
      </c>
      <c r="C351" s="11" t="s">
        <v>273</v>
      </c>
      <c r="D351" s="11">
        <v>23338.09</v>
      </c>
      <c r="E351" s="11">
        <v>534270.69999999995</v>
      </c>
      <c r="F351" s="11">
        <v>4512.6880000000001</v>
      </c>
      <c r="G351" s="11">
        <v>25886.54</v>
      </c>
      <c r="H351" s="11">
        <v>35721.74</v>
      </c>
      <c r="I351" s="11">
        <v>573.76009999999997</v>
      </c>
      <c r="J351" s="11">
        <v>3174.1640000000002</v>
      </c>
      <c r="L351" s="11">
        <v>4681132.2353403103</v>
      </c>
      <c r="M351" s="12"/>
      <c r="N351" s="11">
        <v>4.8452090000000003E-2</v>
      </c>
      <c r="O351" s="12">
        <v>5.2361290000000002E-5</v>
      </c>
      <c r="P351" s="11">
        <v>0.74096059999999997</v>
      </c>
      <c r="Q351" s="11">
        <v>897745</v>
      </c>
      <c r="R351" s="12">
        <v>18528510</v>
      </c>
      <c r="U351" s="12">
        <f t="shared" si="25"/>
        <v>0.11413279376440418</v>
      </c>
      <c r="V351" s="12">
        <f t="shared" si="26"/>
        <v>0.12104011712704431</v>
      </c>
      <c r="W351" s="12">
        <f t="shared" si="27"/>
        <v>4.5325913783657981E-2</v>
      </c>
      <c r="Y351" s="11">
        <v>1156</v>
      </c>
      <c r="Z351" s="11">
        <v>7.0556640000000002</v>
      </c>
      <c r="AA351" s="11">
        <v>2.9972569999999998</v>
      </c>
      <c r="AB351" s="11">
        <v>58</v>
      </c>
      <c r="AC351" s="11">
        <v>58</v>
      </c>
      <c r="AD351" s="11">
        <v>11060</v>
      </c>
      <c r="AE351" s="11">
        <v>11407</v>
      </c>
    </row>
    <row r="352" spans="1:31" x14ac:dyDescent="0.25">
      <c r="A352" s="19" t="s">
        <v>197</v>
      </c>
      <c r="B352" s="11">
        <v>10</v>
      </c>
      <c r="C352" s="11" t="s">
        <v>273</v>
      </c>
      <c r="D352" s="11">
        <v>23987.51</v>
      </c>
      <c r="E352" s="11">
        <v>537837.1</v>
      </c>
      <c r="F352" s="11">
        <v>4545.9350000000004</v>
      </c>
      <c r="G352" s="11">
        <v>26082.99</v>
      </c>
      <c r="H352" s="11">
        <v>35996.43</v>
      </c>
      <c r="I352" s="11">
        <v>574.33680000000004</v>
      </c>
      <c r="J352" s="11">
        <v>3197.174</v>
      </c>
      <c r="L352" s="11">
        <v>4681132.2353403103</v>
      </c>
      <c r="M352" s="12"/>
      <c r="N352" s="11">
        <v>4.8496089999999999E-2</v>
      </c>
      <c r="O352" s="12">
        <v>5.221218E-5</v>
      </c>
      <c r="P352" s="11">
        <v>0.98417529999999998</v>
      </c>
      <c r="Q352" s="11">
        <v>904558</v>
      </c>
      <c r="R352" s="12">
        <v>18652190</v>
      </c>
      <c r="U352" s="12">
        <f t="shared" si="25"/>
        <v>0.11489466072750243</v>
      </c>
      <c r="V352" s="12">
        <f t="shared" si="26"/>
        <v>0.12189733733589948</v>
      </c>
      <c r="W352" s="12">
        <f t="shared" si="27"/>
        <v>4.5346354067276863E-2</v>
      </c>
      <c r="Y352" s="11">
        <v>1156</v>
      </c>
      <c r="Z352" s="11">
        <v>7.0556640000000002</v>
      </c>
      <c r="AA352" s="11">
        <v>2.9972569999999998</v>
      </c>
      <c r="AB352" s="11">
        <v>92</v>
      </c>
      <c r="AC352" s="11">
        <v>58</v>
      </c>
      <c r="AD352" s="11">
        <v>11060</v>
      </c>
      <c r="AE352" s="11">
        <v>11410</v>
      </c>
    </row>
    <row r="353" spans="1:31" x14ac:dyDescent="0.25">
      <c r="A353" s="19" t="s">
        <v>198</v>
      </c>
      <c r="B353" s="11">
        <v>11</v>
      </c>
      <c r="C353" s="11" t="s">
        <v>273</v>
      </c>
      <c r="D353" s="11">
        <v>24121.22</v>
      </c>
      <c r="E353" s="11">
        <v>537455.1</v>
      </c>
      <c r="F353" s="11">
        <v>4523.8180000000002</v>
      </c>
      <c r="G353" s="11">
        <v>26046.71</v>
      </c>
      <c r="H353" s="11">
        <v>36066.78</v>
      </c>
      <c r="I353" s="11">
        <v>578.25840000000005</v>
      </c>
      <c r="J353" s="11">
        <v>3202.393</v>
      </c>
      <c r="L353" s="11">
        <v>4681132.2353403103</v>
      </c>
      <c r="M353" s="12"/>
      <c r="N353" s="11">
        <v>4.8463050000000001E-2</v>
      </c>
      <c r="O353" s="12">
        <v>5.2212120000000002E-5</v>
      </c>
      <c r="P353" s="11">
        <v>0.87336250000000004</v>
      </c>
      <c r="Q353" s="11">
        <v>903300</v>
      </c>
      <c r="R353" s="12">
        <v>18638940</v>
      </c>
      <c r="U353" s="12">
        <f t="shared" si="25"/>
        <v>0.11481305653843123</v>
      </c>
      <c r="V353" s="12">
        <f t="shared" si="26"/>
        <v>0.12180548665122007</v>
      </c>
      <c r="W353" s="12">
        <f t="shared" si="27"/>
        <v>4.531767776171567E-2</v>
      </c>
      <c r="Y353" s="11">
        <v>1156</v>
      </c>
      <c r="Z353" s="11">
        <v>7.0556640000000002</v>
      </c>
      <c r="AA353" s="11">
        <v>2.9972569999999998</v>
      </c>
      <c r="AB353" s="11">
        <v>126</v>
      </c>
      <c r="AC353" s="11">
        <v>58</v>
      </c>
      <c r="AD353" s="11">
        <v>11060</v>
      </c>
      <c r="AE353" s="11">
        <v>11412</v>
      </c>
    </row>
    <row r="354" spans="1:31" x14ac:dyDescent="0.25">
      <c r="A354" s="19" t="s">
        <v>199</v>
      </c>
      <c r="B354" s="11">
        <v>12</v>
      </c>
      <c r="C354" s="11" t="s">
        <v>273</v>
      </c>
      <c r="D354" s="11">
        <v>23733.82</v>
      </c>
      <c r="E354" s="11">
        <v>533528.30000000005</v>
      </c>
      <c r="F354" s="11">
        <v>4492.2430000000004</v>
      </c>
      <c r="G354" s="11">
        <v>25867.82</v>
      </c>
      <c r="H354" s="11">
        <v>36011.33</v>
      </c>
      <c r="I354" s="11">
        <v>571.74159999999995</v>
      </c>
      <c r="J354" s="11">
        <v>3196.569</v>
      </c>
      <c r="L354" s="11">
        <v>4681132.2353403103</v>
      </c>
      <c r="M354" s="12"/>
      <c r="N354" s="11">
        <v>4.8484449999999998E-2</v>
      </c>
      <c r="O354" s="12">
        <v>5.2416010000000002E-5</v>
      </c>
      <c r="P354" s="11">
        <v>0.94288249999999996</v>
      </c>
      <c r="Q354" s="11">
        <v>897096</v>
      </c>
      <c r="R354" s="12">
        <v>18502760</v>
      </c>
      <c r="U354" s="12">
        <f t="shared" si="25"/>
        <v>0.11397419965454436</v>
      </c>
      <c r="V354" s="12">
        <f t="shared" si="26"/>
        <v>0.12086176088754265</v>
      </c>
      <c r="W354" s="12">
        <f t="shared" si="27"/>
        <v>4.5360498470432623E-2</v>
      </c>
      <c r="Y354" s="11">
        <v>1156</v>
      </c>
      <c r="Z354" s="11">
        <v>7.0556640000000002</v>
      </c>
      <c r="AA354" s="11">
        <v>2.9972569999999998</v>
      </c>
      <c r="AB354" s="11">
        <v>160</v>
      </c>
      <c r="AC354" s="11">
        <v>58</v>
      </c>
      <c r="AD354" s="11">
        <v>11060</v>
      </c>
      <c r="AE354" s="11">
        <v>11415</v>
      </c>
    </row>
    <row r="355" spans="1:31" x14ac:dyDescent="0.25">
      <c r="A355" s="19" t="s">
        <v>200</v>
      </c>
      <c r="B355" s="11">
        <v>13</v>
      </c>
      <c r="C355" s="11" t="s">
        <v>273</v>
      </c>
      <c r="D355" s="11">
        <v>22633.91</v>
      </c>
      <c r="E355" s="11">
        <v>524398.9</v>
      </c>
      <c r="F355" s="11">
        <v>4413.8119999999999</v>
      </c>
      <c r="G355" s="11">
        <v>25326.18</v>
      </c>
      <c r="H355" s="11">
        <v>35712.54</v>
      </c>
      <c r="I355" s="11">
        <v>574.07730000000004</v>
      </c>
      <c r="J355" s="11">
        <v>3170.069</v>
      </c>
      <c r="L355" s="11">
        <v>4681132.2353403103</v>
      </c>
      <c r="M355" s="12"/>
      <c r="N355" s="11">
        <v>4.8295640000000001E-2</v>
      </c>
      <c r="O355" s="12">
        <v>5.2762510000000002E-5</v>
      </c>
      <c r="P355" s="11">
        <v>1.462434</v>
      </c>
      <c r="Q355" s="11">
        <v>878312</v>
      </c>
      <c r="R355" s="12">
        <v>18186150</v>
      </c>
      <c r="U355" s="12">
        <f t="shared" si="25"/>
        <v>0.1120239449851553</v>
      </c>
      <c r="V355" s="12">
        <f t="shared" si="26"/>
        <v>0.11867093831788506</v>
      </c>
      <c r="W355" s="12">
        <f t="shared" si="27"/>
        <v>4.5236687566535615E-2</v>
      </c>
      <c r="Y355" s="11">
        <v>1156</v>
      </c>
      <c r="Z355" s="11">
        <v>7.0556640000000002</v>
      </c>
      <c r="AA355" s="11">
        <v>2.9972569999999998</v>
      </c>
      <c r="AB355" s="11">
        <v>194</v>
      </c>
      <c r="AC355" s="11">
        <v>58</v>
      </c>
      <c r="AD355" s="11">
        <v>11060</v>
      </c>
      <c r="AE355" s="11">
        <v>11418</v>
      </c>
    </row>
    <row r="356" spans="1:31" x14ac:dyDescent="0.25">
      <c r="A356" s="19" t="s">
        <v>201</v>
      </c>
      <c r="B356" s="11">
        <v>14</v>
      </c>
      <c r="C356" s="11" t="s">
        <v>273</v>
      </c>
      <c r="D356" s="11">
        <v>21475.61</v>
      </c>
      <c r="E356" s="11">
        <v>513546</v>
      </c>
      <c r="F356" s="11">
        <v>4320.3580000000002</v>
      </c>
      <c r="G356" s="11">
        <v>24765.22</v>
      </c>
      <c r="H356" s="11">
        <v>35330.82</v>
      </c>
      <c r="I356" s="11">
        <v>564.87890000000004</v>
      </c>
      <c r="J356" s="11">
        <v>3155.623</v>
      </c>
      <c r="L356" s="11">
        <v>4681132.2353403103</v>
      </c>
      <c r="M356" s="12"/>
      <c r="N356" s="11">
        <v>4.8223960000000003E-2</v>
      </c>
      <c r="O356" s="12">
        <v>5.3275710000000003E-5</v>
      </c>
      <c r="P356" s="11">
        <v>0.79917720000000003</v>
      </c>
      <c r="Q356" s="11">
        <v>858858</v>
      </c>
      <c r="R356" s="12">
        <v>17809780</v>
      </c>
      <c r="U356" s="12">
        <f t="shared" si="25"/>
        <v>0.10970551015905367</v>
      </c>
      <c r="V356" s="12">
        <f t="shared" si="26"/>
        <v>0.11607240115087521</v>
      </c>
      <c r="W356" s="12">
        <f t="shared" si="27"/>
        <v>4.5232280897128552E-2</v>
      </c>
      <c r="Y356" s="11">
        <v>1156</v>
      </c>
      <c r="Z356" s="11">
        <v>7.0556640000000002</v>
      </c>
      <c r="AA356" s="11">
        <v>2.9972569999999998</v>
      </c>
      <c r="AB356" s="11">
        <v>228</v>
      </c>
      <c r="AC356" s="11">
        <v>58</v>
      </c>
      <c r="AD356" s="11">
        <v>11060</v>
      </c>
      <c r="AE356" s="11">
        <v>11420</v>
      </c>
    </row>
    <row r="357" spans="1:31" x14ac:dyDescent="0.25">
      <c r="A357" s="19" t="s">
        <v>202</v>
      </c>
      <c r="B357" s="11">
        <v>15</v>
      </c>
      <c r="C357" s="11" t="s">
        <v>273</v>
      </c>
      <c r="D357" s="11">
        <v>23524.19</v>
      </c>
      <c r="E357" s="11">
        <v>531006.30000000005</v>
      </c>
      <c r="F357" s="11">
        <v>4492.9930000000004</v>
      </c>
      <c r="G357" s="11">
        <v>25720.3</v>
      </c>
      <c r="H357" s="11">
        <v>35510.44</v>
      </c>
      <c r="I357" s="11">
        <v>562.42790000000002</v>
      </c>
      <c r="J357" s="11">
        <v>3149.567</v>
      </c>
      <c r="L357" s="11">
        <v>4681132.2353403103</v>
      </c>
      <c r="M357" s="12"/>
      <c r="N357" s="11">
        <v>4.8436899999999998E-2</v>
      </c>
      <c r="O357" s="12">
        <v>5.2513380000000003E-5</v>
      </c>
      <c r="P357" s="11">
        <v>0.67088409999999998</v>
      </c>
      <c r="Q357" s="11">
        <v>891980</v>
      </c>
      <c r="R357" s="12">
        <v>18415300</v>
      </c>
      <c r="U357" s="12">
        <f t="shared" si="25"/>
        <v>0.11343544110784916</v>
      </c>
      <c r="V357" s="12">
        <f t="shared" si="26"/>
        <v>0.12025609256060864</v>
      </c>
      <c r="W357" s="12">
        <f t="shared" si="27"/>
        <v>4.5330648796258442E-2</v>
      </c>
      <c r="Y357" s="11">
        <v>1156</v>
      </c>
      <c r="Z357" s="11">
        <v>7.0556640000000002</v>
      </c>
      <c r="AA357" s="11">
        <v>2.9972569999999998</v>
      </c>
      <c r="AB357" s="11">
        <v>24</v>
      </c>
      <c r="AC357" s="11">
        <v>92</v>
      </c>
      <c r="AD357" s="11">
        <v>11057</v>
      </c>
      <c r="AE357" s="11">
        <v>11404</v>
      </c>
    </row>
    <row r="358" spans="1:31" x14ac:dyDescent="0.25">
      <c r="A358" s="19" t="s">
        <v>203</v>
      </c>
      <c r="B358" s="11">
        <v>16</v>
      </c>
      <c r="C358" s="11" t="s">
        <v>273</v>
      </c>
      <c r="D358" s="11">
        <v>24960.18</v>
      </c>
      <c r="E358" s="11">
        <v>539153.4</v>
      </c>
      <c r="F358" s="11">
        <v>4565.0810000000001</v>
      </c>
      <c r="G358" s="11">
        <v>26183.74</v>
      </c>
      <c r="H358" s="11">
        <v>35964.65</v>
      </c>
      <c r="I358" s="11">
        <v>577.04729999999995</v>
      </c>
      <c r="J358" s="11">
        <v>3203.9789999999998</v>
      </c>
      <c r="L358" s="11">
        <v>4681132.2353403103</v>
      </c>
      <c r="M358" s="12"/>
      <c r="N358" s="11">
        <v>4.8564540000000003E-2</v>
      </c>
      <c r="O358" s="12">
        <v>5.2186889999999999E-5</v>
      </c>
      <c r="P358" s="11">
        <v>0.87845110000000004</v>
      </c>
      <c r="Q358" s="11">
        <v>908052</v>
      </c>
      <c r="R358" s="12">
        <v>18697840</v>
      </c>
      <c r="U358" s="12">
        <f t="shared" si="25"/>
        <v>0.11517585338214752</v>
      </c>
      <c r="V358" s="12">
        <f t="shared" si="26"/>
        <v>0.12221389840407151</v>
      </c>
      <c r="W358" s="12">
        <f t="shared" si="27"/>
        <v>4.5402700412358096E-2</v>
      </c>
      <c r="Y358" s="11">
        <v>1156</v>
      </c>
      <c r="Z358" s="11">
        <v>7.0556640000000002</v>
      </c>
      <c r="AA358" s="11">
        <v>2.9972569999999998</v>
      </c>
      <c r="AB358" s="11">
        <v>58</v>
      </c>
      <c r="AC358" s="11">
        <v>92</v>
      </c>
      <c r="AD358" s="11">
        <v>11057</v>
      </c>
      <c r="AE358" s="11">
        <v>11407</v>
      </c>
    </row>
    <row r="359" spans="1:31" x14ac:dyDescent="0.25">
      <c r="A359" s="19" t="s">
        <v>204</v>
      </c>
      <c r="B359" s="11">
        <v>17</v>
      </c>
      <c r="C359" s="11" t="s">
        <v>273</v>
      </c>
      <c r="D359" s="11">
        <v>25721.65</v>
      </c>
      <c r="E359" s="11">
        <v>542847.19999999995</v>
      </c>
      <c r="F359" s="11">
        <v>4586.4769999999999</v>
      </c>
      <c r="G359" s="11">
        <v>26361.91</v>
      </c>
      <c r="H359" s="11">
        <v>36176.32</v>
      </c>
      <c r="I359" s="11">
        <v>567.50289999999995</v>
      </c>
      <c r="J359" s="11">
        <v>3226.759</v>
      </c>
      <c r="L359" s="11">
        <v>4681132.2353403103</v>
      </c>
      <c r="M359" s="12"/>
      <c r="N359" s="11">
        <v>4.8562300000000003E-2</v>
      </c>
      <c r="O359" s="12">
        <v>5.200779E-5</v>
      </c>
      <c r="P359" s="11">
        <v>0.86498649999999999</v>
      </c>
      <c r="Q359" s="11">
        <v>914231</v>
      </c>
      <c r="R359" s="12">
        <v>18825940</v>
      </c>
      <c r="U359" s="12">
        <f t="shared" si="25"/>
        <v>0.11596493598317158</v>
      </c>
      <c r="V359" s="12">
        <f t="shared" si="26"/>
        <v>0.123102736459618</v>
      </c>
      <c r="W359" s="12">
        <f t="shared" si="27"/>
        <v>4.5379119107466698E-2</v>
      </c>
      <c r="Y359" s="11">
        <v>1156</v>
      </c>
      <c r="Z359" s="11">
        <v>7.0556640000000002</v>
      </c>
      <c r="AA359" s="11">
        <v>2.9972569999999998</v>
      </c>
      <c r="AB359" s="11">
        <v>92</v>
      </c>
      <c r="AC359" s="11">
        <v>92</v>
      </c>
      <c r="AD359" s="11">
        <v>11057</v>
      </c>
      <c r="AE359" s="11">
        <v>11410</v>
      </c>
    </row>
    <row r="360" spans="1:31" x14ac:dyDescent="0.25">
      <c r="A360" s="19" t="s">
        <v>205</v>
      </c>
      <c r="B360" s="11">
        <v>18</v>
      </c>
      <c r="C360" s="11" t="s">
        <v>273</v>
      </c>
      <c r="D360" s="11">
        <v>25665.279999999999</v>
      </c>
      <c r="E360" s="11">
        <v>542718.9</v>
      </c>
      <c r="F360" s="11">
        <v>4600.1149999999998</v>
      </c>
      <c r="G360" s="11">
        <v>26312.2</v>
      </c>
      <c r="H360" s="11">
        <v>36264.33</v>
      </c>
      <c r="I360" s="11">
        <v>578.57550000000003</v>
      </c>
      <c r="J360" s="11">
        <v>3230.9690000000001</v>
      </c>
      <c r="L360" s="11">
        <v>4681132.2353403103</v>
      </c>
      <c r="M360" s="12"/>
      <c r="N360" s="11">
        <v>4.848218E-2</v>
      </c>
      <c r="O360" s="12">
        <v>5.1969019999999998E-5</v>
      </c>
      <c r="P360" s="11">
        <v>0.64254520000000004</v>
      </c>
      <c r="Q360" s="11">
        <v>912507</v>
      </c>
      <c r="R360" s="12">
        <v>18821490</v>
      </c>
      <c r="U360" s="12">
        <f t="shared" si="25"/>
        <v>0.11593752808406732</v>
      </c>
      <c r="V360" s="12">
        <f t="shared" si="26"/>
        <v>0.12307185118566544</v>
      </c>
      <c r="W360" s="12">
        <f t="shared" si="27"/>
        <v>4.5304995906139046E-2</v>
      </c>
      <c r="Y360" s="11">
        <v>1156</v>
      </c>
      <c r="Z360" s="11">
        <v>7.0556640000000002</v>
      </c>
      <c r="AA360" s="11">
        <v>2.9972569999999998</v>
      </c>
      <c r="AB360" s="11">
        <v>126</v>
      </c>
      <c r="AC360" s="11">
        <v>92</v>
      </c>
      <c r="AD360" s="11">
        <v>11057</v>
      </c>
      <c r="AE360" s="11">
        <v>11412</v>
      </c>
    </row>
    <row r="361" spans="1:31" x14ac:dyDescent="0.25">
      <c r="A361" s="19" t="s">
        <v>206</v>
      </c>
      <c r="B361" s="11">
        <v>19</v>
      </c>
      <c r="C361" s="11" t="s">
        <v>273</v>
      </c>
      <c r="D361" s="11">
        <v>25163.96</v>
      </c>
      <c r="E361" s="11">
        <v>538931.69999999995</v>
      </c>
      <c r="F361" s="11">
        <v>4564.8789999999999</v>
      </c>
      <c r="G361" s="11">
        <v>26114.560000000001</v>
      </c>
      <c r="H361" s="11">
        <v>36293.54</v>
      </c>
      <c r="I361" s="11">
        <v>575.46140000000003</v>
      </c>
      <c r="J361" s="11">
        <v>3217.4740000000002</v>
      </c>
      <c r="L361" s="11">
        <v>4681132.2353403103</v>
      </c>
      <c r="M361" s="12"/>
      <c r="N361" s="11">
        <v>4.8456159999999998E-2</v>
      </c>
      <c r="O361" s="12">
        <v>5.2136660000000002E-5</v>
      </c>
      <c r="P361" s="11">
        <v>0.63110449999999996</v>
      </c>
      <c r="Q361" s="11">
        <v>905653</v>
      </c>
      <c r="R361" s="12">
        <v>18690150</v>
      </c>
      <c r="U361" s="12">
        <f t="shared" si="25"/>
        <v>0.11512849304519178</v>
      </c>
      <c r="V361" s="12">
        <f t="shared" si="26"/>
        <v>0.12216057446928355</v>
      </c>
      <c r="W361" s="12">
        <f t="shared" si="27"/>
        <v>4.5302663496353791E-2</v>
      </c>
      <c r="Y361" s="11">
        <v>1156</v>
      </c>
      <c r="Z361" s="11">
        <v>7.0556640000000002</v>
      </c>
      <c r="AA361" s="11">
        <v>2.9972569999999998</v>
      </c>
      <c r="AB361" s="11">
        <v>160</v>
      </c>
      <c r="AC361" s="11">
        <v>92</v>
      </c>
      <c r="AD361" s="11">
        <v>11057</v>
      </c>
      <c r="AE361" s="11">
        <v>11415</v>
      </c>
    </row>
    <row r="362" spans="1:31" x14ac:dyDescent="0.25">
      <c r="A362" s="19" t="s">
        <v>207</v>
      </c>
      <c r="B362" s="11">
        <v>20</v>
      </c>
      <c r="C362" s="11" t="s">
        <v>273</v>
      </c>
      <c r="D362" s="11">
        <v>24086.07</v>
      </c>
      <c r="E362" s="11">
        <v>530713</v>
      </c>
      <c r="F362" s="11">
        <v>4468.08</v>
      </c>
      <c r="G362" s="11">
        <v>25689.01</v>
      </c>
      <c r="H362" s="11">
        <v>36047.980000000003</v>
      </c>
      <c r="I362" s="11">
        <v>573.78890000000001</v>
      </c>
      <c r="J362" s="11">
        <v>3198.7310000000002</v>
      </c>
      <c r="L362" s="11">
        <v>4681132.2353403103</v>
      </c>
      <c r="M362" s="12"/>
      <c r="N362" s="11">
        <v>4.8404719999999998E-2</v>
      </c>
      <c r="O362" s="12">
        <v>5.2509609999999997E-5</v>
      </c>
      <c r="P362" s="11">
        <v>1.0794220000000001</v>
      </c>
      <c r="Q362" s="11">
        <v>890895</v>
      </c>
      <c r="R362" s="12">
        <v>18405130</v>
      </c>
      <c r="U362" s="12">
        <f t="shared" si="25"/>
        <v>0.11337278532603087</v>
      </c>
      <c r="V362" s="12">
        <f t="shared" si="26"/>
        <v>0.12018567785329334</v>
      </c>
      <c r="W362" s="12">
        <f t="shared" si="27"/>
        <v>4.5302233619536995E-2</v>
      </c>
      <c r="Y362" s="11">
        <v>1156</v>
      </c>
      <c r="Z362" s="11">
        <v>7.0556640000000002</v>
      </c>
      <c r="AA362" s="11">
        <v>2.9972569999999998</v>
      </c>
      <c r="AB362" s="11">
        <v>194</v>
      </c>
      <c r="AC362" s="11">
        <v>92</v>
      </c>
      <c r="AD362" s="11">
        <v>11057</v>
      </c>
      <c r="AE362" s="11">
        <v>11418</v>
      </c>
    </row>
    <row r="363" spans="1:31" x14ac:dyDescent="0.25">
      <c r="A363" s="19" t="s">
        <v>208</v>
      </c>
      <c r="B363" s="11">
        <v>21</v>
      </c>
      <c r="C363" s="11" t="s">
        <v>273</v>
      </c>
      <c r="D363" s="11">
        <v>23064.59</v>
      </c>
      <c r="E363" s="11">
        <v>520912.6</v>
      </c>
      <c r="F363" s="11">
        <v>4381.3729999999996</v>
      </c>
      <c r="G363" s="11">
        <v>25152.36</v>
      </c>
      <c r="H363" s="11">
        <v>35609.949999999997</v>
      </c>
      <c r="I363" s="11">
        <v>563.61019999999996</v>
      </c>
      <c r="J363" s="11">
        <v>3168.1370000000002</v>
      </c>
      <c r="L363" s="11">
        <v>4681132.2353403103</v>
      </c>
      <c r="M363" s="12"/>
      <c r="N363" s="11">
        <v>4.8285189999999999E-2</v>
      </c>
      <c r="O363" s="12">
        <v>5.2932780000000001E-5</v>
      </c>
      <c r="P363" s="11">
        <v>1.0954109999999999</v>
      </c>
      <c r="Q363" s="11">
        <v>872284</v>
      </c>
      <c r="R363" s="12">
        <v>18065250</v>
      </c>
      <c r="U363" s="12">
        <f t="shared" si="25"/>
        <v>0.11127918926693822</v>
      </c>
      <c r="V363" s="12">
        <f t="shared" si="26"/>
        <v>0.11783550923415502</v>
      </c>
      <c r="W363" s="12">
        <f t="shared" si="27"/>
        <v>4.5247074773397233E-2</v>
      </c>
      <c r="Y363" s="11">
        <v>1156</v>
      </c>
      <c r="Z363" s="11">
        <v>7.0556640000000002</v>
      </c>
      <c r="AA363" s="11">
        <v>2.9972569999999998</v>
      </c>
      <c r="AB363" s="11">
        <v>228</v>
      </c>
      <c r="AC363" s="11">
        <v>92</v>
      </c>
      <c r="AD363" s="11">
        <v>11057</v>
      </c>
      <c r="AE363" s="11">
        <v>11420</v>
      </c>
    </row>
    <row r="364" spans="1:31" x14ac:dyDescent="0.25">
      <c r="A364" s="19" t="s">
        <v>209</v>
      </c>
      <c r="B364" s="11">
        <v>22</v>
      </c>
      <c r="C364" s="11" t="s">
        <v>273</v>
      </c>
      <c r="D364" s="11">
        <v>24204.240000000002</v>
      </c>
      <c r="E364" s="11">
        <v>532321.5</v>
      </c>
      <c r="F364" s="11">
        <v>4501.9319999999998</v>
      </c>
      <c r="G364" s="11">
        <v>25824.080000000002</v>
      </c>
      <c r="H364" s="11">
        <v>35470.93</v>
      </c>
      <c r="I364" s="11">
        <v>562.37019999999995</v>
      </c>
      <c r="J364" s="11">
        <v>3168.7429999999999</v>
      </c>
      <c r="L364" s="11">
        <v>4681132.2353403103</v>
      </c>
      <c r="M364" s="12"/>
      <c r="N364" s="11">
        <v>4.8512180000000002E-2</v>
      </c>
      <c r="O364" s="12">
        <v>5.2491090000000002E-5</v>
      </c>
      <c r="P364" s="11">
        <v>0.78643850000000004</v>
      </c>
      <c r="Q364" s="11">
        <v>895579</v>
      </c>
      <c r="R364" s="12">
        <v>18460910</v>
      </c>
      <c r="U364" s="12">
        <f t="shared" si="25"/>
        <v>0.11371639877660947</v>
      </c>
      <c r="V364" s="12">
        <f t="shared" si="26"/>
        <v>0.12057189990185591</v>
      </c>
      <c r="W364" s="12">
        <f t="shared" si="27"/>
        <v>4.5393456257201002E-2</v>
      </c>
      <c r="Y364" s="11">
        <v>1156</v>
      </c>
      <c r="Z364" s="11">
        <v>7.0556640000000002</v>
      </c>
      <c r="AA364" s="11">
        <v>2.9972569999999998</v>
      </c>
      <c r="AB364" s="11">
        <v>24</v>
      </c>
      <c r="AC364" s="11">
        <v>126</v>
      </c>
      <c r="AD364" s="11">
        <v>11055</v>
      </c>
      <c r="AE364" s="11">
        <v>11404</v>
      </c>
    </row>
    <row r="365" spans="1:31" x14ac:dyDescent="0.25">
      <c r="A365" s="19" t="s">
        <v>210</v>
      </c>
      <c r="B365" s="11">
        <v>23</v>
      </c>
      <c r="C365" s="11" t="s">
        <v>273</v>
      </c>
      <c r="D365" s="11">
        <v>25250.09</v>
      </c>
      <c r="E365" s="11">
        <v>540141.69999999995</v>
      </c>
      <c r="F365" s="11">
        <v>4597.5780000000004</v>
      </c>
      <c r="G365" s="11">
        <v>26246.68</v>
      </c>
      <c r="H365" s="11">
        <v>35954.21</v>
      </c>
      <c r="I365" s="11">
        <v>567.2722</v>
      </c>
      <c r="J365" s="11">
        <v>3198.0680000000002</v>
      </c>
      <c r="L365" s="11">
        <v>4681132.2353403103</v>
      </c>
      <c r="M365" s="12"/>
      <c r="N365" s="11">
        <v>4.8592219999999998E-2</v>
      </c>
      <c r="O365" s="12">
        <v>5.2154690000000003E-5</v>
      </c>
      <c r="P365" s="11">
        <v>1.214342</v>
      </c>
      <c r="Q365" s="11">
        <v>910235</v>
      </c>
      <c r="R365" s="12">
        <v>18732110</v>
      </c>
      <c r="U365" s="12">
        <f t="shared" si="25"/>
        <v>0.11538697751842777</v>
      </c>
      <c r="V365" s="12">
        <f t="shared" si="26"/>
        <v>0.12245163982417089</v>
      </c>
      <c r="W365" s="12">
        <f t="shared" si="27"/>
        <v>4.5422825484453443E-2</v>
      </c>
      <c r="Y365" s="11">
        <v>1156</v>
      </c>
      <c r="Z365" s="11">
        <v>7.0556640000000002</v>
      </c>
      <c r="AA365" s="11">
        <v>2.9972569999999998</v>
      </c>
      <c r="AB365" s="11">
        <v>58</v>
      </c>
      <c r="AC365" s="11">
        <v>126</v>
      </c>
      <c r="AD365" s="11">
        <v>11055</v>
      </c>
      <c r="AE365" s="11">
        <v>11407</v>
      </c>
    </row>
    <row r="366" spans="1:31" x14ac:dyDescent="0.25">
      <c r="A366" s="19" t="s">
        <v>211</v>
      </c>
      <c r="B366" s="11">
        <v>24</v>
      </c>
      <c r="C366" s="11" t="s">
        <v>273</v>
      </c>
      <c r="D366" s="11">
        <v>26041.29</v>
      </c>
      <c r="E366" s="11">
        <v>543924.1</v>
      </c>
      <c r="F366" s="11">
        <v>4613.87</v>
      </c>
      <c r="G366" s="11">
        <v>26412.57</v>
      </c>
      <c r="H366" s="11">
        <v>36270.42</v>
      </c>
      <c r="I366" s="11">
        <v>577.82590000000005</v>
      </c>
      <c r="J366" s="11">
        <v>3212.9180000000001</v>
      </c>
      <c r="L366" s="11">
        <v>4681132.2353403103</v>
      </c>
      <c r="M366" s="12"/>
      <c r="N366" s="11">
        <v>4.8559310000000001E-2</v>
      </c>
      <c r="O366" s="12">
        <v>5.195461E-5</v>
      </c>
      <c r="P366" s="11">
        <v>1.280214</v>
      </c>
      <c r="Q366" s="11">
        <v>915988</v>
      </c>
      <c r="R366" s="12">
        <v>18863280</v>
      </c>
      <c r="U366" s="12">
        <f t="shared" si="25"/>
        <v>0.11619498716435163</v>
      </c>
      <c r="V366" s="12">
        <f t="shared" si="26"/>
        <v>0.12336201079478602</v>
      </c>
      <c r="W366" s="12">
        <f t="shared" si="27"/>
        <v>4.5370061508037816E-2</v>
      </c>
      <c r="Y366" s="11">
        <v>1156</v>
      </c>
      <c r="Z366" s="11">
        <v>7.0556640000000002</v>
      </c>
      <c r="AA366" s="11">
        <v>2.9972569999999998</v>
      </c>
      <c r="AB366" s="11">
        <v>92</v>
      </c>
      <c r="AC366" s="11">
        <v>126</v>
      </c>
      <c r="AD366" s="11">
        <v>11055</v>
      </c>
      <c r="AE366" s="11">
        <v>11410</v>
      </c>
    </row>
    <row r="367" spans="1:31" x14ac:dyDescent="0.25">
      <c r="A367" s="19" t="s">
        <v>212</v>
      </c>
      <c r="B367" s="11">
        <v>25</v>
      </c>
      <c r="C367" s="11" t="s">
        <v>273</v>
      </c>
      <c r="D367" s="11">
        <v>26106.799999999999</v>
      </c>
      <c r="E367" s="11">
        <v>543548.30000000005</v>
      </c>
      <c r="F367" s="11">
        <v>4589.6769999999997</v>
      </c>
      <c r="G367" s="11">
        <v>26384.43</v>
      </c>
      <c r="H367" s="11">
        <v>36427.42</v>
      </c>
      <c r="I367" s="11">
        <v>577.91240000000005</v>
      </c>
      <c r="J367" s="11">
        <v>3243.6559999999999</v>
      </c>
      <c r="L367" s="11">
        <v>4681132.2353403103</v>
      </c>
      <c r="M367" s="12"/>
      <c r="N367" s="11">
        <v>4.8541099999999997E-2</v>
      </c>
      <c r="O367" s="12">
        <v>5.1962380000000001E-5</v>
      </c>
      <c r="P367" s="11">
        <v>1.358822</v>
      </c>
      <c r="Q367" s="11">
        <v>915012</v>
      </c>
      <c r="R367" s="12">
        <v>18850250</v>
      </c>
      <c r="U367" s="12">
        <f t="shared" si="25"/>
        <v>0.11611470744117636</v>
      </c>
      <c r="V367" s="12">
        <f t="shared" si="26"/>
        <v>0.12327152603167395</v>
      </c>
      <c r="W367" s="12">
        <f t="shared" si="27"/>
        <v>4.5355232421882483E-2</v>
      </c>
      <c r="Y367" s="11">
        <v>1156</v>
      </c>
      <c r="Z367" s="11">
        <v>7.0556640000000002</v>
      </c>
      <c r="AA367" s="11">
        <v>2.9972569999999998</v>
      </c>
      <c r="AB367" s="11">
        <v>126</v>
      </c>
      <c r="AC367" s="11">
        <v>126</v>
      </c>
      <c r="AD367" s="11">
        <v>11055</v>
      </c>
      <c r="AE367" s="11">
        <v>11412</v>
      </c>
    </row>
    <row r="368" spans="1:31" x14ac:dyDescent="0.25">
      <c r="A368" s="19" t="s">
        <v>213</v>
      </c>
      <c r="B368" s="11">
        <v>26</v>
      </c>
      <c r="C368" s="11" t="s">
        <v>273</v>
      </c>
      <c r="D368" s="11">
        <v>25536.94</v>
      </c>
      <c r="E368" s="11">
        <v>540040.80000000005</v>
      </c>
      <c r="F368" s="11">
        <v>4585.6109999999999</v>
      </c>
      <c r="G368" s="11">
        <v>26206.11</v>
      </c>
      <c r="H368" s="11">
        <v>36490.11</v>
      </c>
      <c r="I368" s="11">
        <v>578.05650000000003</v>
      </c>
      <c r="J368" s="11">
        <v>3242.5889999999999</v>
      </c>
      <c r="L368" s="11">
        <v>4681132.2353403103</v>
      </c>
      <c r="M368" s="12"/>
      <c r="N368" s="11">
        <v>4.852617E-2</v>
      </c>
      <c r="O368" s="12">
        <v>5.2122449999999998E-5</v>
      </c>
      <c r="P368" s="11">
        <v>0.94406040000000002</v>
      </c>
      <c r="Q368" s="11">
        <v>908828</v>
      </c>
      <c r="R368" s="12">
        <v>18728620</v>
      </c>
      <c r="U368" s="12">
        <f t="shared" si="25"/>
        <v>0.11536542290408935</v>
      </c>
      <c r="V368" s="12">
        <f t="shared" si="26"/>
        <v>0.12242736528994322</v>
      </c>
      <c r="W368" s="12">
        <f t="shared" si="27"/>
        <v>4.5361670073598287E-2</v>
      </c>
      <c r="Y368" s="11">
        <v>1156</v>
      </c>
      <c r="Z368" s="11">
        <v>7.0556640000000002</v>
      </c>
      <c r="AA368" s="11">
        <v>2.9972569999999998</v>
      </c>
      <c r="AB368" s="11">
        <v>160</v>
      </c>
      <c r="AC368" s="11">
        <v>126</v>
      </c>
      <c r="AD368" s="11">
        <v>11055</v>
      </c>
      <c r="AE368" s="11">
        <v>11415</v>
      </c>
    </row>
    <row r="369" spans="1:31" x14ac:dyDescent="0.25">
      <c r="A369" s="19" t="s">
        <v>214</v>
      </c>
      <c r="B369" s="11">
        <v>27</v>
      </c>
      <c r="C369" s="11" t="s">
        <v>273</v>
      </c>
      <c r="D369" s="11">
        <v>24360.01</v>
      </c>
      <c r="E369" s="11">
        <v>532280.6</v>
      </c>
      <c r="F369" s="11">
        <v>4488.8119999999999</v>
      </c>
      <c r="G369" s="11">
        <v>25838.47</v>
      </c>
      <c r="H369" s="11">
        <v>36140.97</v>
      </c>
      <c r="I369" s="11">
        <v>571.94349999999997</v>
      </c>
      <c r="J369" s="11">
        <v>3196.194</v>
      </c>
      <c r="L369" s="11">
        <v>4681132.2353403103</v>
      </c>
      <c r="M369" s="12"/>
      <c r="N369" s="11">
        <v>4.854294E-2</v>
      </c>
      <c r="O369" s="12">
        <v>5.2510519999999999E-5</v>
      </c>
      <c r="P369" s="11">
        <v>0.81277339999999998</v>
      </c>
      <c r="Q369" s="11">
        <v>896078</v>
      </c>
      <c r="R369" s="12">
        <v>18459490</v>
      </c>
      <c r="U369" s="12">
        <f t="shared" si="25"/>
        <v>0.11370766157416702</v>
      </c>
      <c r="V369" s="12">
        <f t="shared" si="26"/>
        <v>0.12056207752936053</v>
      </c>
      <c r="W369" s="12">
        <f t="shared" si="27"/>
        <v>4.5422476660711059E-2</v>
      </c>
      <c r="Y369" s="11">
        <v>1156</v>
      </c>
      <c r="Z369" s="11">
        <v>7.0556640000000002</v>
      </c>
      <c r="AA369" s="11">
        <v>2.9972569999999998</v>
      </c>
      <c r="AB369" s="11">
        <v>194</v>
      </c>
      <c r="AC369" s="11">
        <v>126</v>
      </c>
      <c r="AD369" s="11">
        <v>11055</v>
      </c>
      <c r="AE369" s="11">
        <v>11418</v>
      </c>
    </row>
    <row r="370" spans="1:31" x14ac:dyDescent="0.25">
      <c r="A370" s="19" t="s">
        <v>215</v>
      </c>
      <c r="B370" s="11">
        <v>28</v>
      </c>
      <c r="C370" s="11" t="s">
        <v>273</v>
      </c>
      <c r="D370" s="11">
        <v>23296.71</v>
      </c>
      <c r="E370" s="11">
        <v>523128.5</v>
      </c>
      <c r="F370" s="11">
        <v>4430.4790000000003</v>
      </c>
      <c r="G370" s="11">
        <v>25292.959999999999</v>
      </c>
      <c r="H370" s="11">
        <v>35893.11</v>
      </c>
      <c r="I370" s="11">
        <v>576.81659999999999</v>
      </c>
      <c r="J370" s="11">
        <v>3193.0219999999999</v>
      </c>
      <c r="L370" s="11">
        <v>4681132.2353403103</v>
      </c>
      <c r="M370" s="12"/>
      <c r="N370" s="11">
        <v>4.8349429999999999E-2</v>
      </c>
      <c r="O370" s="12">
        <v>5.2857289999999999E-5</v>
      </c>
      <c r="P370" s="11">
        <v>0.79819969999999996</v>
      </c>
      <c r="Q370" s="11">
        <v>877160</v>
      </c>
      <c r="R370" s="12">
        <v>18142100</v>
      </c>
      <c r="U370" s="12">
        <f t="shared" si="25"/>
        <v>0.11175255765061066</v>
      </c>
      <c r="V370" s="12">
        <f t="shared" si="26"/>
        <v>0.11836643349196464</v>
      </c>
      <c r="W370" s="12">
        <f t="shared" si="27"/>
        <v>4.5294431995063299E-2</v>
      </c>
      <c r="Y370" s="11">
        <v>1156</v>
      </c>
      <c r="Z370" s="11">
        <v>7.0556640000000002</v>
      </c>
      <c r="AA370" s="11">
        <v>2.9972569999999998</v>
      </c>
      <c r="AB370" s="11">
        <v>228</v>
      </c>
      <c r="AC370" s="11">
        <v>126</v>
      </c>
      <c r="AD370" s="11">
        <v>11055</v>
      </c>
      <c r="AE370" s="11">
        <v>11420</v>
      </c>
    </row>
    <row r="371" spans="1:31" x14ac:dyDescent="0.25">
      <c r="A371" s="19" t="s">
        <v>216</v>
      </c>
      <c r="B371" s="11">
        <v>29</v>
      </c>
      <c r="C371" s="11" t="s">
        <v>273</v>
      </c>
      <c r="D371" s="11">
        <v>23830.91</v>
      </c>
      <c r="E371" s="11">
        <v>528791</v>
      </c>
      <c r="F371" s="11">
        <v>4458.7950000000001</v>
      </c>
      <c r="G371" s="11">
        <v>25639.1</v>
      </c>
      <c r="H371" s="11">
        <v>35478.980000000003</v>
      </c>
      <c r="I371" s="11">
        <v>565.83040000000005</v>
      </c>
      <c r="J371" s="11">
        <v>3156.92</v>
      </c>
      <c r="L371" s="11">
        <v>4681132.2353403103</v>
      </c>
      <c r="M371" s="12"/>
      <c r="N371" s="11">
        <v>4.8486260000000003E-2</v>
      </c>
      <c r="O371" s="12">
        <v>5.2651310000000003E-5</v>
      </c>
      <c r="P371" s="11">
        <v>1.210304</v>
      </c>
      <c r="Q371" s="11">
        <v>889164</v>
      </c>
      <c r="R371" s="12">
        <v>18338470</v>
      </c>
      <c r="U371" s="12">
        <f t="shared" si="25"/>
        <v>0.11296220089829567</v>
      </c>
      <c r="V371" s="12">
        <f t="shared" si="26"/>
        <v>0.11972436477114515</v>
      </c>
      <c r="W371" s="12">
        <f t="shared" si="27"/>
        <v>4.5389713981075157E-2</v>
      </c>
      <c r="Y371" s="11">
        <v>1156</v>
      </c>
      <c r="Z371" s="11">
        <v>7.0556640000000002</v>
      </c>
      <c r="AA371" s="11">
        <v>2.9972569999999998</v>
      </c>
      <c r="AB371" s="11">
        <v>24</v>
      </c>
      <c r="AC371" s="11">
        <v>160</v>
      </c>
      <c r="AD371" s="11">
        <v>11052</v>
      </c>
      <c r="AE371" s="11">
        <v>11404</v>
      </c>
    </row>
    <row r="372" spans="1:31" x14ac:dyDescent="0.25">
      <c r="A372" s="19" t="s">
        <v>217</v>
      </c>
      <c r="B372" s="11">
        <v>30</v>
      </c>
      <c r="C372" s="11" t="s">
        <v>273</v>
      </c>
      <c r="D372" s="11">
        <v>25187.37</v>
      </c>
      <c r="E372" s="11">
        <v>536850.9</v>
      </c>
      <c r="F372" s="11">
        <v>4538.9269999999997</v>
      </c>
      <c r="G372" s="11">
        <v>26123.93</v>
      </c>
      <c r="H372" s="11">
        <v>35941.46</v>
      </c>
      <c r="I372" s="11">
        <v>571.51099999999997</v>
      </c>
      <c r="J372" s="11">
        <v>3193.1370000000002</v>
      </c>
      <c r="L372" s="11">
        <v>4681132.2353403103</v>
      </c>
      <c r="M372" s="12"/>
      <c r="N372" s="11">
        <v>4.8661429999999999E-2</v>
      </c>
      <c r="O372" s="12">
        <v>5.2353260000000003E-5</v>
      </c>
      <c r="P372" s="11">
        <v>0.75614340000000002</v>
      </c>
      <c r="Q372" s="11">
        <v>905978</v>
      </c>
      <c r="R372" s="12">
        <v>18617990</v>
      </c>
      <c r="U372" s="12">
        <f t="shared" si="25"/>
        <v>0.11468398520063851</v>
      </c>
      <c r="V372" s="12">
        <f t="shared" si="26"/>
        <v>0.12166022491761772</v>
      </c>
      <c r="W372" s="12">
        <f t="shared" si="27"/>
        <v>4.5506704664504433E-2</v>
      </c>
      <c r="Y372" s="11">
        <v>1156</v>
      </c>
      <c r="Z372" s="11">
        <v>7.0556640000000002</v>
      </c>
      <c r="AA372" s="11">
        <v>2.9972569999999998</v>
      </c>
      <c r="AB372" s="11">
        <v>58</v>
      </c>
      <c r="AC372" s="11">
        <v>160</v>
      </c>
      <c r="AD372" s="11">
        <v>11052</v>
      </c>
      <c r="AE372" s="11">
        <v>11407</v>
      </c>
    </row>
    <row r="373" spans="1:31" x14ac:dyDescent="0.25">
      <c r="A373" s="19" t="s">
        <v>218</v>
      </c>
      <c r="B373" s="11">
        <v>31</v>
      </c>
      <c r="C373" s="11" t="s">
        <v>273</v>
      </c>
      <c r="D373" s="11">
        <v>25761.45</v>
      </c>
      <c r="E373" s="11">
        <v>540341.69999999995</v>
      </c>
      <c r="F373" s="11">
        <v>4556.4009999999998</v>
      </c>
      <c r="G373" s="11">
        <v>26255.51</v>
      </c>
      <c r="H373" s="11">
        <v>36228.519999999997</v>
      </c>
      <c r="I373" s="11">
        <v>578.02769999999998</v>
      </c>
      <c r="J373" s="11">
        <v>3227.163</v>
      </c>
      <c r="L373" s="11">
        <v>4681132.2353403103</v>
      </c>
      <c r="M373" s="12"/>
      <c r="N373" s="11">
        <v>4.8590559999999998E-2</v>
      </c>
      <c r="O373" s="12">
        <v>5.2144100000000001E-5</v>
      </c>
      <c r="P373" s="11">
        <v>0.82403859999999995</v>
      </c>
      <c r="Q373" s="11">
        <v>910541</v>
      </c>
      <c r="R373" s="12">
        <v>18739050</v>
      </c>
      <c r="U373" s="12">
        <f t="shared" si="25"/>
        <v>0.11542970222474778</v>
      </c>
      <c r="V373" s="12">
        <f t="shared" si="26"/>
        <v>0.12249975748955962</v>
      </c>
      <c r="W373" s="12">
        <f t="shared" si="27"/>
        <v>4.5420109637009529E-2</v>
      </c>
      <c r="Y373" s="11">
        <v>1156</v>
      </c>
      <c r="Z373" s="11">
        <v>7.0556640000000002</v>
      </c>
      <c r="AA373" s="11">
        <v>2.9972569999999998</v>
      </c>
      <c r="AB373" s="11">
        <v>92</v>
      </c>
      <c r="AC373" s="11">
        <v>160</v>
      </c>
      <c r="AD373" s="11">
        <v>11052</v>
      </c>
      <c r="AE373" s="11">
        <v>11410</v>
      </c>
    </row>
    <row r="374" spans="1:31" x14ac:dyDescent="0.25">
      <c r="A374" s="19" t="s">
        <v>219</v>
      </c>
      <c r="B374" s="11">
        <v>32</v>
      </c>
      <c r="C374" s="11" t="s">
        <v>273</v>
      </c>
      <c r="D374" s="11">
        <v>25292.07</v>
      </c>
      <c r="E374" s="11">
        <v>540063.4</v>
      </c>
      <c r="F374" s="11">
        <v>4573.5870000000004</v>
      </c>
      <c r="G374" s="11">
        <v>26218.6</v>
      </c>
      <c r="H374" s="11">
        <v>36371.769999999997</v>
      </c>
      <c r="I374" s="11">
        <v>584.05420000000004</v>
      </c>
      <c r="J374" s="11">
        <v>3244.6080000000002</v>
      </c>
      <c r="L374" s="11">
        <v>4681132.2353403103</v>
      </c>
      <c r="M374" s="12"/>
      <c r="N374" s="11">
        <v>4.8547260000000002E-2</v>
      </c>
      <c r="O374" s="12">
        <v>5.2133209999999998E-5</v>
      </c>
      <c r="P374" s="11">
        <v>1.138485</v>
      </c>
      <c r="Q374" s="11">
        <v>909261</v>
      </c>
      <c r="R374" s="12">
        <v>18729400</v>
      </c>
      <c r="U374" s="12">
        <f t="shared" si="25"/>
        <v>0.11537025079590352</v>
      </c>
      <c r="V374" s="12">
        <f t="shared" si="26"/>
        <v>0.12243280235242585</v>
      </c>
      <c r="W374" s="12">
        <f t="shared" si="27"/>
        <v>4.5381253318541127E-2</v>
      </c>
      <c r="Y374" s="11">
        <v>1156</v>
      </c>
      <c r="Z374" s="11">
        <v>7.0556640000000002</v>
      </c>
      <c r="AA374" s="11">
        <v>2.9972569999999998</v>
      </c>
      <c r="AB374" s="11">
        <v>126</v>
      </c>
      <c r="AC374" s="11">
        <v>160</v>
      </c>
      <c r="AD374" s="11">
        <v>11052</v>
      </c>
      <c r="AE374" s="11">
        <v>11412</v>
      </c>
    </row>
    <row r="375" spans="1:31" x14ac:dyDescent="0.25">
      <c r="A375" s="19" t="s">
        <v>220</v>
      </c>
      <c r="B375" s="11">
        <v>33</v>
      </c>
      <c r="C375" s="11" t="s">
        <v>273</v>
      </c>
      <c r="D375" s="11">
        <v>24900.89</v>
      </c>
      <c r="E375" s="11">
        <v>536850.9</v>
      </c>
      <c r="F375" s="11">
        <v>4535.4380000000001</v>
      </c>
      <c r="G375" s="11">
        <v>26005.91</v>
      </c>
      <c r="H375" s="11">
        <v>36439.589999999997</v>
      </c>
      <c r="I375" s="11">
        <v>580.3057</v>
      </c>
      <c r="J375" s="11">
        <v>3227.8539999999998</v>
      </c>
      <c r="L375" s="11">
        <v>4681132.2353403103</v>
      </c>
      <c r="M375" s="12"/>
      <c r="N375" s="11">
        <v>4.8441579999999998E-2</v>
      </c>
      <c r="O375" s="12">
        <v>5.2229379999999997E-5</v>
      </c>
      <c r="P375" s="11">
        <v>0.69709129999999997</v>
      </c>
      <c r="Q375" s="11">
        <v>901885</v>
      </c>
      <c r="R375" s="12">
        <v>18617990</v>
      </c>
      <c r="U375" s="12">
        <f t="shared" si="25"/>
        <v>0.11468398520063851</v>
      </c>
      <c r="V375" s="12">
        <f t="shared" si="26"/>
        <v>0.12166022491761772</v>
      </c>
      <c r="W375" s="12">
        <f t="shared" ref="W375:W391" si="28">N375/(1+V375*f)</f>
        <v>4.5301107561819799E-2</v>
      </c>
      <c r="Y375" s="11">
        <v>1156</v>
      </c>
      <c r="Z375" s="11">
        <v>7.0556640000000002</v>
      </c>
      <c r="AA375" s="11">
        <v>2.9972569999999998</v>
      </c>
      <c r="AB375" s="11">
        <v>160</v>
      </c>
      <c r="AC375" s="11">
        <v>160</v>
      </c>
      <c r="AD375" s="11">
        <v>11052</v>
      </c>
      <c r="AE375" s="11">
        <v>11415</v>
      </c>
    </row>
    <row r="376" spans="1:31" x14ac:dyDescent="0.25">
      <c r="A376" s="19" t="s">
        <v>221</v>
      </c>
      <c r="B376" s="11">
        <v>34</v>
      </c>
      <c r="C376" s="11" t="s">
        <v>273</v>
      </c>
      <c r="D376" s="11">
        <v>23863.81</v>
      </c>
      <c r="E376" s="11">
        <v>529681.6</v>
      </c>
      <c r="F376" s="11">
        <v>4454.585</v>
      </c>
      <c r="G376" s="11">
        <v>25628.17</v>
      </c>
      <c r="H376" s="11">
        <v>36212.75</v>
      </c>
      <c r="I376" s="11">
        <v>579.38289999999995</v>
      </c>
      <c r="J376" s="11">
        <v>3230.19</v>
      </c>
      <c r="L376" s="11">
        <v>4681132.2353403103</v>
      </c>
      <c r="M376" s="12"/>
      <c r="N376" s="11">
        <v>4.8384110000000001E-2</v>
      </c>
      <c r="O376" s="12">
        <v>5.2549020000000003E-5</v>
      </c>
      <c r="P376" s="11">
        <v>1.543418</v>
      </c>
      <c r="Q376" s="11">
        <v>888785</v>
      </c>
      <c r="R376" s="12">
        <v>18369360</v>
      </c>
      <c r="U376" s="12">
        <f t="shared" si="25"/>
        <v>0.11315245401553863</v>
      </c>
      <c r="V376" s="12">
        <f t="shared" si="26"/>
        <v>0.11993809913932545</v>
      </c>
      <c r="W376" s="12">
        <f t="shared" si="28"/>
        <v>4.5288924247655064E-2</v>
      </c>
      <c r="Y376" s="11">
        <v>1156</v>
      </c>
      <c r="Z376" s="11">
        <v>7.0556640000000002</v>
      </c>
      <c r="AA376" s="11">
        <v>2.9972569999999998</v>
      </c>
      <c r="AB376" s="11">
        <v>194</v>
      </c>
      <c r="AC376" s="11">
        <v>160</v>
      </c>
      <c r="AD376" s="11">
        <v>11052</v>
      </c>
      <c r="AE376" s="11">
        <v>11418</v>
      </c>
    </row>
    <row r="377" spans="1:31" x14ac:dyDescent="0.25">
      <c r="A377" s="19" t="s">
        <v>222</v>
      </c>
      <c r="B377" s="11">
        <v>35</v>
      </c>
      <c r="C377" s="11" t="s">
        <v>273</v>
      </c>
      <c r="D377" s="11">
        <v>22706.29</v>
      </c>
      <c r="E377" s="11">
        <v>521222.5</v>
      </c>
      <c r="F377" s="11">
        <v>4396.424</v>
      </c>
      <c r="G377" s="11">
        <v>25160.53</v>
      </c>
      <c r="H377" s="11">
        <v>35975</v>
      </c>
      <c r="I377" s="11">
        <v>568.77160000000003</v>
      </c>
      <c r="J377" s="11">
        <v>3200.779</v>
      </c>
      <c r="L377" s="11">
        <v>4681132.2353403103</v>
      </c>
      <c r="M377" s="12"/>
      <c r="N377" s="11">
        <v>4.8272139999999998E-2</v>
      </c>
      <c r="O377" s="12">
        <v>5.2909560000000003E-5</v>
      </c>
      <c r="P377" s="11">
        <v>1.3017890000000001</v>
      </c>
      <c r="Q377" s="11">
        <v>872567</v>
      </c>
      <c r="R377" s="12">
        <v>18076000</v>
      </c>
      <c r="U377" s="12">
        <f t="shared" si="25"/>
        <v>0.11134539119938107</v>
      </c>
      <c r="V377" s="12">
        <f t="shared" si="26"/>
        <v>0.11790974451394311</v>
      </c>
      <c r="W377" s="12">
        <f t="shared" si="28"/>
        <v>4.5233052882083818E-2</v>
      </c>
      <c r="Y377" s="11">
        <v>1156</v>
      </c>
      <c r="Z377" s="11">
        <v>7.0556640000000002</v>
      </c>
      <c r="AA377" s="11">
        <v>2.9972569999999998</v>
      </c>
      <c r="AB377" s="11">
        <v>228</v>
      </c>
      <c r="AC377" s="11">
        <v>160</v>
      </c>
      <c r="AD377" s="11">
        <v>11052</v>
      </c>
      <c r="AE377" s="11">
        <v>11420</v>
      </c>
    </row>
    <row r="378" spans="1:31" x14ac:dyDescent="0.25">
      <c r="A378" s="19" t="s">
        <v>223</v>
      </c>
      <c r="B378" s="11">
        <v>36</v>
      </c>
      <c r="C378" s="11" t="s">
        <v>273</v>
      </c>
      <c r="D378" s="11">
        <v>22819.06</v>
      </c>
      <c r="E378" s="11">
        <v>521924.6</v>
      </c>
      <c r="F378" s="11">
        <v>4422.6059999999998</v>
      </c>
      <c r="G378" s="11">
        <v>25237.54</v>
      </c>
      <c r="H378" s="11">
        <v>35236.33</v>
      </c>
      <c r="I378" s="11">
        <v>561.73580000000004</v>
      </c>
      <c r="J378" s="11">
        <v>3147.6640000000002</v>
      </c>
      <c r="L378" s="11">
        <v>4681132.2353403103</v>
      </c>
      <c r="M378" s="12"/>
      <c r="N378" s="11">
        <v>4.8354769999999998E-2</v>
      </c>
      <c r="O378" s="12">
        <v>5.2921280000000003E-5</v>
      </c>
      <c r="P378" s="11">
        <v>0.84801720000000003</v>
      </c>
      <c r="Q378" s="11">
        <v>875238</v>
      </c>
      <c r="R378" s="12">
        <v>18100350</v>
      </c>
      <c r="U378" s="12">
        <f t="shared" si="25"/>
        <v>0.11149537628091742</v>
      </c>
      <c r="V378" s="12">
        <f t="shared" si="26"/>
        <v>0.1180779489555568</v>
      </c>
      <c r="W378" s="12">
        <f t="shared" si="28"/>
        <v>4.530641165500441E-2</v>
      </c>
      <c r="Y378" s="11">
        <v>1156</v>
      </c>
      <c r="Z378" s="11">
        <v>7.0556640000000002</v>
      </c>
      <c r="AA378" s="11">
        <v>2.9972569999999998</v>
      </c>
      <c r="AB378" s="11">
        <v>24</v>
      </c>
      <c r="AC378" s="11">
        <v>194</v>
      </c>
      <c r="AD378" s="11">
        <v>11049</v>
      </c>
      <c r="AE378" s="11">
        <v>11404</v>
      </c>
    </row>
    <row r="379" spans="1:31" x14ac:dyDescent="0.25">
      <c r="A379" s="19" t="s">
        <v>224</v>
      </c>
      <c r="B379" s="11">
        <v>37</v>
      </c>
      <c r="C379" s="11" t="s">
        <v>273</v>
      </c>
      <c r="D379" s="11">
        <v>23886.1</v>
      </c>
      <c r="E379" s="11">
        <v>530190.5</v>
      </c>
      <c r="F379" s="11">
        <v>4481.7479999999996</v>
      </c>
      <c r="G379" s="11">
        <v>25715.46</v>
      </c>
      <c r="H379" s="11">
        <v>35702.82</v>
      </c>
      <c r="I379" s="11">
        <v>563.89850000000001</v>
      </c>
      <c r="J379" s="11">
        <v>3206.7190000000001</v>
      </c>
      <c r="L379" s="11">
        <v>4681132.2353403103</v>
      </c>
      <c r="M379" s="12"/>
      <c r="N379" s="11">
        <v>4.8502299999999998E-2</v>
      </c>
      <c r="O379" s="12">
        <v>5.2590870000000003E-5</v>
      </c>
      <c r="P379" s="11">
        <v>1.2361759999999999</v>
      </c>
      <c r="Q379" s="11">
        <v>891812</v>
      </c>
      <c r="R379" s="12">
        <v>18387000</v>
      </c>
      <c r="U379" s="12">
        <f t="shared" si="25"/>
        <v>0.11326116703076987</v>
      </c>
      <c r="V379" s="12">
        <f t="shared" si="26"/>
        <v>0.12006024898796047</v>
      </c>
      <c r="W379" s="12">
        <f t="shared" si="28"/>
        <v>4.5396595876472552E-2</v>
      </c>
      <c r="Y379" s="11">
        <v>1156</v>
      </c>
      <c r="Z379" s="11">
        <v>7.0556640000000002</v>
      </c>
      <c r="AA379" s="11">
        <v>2.9972569999999998</v>
      </c>
      <c r="AB379" s="11">
        <v>58</v>
      </c>
      <c r="AC379" s="11">
        <v>194</v>
      </c>
      <c r="AD379" s="11">
        <v>11049</v>
      </c>
      <c r="AE379" s="11">
        <v>11407</v>
      </c>
    </row>
    <row r="380" spans="1:31" x14ac:dyDescent="0.25">
      <c r="A380" s="19" t="s">
        <v>225</v>
      </c>
      <c r="B380" s="11">
        <v>38</v>
      </c>
      <c r="C380" s="11" t="s">
        <v>273</v>
      </c>
      <c r="D380" s="11">
        <v>24358.1</v>
      </c>
      <c r="E380" s="11">
        <v>533847.1</v>
      </c>
      <c r="F380" s="11">
        <v>4514.5330000000004</v>
      </c>
      <c r="G380" s="11">
        <v>25880.85</v>
      </c>
      <c r="H380" s="11">
        <v>36031.050000000003</v>
      </c>
      <c r="I380" s="11">
        <v>575.31719999999996</v>
      </c>
      <c r="J380" s="11">
        <v>3207.5830000000001</v>
      </c>
      <c r="L380" s="11">
        <v>4681132.2353403103</v>
      </c>
      <c r="M380" s="12"/>
      <c r="N380" s="11">
        <v>4.8479889999999998E-2</v>
      </c>
      <c r="O380" s="12">
        <v>5.239777E-5</v>
      </c>
      <c r="P380" s="11">
        <v>0.80918219999999996</v>
      </c>
      <c r="Q380" s="11">
        <v>897548</v>
      </c>
      <c r="R380" s="12">
        <v>18513820</v>
      </c>
      <c r="U380" s="12">
        <f t="shared" si="25"/>
        <v>0.11404230283641842</v>
      </c>
      <c r="V380" s="12">
        <f t="shared" si="26"/>
        <v>0.12093834661077954</v>
      </c>
      <c r="W380" s="12">
        <f t="shared" si="28"/>
        <v>4.5354380540720357E-2</v>
      </c>
      <c r="Y380" s="11">
        <v>1156</v>
      </c>
      <c r="Z380" s="11">
        <v>7.0556640000000002</v>
      </c>
      <c r="AA380" s="11">
        <v>2.9972569999999998</v>
      </c>
      <c r="AB380" s="11">
        <v>92</v>
      </c>
      <c r="AC380" s="11">
        <v>194</v>
      </c>
      <c r="AD380" s="11">
        <v>11049</v>
      </c>
      <c r="AE380" s="11">
        <v>11410</v>
      </c>
    </row>
    <row r="381" spans="1:31" x14ac:dyDescent="0.25">
      <c r="A381" s="19" t="s">
        <v>226</v>
      </c>
      <c r="B381" s="11">
        <v>39</v>
      </c>
      <c r="C381" s="11" t="s">
        <v>273</v>
      </c>
      <c r="D381" s="11">
        <v>24308.94</v>
      </c>
      <c r="E381" s="11">
        <v>533853.9</v>
      </c>
      <c r="F381" s="11">
        <v>4508.8530000000001</v>
      </c>
      <c r="G381" s="11">
        <v>25925.14</v>
      </c>
      <c r="H381" s="11">
        <v>36172.089999999997</v>
      </c>
      <c r="I381" s="11">
        <v>581.31489999999997</v>
      </c>
      <c r="J381" s="11">
        <v>3223.904</v>
      </c>
      <c r="L381" s="11">
        <v>4681132.2353403103</v>
      </c>
      <c r="M381" s="12"/>
      <c r="N381" s="11">
        <v>4.8562250000000001E-2</v>
      </c>
      <c r="O381" s="12">
        <v>5.2443990000000001E-5</v>
      </c>
      <c r="P381" s="11">
        <v>0.95572299999999999</v>
      </c>
      <c r="Q381" s="11">
        <v>899084</v>
      </c>
      <c r="R381" s="12">
        <v>18514050</v>
      </c>
      <c r="U381" s="12">
        <f t="shared" si="25"/>
        <v>0.11404375547643331</v>
      </c>
      <c r="V381" s="12">
        <f t="shared" si="26"/>
        <v>0.12093998024354295</v>
      </c>
      <c r="W381" s="12">
        <f t="shared" si="28"/>
        <v>4.5431391208420477E-2</v>
      </c>
      <c r="Y381" s="11">
        <v>1156</v>
      </c>
      <c r="Z381" s="11">
        <v>7.0556640000000002</v>
      </c>
      <c r="AA381" s="11">
        <v>2.9972569999999998</v>
      </c>
      <c r="AB381" s="11">
        <v>126</v>
      </c>
      <c r="AC381" s="11">
        <v>194</v>
      </c>
      <c r="AD381" s="11">
        <v>11049</v>
      </c>
      <c r="AE381" s="11">
        <v>11412</v>
      </c>
    </row>
    <row r="382" spans="1:31" x14ac:dyDescent="0.25">
      <c r="A382" s="19" t="s">
        <v>227</v>
      </c>
      <c r="B382" s="11">
        <v>40</v>
      </c>
      <c r="C382" s="11" t="s">
        <v>273</v>
      </c>
      <c r="D382" s="11">
        <v>23829.47</v>
      </c>
      <c r="E382" s="11">
        <v>530810.19999999995</v>
      </c>
      <c r="F382" s="11">
        <v>4501.6149999999998</v>
      </c>
      <c r="G382" s="11">
        <v>25770.9</v>
      </c>
      <c r="H382" s="11">
        <v>36147.949999999997</v>
      </c>
      <c r="I382" s="11">
        <v>568.42560000000003</v>
      </c>
      <c r="J382" s="11">
        <v>3221.857</v>
      </c>
      <c r="L382" s="11">
        <v>4681132.2353403103</v>
      </c>
      <c r="M382" s="12"/>
      <c r="N382" s="11">
        <v>4.8550129999999997E-2</v>
      </c>
      <c r="O382" s="12">
        <v>5.2587270000000002E-5</v>
      </c>
      <c r="P382" s="11">
        <v>1.1475789999999999</v>
      </c>
      <c r="Q382" s="11">
        <v>893735</v>
      </c>
      <c r="R382" s="12">
        <v>18408500</v>
      </c>
      <c r="U382" s="12">
        <f t="shared" si="25"/>
        <v>0.11339354953330237</v>
      </c>
      <c r="V382" s="12">
        <f t="shared" si="26"/>
        <v>0.12020901286036813</v>
      </c>
      <c r="W382" s="12">
        <f t="shared" si="28"/>
        <v>4.543775815798605E-2</v>
      </c>
      <c r="Y382" s="11">
        <v>1156</v>
      </c>
      <c r="Z382" s="11">
        <v>7.0556640000000002</v>
      </c>
      <c r="AA382" s="11">
        <v>2.9972569999999998</v>
      </c>
      <c r="AB382" s="11">
        <v>160</v>
      </c>
      <c r="AC382" s="11">
        <v>194</v>
      </c>
      <c r="AD382" s="11">
        <v>11049</v>
      </c>
      <c r="AE382" s="11">
        <v>11415</v>
      </c>
    </row>
    <row r="383" spans="1:31" x14ac:dyDescent="0.25">
      <c r="A383" s="19" t="s">
        <v>228</v>
      </c>
      <c r="B383" s="11">
        <v>41</v>
      </c>
      <c r="C383" s="11" t="s">
        <v>273</v>
      </c>
      <c r="D383" s="11">
        <v>22621.77</v>
      </c>
      <c r="E383" s="11">
        <v>524358.6</v>
      </c>
      <c r="F383" s="11">
        <v>4412.0240000000003</v>
      </c>
      <c r="G383" s="11">
        <v>25385.93</v>
      </c>
      <c r="H383" s="11">
        <v>36042.300000000003</v>
      </c>
      <c r="I383" s="11">
        <v>578.51790000000005</v>
      </c>
      <c r="J383" s="11">
        <v>3220.9630000000002</v>
      </c>
      <c r="L383" s="11">
        <v>4681132.2353403103</v>
      </c>
      <c r="M383" s="12"/>
      <c r="N383" s="11">
        <v>4.8413299999999999E-2</v>
      </c>
      <c r="O383" s="12">
        <v>5.283173E-5</v>
      </c>
      <c r="P383" s="11">
        <v>0.94246189999999996</v>
      </c>
      <c r="Q383" s="11">
        <v>880384</v>
      </c>
      <c r="R383" s="12">
        <v>18184760</v>
      </c>
      <c r="U383" s="12">
        <f t="shared" si="25"/>
        <v>0.11201533595683182</v>
      </c>
      <c r="V383" s="12">
        <f t="shared" si="26"/>
        <v>0.11866127738235761</v>
      </c>
      <c r="W383" s="12">
        <f t="shared" si="28"/>
        <v>4.5347129033861504E-2</v>
      </c>
      <c r="Y383" s="11">
        <v>1156</v>
      </c>
      <c r="Z383" s="11">
        <v>7.0556640000000002</v>
      </c>
      <c r="AA383" s="11">
        <v>2.9972569999999998</v>
      </c>
      <c r="AB383" s="11">
        <v>194</v>
      </c>
      <c r="AC383" s="11">
        <v>194</v>
      </c>
      <c r="AD383" s="11">
        <v>11049</v>
      </c>
      <c r="AE383" s="11">
        <v>11418</v>
      </c>
    </row>
    <row r="384" spans="1:31" x14ac:dyDescent="0.25">
      <c r="A384" s="19" t="s">
        <v>229</v>
      </c>
      <c r="B384" s="11">
        <v>42</v>
      </c>
      <c r="C384" s="11" t="s">
        <v>273</v>
      </c>
      <c r="D384" s="11">
        <v>21522.81</v>
      </c>
      <c r="E384" s="11">
        <v>516750.1</v>
      </c>
      <c r="F384" s="11">
        <v>4359.1120000000001</v>
      </c>
      <c r="G384" s="11">
        <v>24974.97</v>
      </c>
      <c r="H384" s="11">
        <v>35764.879999999997</v>
      </c>
      <c r="I384" s="11">
        <v>565.34029999999996</v>
      </c>
      <c r="J384" s="11">
        <v>3180.5360000000001</v>
      </c>
      <c r="L384" s="11">
        <v>4681132.2353403103</v>
      </c>
      <c r="M384" s="12"/>
      <c r="N384" s="11">
        <v>4.8330850000000002E-2</v>
      </c>
      <c r="O384" s="12">
        <v>5.317183E-5</v>
      </c>
      <c r="P384" s="11">
        <v>0.97766660000000005</v>
      </c>
      <c r="Q384" s="11">
        <v>866132</v>
      </c>
      <c r="R384" s="12">
        <v>17920890</v>
      </c>
      <c r="U384" s="12">
        <f t="shared" si="25"/>
        <v>0.11038998131665322</v>
      </c>
      <c r="V384" s="12">
        <f t="shared" si="26"/>
        <v>0.11683890350409061</v>
      </c>
      <c r="W384" s="12">
        <f t="shared" si="28"/>
        <v>4.5313975858264244E-2</v>
      </c>
      <c r="Y384" s="11">
        <v>1156</v>
      </c>
      <c r="Z384" s="11">
        <v>7.0556640000000002</v>
      </c>
      <c r="AA384" s="11">
        <v>2.9972569999999998</v>
      </c>
      <c r="AB384" s="11">
        <v>228</v>
      </c>
      <c r="AC384" s="11">
        <v>194</v>
      </c>
      <c r="AD384" s="11">
        <v>11049</v>
      </c>
      <c r="AE384" s="11">
        <v>11420</v>
      </c>
    </row>
    <row r="385" spans="1:31" x14ac:dyDescent="0.25">
      <c r="A385" s="19" t="s">
        <v>230</v>
      </c>
      <c r="B385" s="11">
        <v>43</v>
      </c>
      <c r="C385" s="11" t="s">
        <v>273</v>
      </c>
      <c r="D385" s="11">
        <v>20081.14</v>
      </c>
      <c r="E385" s="11">
        <v>510227.5</v>
      </c>
      <c r="F385" s="11">
        <v>4309.9189999999999</v>
      </c>
      <c r="G385" s="11">
        <v>24619.29</v>
      </c>
      <c r="H385" s="11">
        <v>34735.93</v>
      </c>
      <c r="I385" s="11">
        <v>553.51790000000005</v>
      </c>
      <c r="J385" s="11">
        <v>3097.0010000000002</v>
      </c>
      <c r="L385" s="11">
        <v>4681132.2353403103</v>
      </c>
      <c r="M385" s="12"/>
      <c r="N385" s="11">
        <v>4.8251599999999999E-2</v>
      </c>
      <c r="O385" s="12">
        <v>5.3464709999999997E-5</v>
      </c>
      <c r="P385" s="11">
        <v>1.1773819999999999</v>
      </c>
      <c r="Q385" s="11">
        <v>853797</v>
      </c>
      <c r="R385" s="12">
        <v>17694690</v>
      </c>
      <c r="U385" s="12">
        <f t="shared" si="25"/>
        <v>0.10899660046943907</v>
      </c>
      <c r="V385" s="12">
        <f t="shared" si="26"/>
        <v>0.11527911636382815</v>
      </c>
      <c r="W385" s="12">
        <f t="shared" si="28"/>
        <v>4.5277403208596093E-2</v>
      </c>
      <c r="Y385" s="11">
        <v>1156</v>
      </c>
      <c r="Z385" s="11">
        <v>7.0556640000000002</v>
      </c>
      <c r="AA385" s="11">
        <v>2.9972569999999998</v>
      </c>
      <c r="AB385" s="11">
        <v>24</v>
      </c>
      <c r="AC385" s="11">
        <v>228</v>
      </c>
      <c r="AD385" s="11">
        <v>11047</v>
      </c>
      <c r="AE385" s="11">
        <v>11404</v>
      </c>
    </row>
    <row r="386" spans="1:31" x14ac:dyDescent="0.25">
      <c r="A386" s="19" t="s">
        <v>231</v>
      </c>
      <c r="B386" s="11">
        <v>44</v>
      </c>
      <c r="C386" s="11" t="s">
        <v>273</v>
      </c>
      <c r="D386" s="11">
        <v>21062.34</v>
      </c>
      <c r="E386" s="11">
        <v>517937.9</v>
      </c>
      <c r="F386" s="11">
        <v>4360.5829999999996</v>
      </c>
      <c r="G386" s="11">
        <v>25048.880000000001</v>
      </c>
      <c r="H386" s="11">
        <v>35242.559999999998</v>
      </c>
      <c r="I386" s="11">
        <v>558.65049999999997</v>
      </c>
      <c r="J386" s="11">
        <v>3140.0230000000001</v>
      </c>
      <c r="L386" s="11">
        <v>4681132.2353403103</v>
      </c>
      <c r="M386" s="12"/>
      <c r="N386" s="11">
        <v>4.8362710000000003E-2</v>
      </c>
      <c r="O386" s="12">
        <v>5.3129130000000001E-5</v>
      </c>
      <c r="P386" s="11">
        <v>1.0886750000000001</v>
      </c>
      <c r="Q386" s="11">
        <v>868695</v>
      </c>
      <c r="R386" s="12">
        <v>17962080</v>
      </c>
      <c r="U386" s="12">
        <f t="shared" si="25"/>
        <v>0.1106437233474877</v>
      </c>
      <c r="V386" s="12">
        <f t="shared" si="26"/>
        <v>0.11712319663025328</v>
      </c>
      <c r="W386" s="12">
        <f t="shared" si="28"/>
        <v>4.5336961162892778E-2</v>
      </c>
      <c r="Y386" s="11">
        <v>1156</v>
      </c>
      <c r="Z386" s="11">
        <v>7.0556640000000002</v>
      </c>
      <c r="AA386" s="11">
        <v>2.9972569999999998</v>
      </c>
      <c r="AB386" s="11">
        <v>58</v>
      </c>
      <c r="AC386" s="11">
        <v>228</v>
      </c>
      <c r="AD386" s="11">
        <v>11047</v>
      </c>
      <c r="AE386" s="11">
        <v>11407</v>
      </c>
    </row>
    <row r="387" spans="1:31" x14ac:dyDescent="0.25">
      <c r="A387" s="19" t="s">
        <v>232</v>
      </c>
      <c r="B387" s="11">
        <v>45</v>
      </c>
      <c r="C387" s="11" t="s">
        <v>273</v>
      </c>
      <c r="D387" s="11">
        <v>21576.639999999999</v>
      </c>
      <c r="E387" s="11">
        <v>521332.7</v>
      </c>
      <c r="F387" s="11">
        <v>4402.9989999999998</v>
      </c>
      <c r="G387" s="11">
        <v>25231.49</v>
      </c>
      <c r="H387" s="11">
        <v>35611.25</v>
      </c>
      <c r="I387" s="11">
        <v>566.06110000000001</v>
      </c>
      <c r="J387" s="11">
        <v>3167.2150000000001</v>
      </c>
      <c r="L387" s="11">
        <v>4681132.2353403103</v>
      </c>
      <c r="M387" s="12"/>
      <c r="N387" s="11">
        <v>4.8398049999999998E-2</v>
      </c>
      <c r="O387" s="12">
        <v>5.2976100000000003E-5</v>
      </c>
      <c r="P387" s="11">
        <v>0.59444450000000004</v>
      </c>
      <c r="Q387" s="11">
        <v>875028</v>
      </c>
      <c r="R387" s="12">
        <v>18079820</v>
      </c>
      <c r="U387" s="12">
        <f t="shared" si="25"/>
        <v>0.11136893251256338</v>
      </c>
      <c r="V387" s="12">
        <f t="shared" si="26"/>
        <v>0.11793614372840366</v>
      </c>
      <c r="W387" s="12">
        <f t="shared" si="28"/>
        <v>4.5350396671830273E-2</v>
      </c>
      <c r="Y387" s="11">
        <v>1156</v>
      </c>
      <c r="Z387" s="11">
        <v>7.0556640000000002</v>
      </c>
      <c r="AA387" s="11">
        <v>2.9972569999999998</v>
      </c>
      <c r="AB387" s="11">
        <v>92</v>
      </c>
      <c r="AC387" s="11">
        <v>228</v>
      </c>
      <c r="AD387" s="11">
        <v>11047</v>
      </c>
      <c r="AE387" s="11">
        <v>11410</v>
      </c>
    </row>
    <row r="388" spans="1:31" x14ac:dyDescent="0.25">
      <c r="A388" s="19" t="s">
        <v>233</v>
      </c>
      <c r="B388" s="11">
        <v>46</v>
      </c>
      <c r="C388" s="11" t="s">
        <v>273</v>
      </c>
      <c r="D388" s="11">
        <v>21604.27</v>
      </c>
      <c r="E388" s="11">
        <v>521812.1</v>
      </c>
      <c r="F388" s="11">
        <v>4404.7</v>
      </c>
      <c r="G388" s="11">
        <v>25250.32</v>
      </c>
      <c r="H388" s="11">
        <v>35694.32</v>
      </c>
      <c r="I388" s="11">
        <v>563.06230000000005</v>
      </c>
      <c r="J388" s="11">
        <v>3178.114</v>
      </c>
      <c r="L388" s="11">
        <v>4681132.2353403103</v>
      </c>
      <c r="M388" s="12"/>
      <c r="N388" s="11">
        <v>4.8389679999999997E-2</v>
      </c>
      <c r="O388" s="12">
        <v>5.2946979999999998E-5</v>
      </c>
      <c r="P388" s="11">
        <v>1.0788059999999999</v>
      </c>
      <c r="Q388" s="11">
        <v>875681</v>
      </c>
      <c r="R388" s="12">
        <v>18096440</v>
      </c>
      <c r="U388" s="12">
        <f t="shared" si="25"/>
        <v>0.11147134363361243</v>
      </c>
      <c r="V388" s="12">
        <f t="shared" si="26"/>
        <v>0.11805099515734985</v>
      </c>
      <c r="W388" s="12">
        <f t="shared" si="28"/>
        <v>4.5339773340426479E-2</v>
      </c>
      <c r="Y388" s="11">
        <v>1156</v>
      </c>
      <c r="Z388" s="11">
        <v>7.0556640000000002</v>
      </c>
      <c r="AA388" s="11">
        <v>2.9972569999999998</v>
      </c>
      <c r="AB388" s="11">
        <v>126</v>
      </c>
      <c r="AC388" s="11">
        <v>228</v>
      </c>
      <c r="AD388" s="11">
        <v>11047</v>
      </c>
      <c r="AE388" s="11">
        <v>11412</v>
      </c>
    </row>
    <row r="389" spans="1:31" x14ac:dyDescent="0.25">
      <c r="A389" s="19" t="s">
        <v>234</v>
      </c>
      <c r="B389" s="11">
        <v>47</v>
      </c>
      <c r="C389" s="11" t="s">
        <v>273</v>
      </c>
      <c r="D389" s="11">
        <v>21134.95</v>
      </c>
      <c r="E389" s="11">
        <v>518937.3</v>
      </c>
      <c r="F389" s="11">
        <v>4382.2659999999996</v>
      </c>
      <c r="G389" s="11">
        <v>25120.7</v>
      </c>
      <c r="H389" s="11">
        <v>35663.980000000003</v>
      </c>
      <c r="I389" s="11">
        <v>569.17539999999997</v>
      </c>
      <c r="J389" s="11">
        <v>3176.038</v>
      </c>
      <c r="L389" s="11">
        <v>4681132.2353403103</v>
      </c>
      <c r="M389" s="12"/>
      <c r="N389" s="11">
        <v>4.8407980000000003E-2</v>
      </c>
      <c r="O389" s="12">
        <v>5.310393E-5</v>
      </c>
      <c r="P389" s="11">
        <v>0.80499279999999995</v>
      </c>
      <c r="Q389" s="11">
        <v>871186</v>
      </c>
      <c r="R389" s="12">
        <v>17996740</v>
      </c>
      <c r="U389" s="12">
        <f t="shared" si="25"/>
        <v>0.11085721870496874</v>
      </c>
      <c r="V389" s="12">
        <f t="shared" si="26"/>
        <v>0.11736245645654662</v>
      </c>
      <c r="W389" s="12">
        <f t="shared" si="28"/>
        <v>4.537359991548947E-2</v>
      </c>
      <c r="Y389" s="11">
        <v>1156</v>
      </c>
      <c r="Z389" s="11">
        <v>7.0556640000000002</v>
      </c>
      <c r="AA389" s="11">
        <v>2.9972569999999998</v>
      </c>
      <c r="AB389" s="11">
        <v>160</v>
      </c>
      <c r="AC389" s="11">
        <v>228</v>
      </c>
      <c r="AD389" s="11">
        <v>11047</v>
      </c>
      <c r="AE389" s="11">
        <v>11415</v>
      </c>
    </row>
    <row r="390" spans="1:31" x14ac:dyDescent="0.25">
      <c r="A390" s="19" t="s">
        <v>235</v>
      </c>
      <c r="B390" s="11">
        <v>48</v>
      </c>
      <c r="C390" s="11" t="s">
        <v>273</v>
      </c>
      <c r="D390" s="11">
        <v>20121.97</v>
      </c>
      <c r="E390" s="11">
        <v>512385.3</v>
      </c>
      <c r="F390" s="11">
        <v>4346.8860000000004</v>
      </c>
      <c r="G390" s="11">
        <v>24764.45</v>
      </c>
      <c r="H390" s="11">
        <v>35541.81</v>
      </c>
      <c r="I390" s="11">
        <v>566.83969999999999</v>
      </c>
      <c r="J390" s="11">
        <v>3189.9659999999999</v>
      </c>
      <c r="L390" s="11">
        <v>4681132.2353403103</v>
      </c>
      <c r="M390" s="12"/>
      <c r="N390" s="11">
        <v>4.8331689999999997E-2</v>
      </c>
      <c r="O390" s="12">
        <v>5.3398310000000001E-5</v>
      </c>
      <c r="P390" s="11">
        <v>0.96462000000000003</v>
      </c>
      <c r="Q390" s="11">
        <v>858831</v>
      </c>
      <c r="R390" s="12">
        <v>17769520</v>
      </c>
      <c r="U390" s="12">
        <f t="shared" si="25"/>
        <v>0.10945755732592555</v>
      </c>
      <c r="V390" s="12">
        <f t="shared" si="26"/>
        <v>0.11579486908646547</v>
      </c>
      <c r="W390" s="12">
        <f t="shared" si="28"/>
        <v>4.5340053034055576E-2</v>
      </c>
      <c r="Y390" s="11">
        <v>1156</v>
      </c>
      <c r="Z390" s="11">
        <v>7.0556640000000002</v>
      </c>
      <c r="AA390" s="11">
        <v>2.9972569999999998</v>
      </c>
      <c r="AB390" s="11">
        <v>194</v>
      </c>
      <c r="AC390" s="11">
        <v>228</v>
      </c>
      <c r="AD390" s="11">
        <v>11047</v>
      </c>
      <c r="AE390" s="11">
        <v>11418</v>
      </c>
    </row>
    <row r="391" spans="1:31" x14ac:dyDescent="0.25">
      <c r="A391" s="19" t="s">
        <v>236</v>
      </c>
      <c r="B391" s="11">
        <v>49</v>
      </c>
      <c r="C391" s="11" t="s">
        <v>273</v>
      </c>
      <c r="D391" s="11">
        <v>19141.669999999998</v>
      </c>
      <c r="E391" s="11">
        <v>505360.7</v>
      </c>
      <c r="F391" s="11">
        <v>4264.2730000000001</v>
      </c>
      <c r="G391" s="11">
        <v>24369.52</v>
      </c>
      <c r="H391" s="11">
        <v>35407.730000000003</v>
      </c>
      <c r="I391" s="11">
        <v>564.15800000000002</v>
      </c>
      <c r="J391" s="11">
        <v>3144.2040000000002</v>
      </c>
      <c r="L391" s="11">
        <v>4681132.2353403103</v>
      </c>
      <c r="M391" s="12"/>
      <c r="N391" s="11">
        <v>4.8222040000000001E-2</v>
      </c>
      <c r="O391" s="12">
        <v>5.3704320000000002E-5</v>
      </c>
      <c r="P391" s="11">
        <v>1.1226370000000001</v>
      </c>
      <c r="Q391" s="11">
        <v>845135</v>
      </c>
      <c r="R391" s="12">
        <v>17525910</v>
      </c>
      <c r="U391" s="12">
        <f t="shared" si="25"/>
        <v>0.10795693746584818</v>
      </c>
      <c r="V391" s="12">
        <f t="shared" si="26"/>
        <v>0.11411678687825799</v>
      </c>
      <c r="W391" s="12">
        <f t="shared" si="28"/>
        <v>4.5277805129537115E-2</v>
      </c>
      <c r="Y391" s="11">
        <v>1156</v>
      </c>
      <c r="Z391" s="11">
        <v>7.0556640000000002</v>
      </c>
      <c r="AA391" s="11">
        <v>2.9972569999999998</v>
      </c>
      <c r="AB391" s="11">
        <v>228</v>
      </c>
      <c r="AC391" s="11">
        <v>228</v>
      </c>
      <c r="AD391" s="11">
        <v>11047</v>
      </c>
      <c r="AE391" s="11">
        <v>11420</v>
      </c>
    </row>
    <row r="393" spans="1:31" x14ac:dyDescent="0.25">
      <c r="W393" s="11">
        <f>AVERAGE(W343:W391)</f>
        <v>4.5342066483586595E-2</v>
      </c>
    </row>
    <row r="394" spans="1:31" x14ac:dyDescent="0.25">
      <c r="M394" s="13"/>
      <c r="W394" s="11">
        <f>STDEV(W343:W391)</f>
        <v>6.0445202337538314E-5</v>
      </c>
      <c r="X394" s="13">
        <f>W394/W393*1000</f>
        <v>1.3330932404551723</v>
      </c>
    </row>
    <row r="398" spans="1:31" x14ac:dyDescent="0.25">
      <c r="M398" s="13"/>
      <c r="W398" s="13"/>
    </row>
    <row r="400" spans="1:31" x14ac:dyDescent="0.25">
      <c r="A400" s="19" t="s">
        <v>22</v>
      </c>
      <c r="B400" s="11">
        <v>1</v>
      </c>
      <c r="C400" s="11" t="s">
        <v>274</v>
      </c>
      <c r="D400" s="11">
        <v>21439.01</v>
      </c>
      <c r="E400" s="11">
        <v>506994.2</v>
      </c>
      <c r="F400" s="11">
        <v>4236.2740000000003</v>
      </c>
      <c r="G400" s="11">
        <v>24094.03</v>
      </c>
      <c r="H400" s="11">
        <v>35215</v>
      </c>
      <c r="I400" s="11">
        <v>541.63789999999995</v>
      </c>
      <c r="J400" s="11">
        <v>3068.252</v>
      </c>
      <c r="L400" s="11">
        <v>4681132.2353403103</v>
      </c>
      <c r="N400" s="11">
        <v>4.7523290000000003E-2</v>
      </c>
      <c r="O400" s="12">
        <v>5.321009E-5</v>
      </c>
      <c r="P400" s="11">
        <v>1.0876539999999999</v>
      </c>
      <c r="Q400" s="11">
        <v>835581</v>
      </c>
      <c r="R400" s="12">
        <v>17582560</v>
      </c>
      <c r="S400" s="12"/>
      <c r="T400" s="12"/>
      <c r="U400" s="12">
        <f t="shared" ref="U400:U448" si="29">E400/L400</f>
        <v>0.10830589150471678</v>
      </c>
      <c r="V400" s="12">
        <f t="shared" ref="V400:V448" si="30">U400/(1-U400/2)</f>
        <v>0.11450677043221001</v>
      </c>
      <c r="W400" s="12">
        <f t="shared" ref="W400:W431" si="31">N400/(1+V400*f)</f>
        <v>4.4612409373014847E-2</v>
      </c>
      <c r="X400" s="12"/>
      <c r="Y400" s="11">
        <v>1156</v>
      </c>
      <c r="Z400" s="11">
        <v>7.0556640000000002</v>
      </c>
      <c r="AA400" s="11">
        <v>2.9972569999999998</v>
      </c>
      <c r="AB400" s="11">
        <v>24</v>
      </c>
      <c r="AC400" s="11">
        <v>24</v>
      </c>
      <c r="AD400" s="11">
        <v>13938</v>
      </c>
      <c r="AE400" s="11">
        <v>13849</v>
      </c>
    </row>
    <row r="401" spans="1:31" x14ac:dyDescent="0.25">
      <c r="A401" s="19" t="s">
        <v>23</v>
      </c>
      <c r="B401" s="11">
        <v>2</v>
      </c>
      <c r="C401" s="11" t="s">
        <v>274</v>
      </c>
      <c r="D401" s="11">
        <v>22724.31</v>
      </c>
      <c r="E401" s="11">
        <v>521021.6</v>
      </c>
      <c r="F401" s="11">
        <v>4350</v>
      </c>
      <c r="G401" s="11">
        <v>24753.14</v>
      </c>
      <c r="H401" s="11">
        <v>36133.25</v>
      </c>
      <c r="I401" s="11">
        <v>565.97460000000001</v>
      </c>
      <c r="J401" s="11">
        <v>3140.8310000000001</v>
      </c>
      <c r="L401" s="11">
        <v>4681132.2353403103</v>
      </c>
      <c r="N401" s="11">
        <v>4.7508870000000002E-2</v>
      </c>
      <c r="O401" s="12">
        <v>5.24806E-5</v>
      </c>
      <c r="P401" s="11">
        <v>1.1925429999999999</v>
      </c>
      <c r="Q401" s="11">
        <v>858439</v>
      </c>
      <c r="R401" s="12">
        <v>18069030</v>
      </c>
      <c r="S401" s="12"/>
      <c r="T401" s="12"/>
      <c r="U401" s="12">
        <f t="shared" si="29"/>
        <v>0.11130247423188262</v>
      </c>
      <c r="V401" s="12">
        <f t="shared" si="30"/>
        <v>0.11786161914583633</v>
      </c>
      <c r="W401" s="12">
        <f t="shared" si="31"/>
        <v>4.451898033013274E-2</v>
      </c>
      <c r="X401" s="12"/>
      <c r="Y401" s="11">
        <v>1156</v>
      </c>
      <c r="Z401" s="11">
        <v>7.0556640000000002</v>
      </c>
      <c r="AA401" s="11">
        <v>2.9972569999999998</v>
      </c>
      <c r="AB401" s="11">
        <v>58</v>
      </c>
      <c r="AC401" s="11">
        <v>24</v>
      </c>
      <c r="AD401" s="11">
        <v>13938</v>
      </c>
      <c r="AE401" s="11">
        <v>13852</v>
      </c>
    </row>
    <row r="402" spans="1:31" x14ac:dyDescent="0.25">
      <c r="A402" s="19" t="s">
        <v>24</v>
      </c>
      <c r="B402" s="11">
        <v>3</v>
      </c>
      <c r="C402" s="11" t="s">
        <v>274</v>
      </c>
      <c r="D402" s="11">
        <v>23313.32</v>
      </c>
      <c r="E402" s="11">
        <v>528627.19999999995</v>
      </c>
      <c r="F402" s="11">
        <v>4431.9489999999996</v>
      </c>
      <c r="G402" s="11">
        <v>25072.06</v>
      </c>
      <c r="H402" s="11">
        <v>36587.279999999999</v>
      </c>
      <c r="I402" s="11">
        <v>575.2595</v>
      </c>
      <c r="J402" s="11">
        <v>3198.299</v>
      </c>
      <c r="L402" s="11">
        <v>4681132.2353403103</v>
      </c>
      <c r="N402" s="11">
        <v>4.7428619999999998E-2</v>
      </c>
      <c r="O402" s="12">
        <v>5.2055680000000002E-5</v>
      </c>
      <c r="P402" s="11">
        <v>0.96474729999999997</v>
      </c>
      <c r="Q402" s="11">
        <v>869499</v>
      </c>
      <c r="R402" s="12">
        <v>18332790</v>
      </c>
      <c r="S402" s="12"/>
      <c r="T402" s="12"/>
      <c r="U402" s="12">
        <f t="shared" si="29"/>
        <v>0.11292720936381957</v>
      </c>
      <c r="V402" s="12">
        <f t="shared" si="30"/>
        <v>0.11968505923478334</v>
      </c>
      <c r="W402" s="12">
        <f t="shared" si="31"/>
        <v>4.4400550460545855E-2</v>
      </c>
      <c r="X402" s="12"/>
      <c r="Y402" s="11">
        <v>1156</v>
      </c>
      <c r="Z402" s="11">
        <v>7.0556640000000002</v>
      </c>
      <c r="AA402" s="11">
        <v>2.9972569999999998</v>
      </c>
      <c r="AB402" s="11">
        <v>92</v>
      </c>
      <c r="AC402" s="11">
        <v>24</v>
      </c>
      <c r="AD402" s="11">
        <v>13938</v>
      </c>
      <c r="AE402" s="11">
        <v>13855</v>
      </c>
    </row>
    <row r="403" spans="1:31" x14ac:dyDescent="0.25">
      <c r="A403" s="19" t="s">
        <v>25</v>
      </c>
      <c r="B403" s="11">
        <v>4</v>
      </c>
      <c r="C403" s="11" t="s">
        <v>274</v>
      </c>
      <c r="D403" s="11">
        <v>23226.21</v>
      </c>
      <c r="E403" s="11">
        <v>530887.80000000005</v>
      </c>
      <c r="F403" s="11">
        <v>4455.6229999999996</v>
      </c>
      <c r="G403" s="11">
        <v>25256.52</v>
      </c>
      <c r="H403" s="11">
        <v>36822.18</v>
      </c>
      <c r="I403" s="11">
        <v>583.56399999999996</v>
      </c>
      <c r="J403" s="11">
        <v>3200.4609999999998</v>
      </c>
      <c r="L403" s="11">
        <v>4681132.2353403103</v>
      </c>
      <c r="N403" s="11">
        <v>4.7574119999999998E-2</v>
      </c>
      <c r="O403" s="12">
        <v>5.2027970000000002E-5</v>
      </c>
      <c r="P403" s="11">
        <v>0.66501929999999998</v>
      </c>
      <c r="Q403" s="11">
        <v>875896</v>
      </c>
      <c r="R403" s="12">
        <v>18411190</v>
      </c>
      <c r="S403" s="12"/>
      <c r="T403" s="12"/>
      <c r="U403" s="12">
        <f t="shared" si="29"/>
        <v>0.11341012671935456</v>
      </c>
      <c r="V403" s="12">
        <f t="shared" si="30"/>
        <v>0.12022764282323049</v>
      </c>
      <c r="W403" s="12">
        <f t="shared" si="31"/>
        <v>4.4523874247976117E-2</v>
      </c>
      <c r="X403" s="12"/>
      <c r="Y403" s="11">
        <v>1156</v>
      </c>
      <c r="Z403" s="11">
        <v>7.0556640000000002</v>
      </c>
      <c r="AA403" s="11">
        <v>2.9972569999999998</v>
      </c>
      <c r="AB403" s="11">
        <v>126</v>
      </c>
      <c r="AC403" s="11">
        <v>24</v>
      </c>
      <c r="AD403" s="11">
        <v>13938</v>
      </c>
      <c r="AE403" s="11">
        <v>13857</v>
      </c>
    </row>
    <row r="404" spans="1:31" x14ac:dyDescent="0.25">
      <c r="A404" s="19" t="s">
        <v>26</v>
      </c>
      <c r="B404" s="11">
        <v>5</v>
      </c>
      <c r="C404" s="11" t="s">
        <v>274</v>
      </c>
      <c r="D404" s="11">
        <v>22659.08</v>
      </c>
      <c r="E404" s="11">
        <v>527969.80000000005</v>
      </c>
      <c r="F404" s="11">
        <v>4408.4780000000001</v>
      </c>
      <c r="G404" s="11">
        <v>25115.22</v>
      </c>
      <c r="H404" s="11">
        <v>36824.080000000002</v>
      </c>
      <c r="I404" s="11">
        <v>582.35299999999995</v>
      </c>
      <c r="J404" s="11">
        <v>3218.4259999999999</v>
      </c>
      <c r="L404" s="11">
        <v>4681132.2353403103</v>
      </c>
      <c r="N404" s="11">
        <v>4.7569430000000003E-2</v>
      </c>
      <c r="O404" s="12">
        <v>5.2168849999999998E-5</v>
      </c>
      <c r="P404" s="11">
        <v>0.99002730000000005</v>
      </c>
      <c r="Q404" s="11">
        <v>870996</v>
      </c>
      <c r="R404" s="12">
        <v>18310000</v>
      </c>
      <c r="S404" s="12"/>
      <c r="T404" s="12"/>
      <c r="U404" s="12">
        <f t="shared" si="29"/>
        <v>0.11278677325414575</v>
      </c>
      <c r="V404" s="12">
        <f t="shared" si="30"/>
        <v>0.11952732383995147</v>
      </c>
      <c r="W404" s="12">
        <f t="shared" si="31"/>
        <v>4.4536117850948277E-2</v>
      </c>
      <c r="X404" s="12"/>
      <c r="Y404" s="11">
        <v>1156</v>
      </c>
      <c r="Z404" s="11">
        <v>7.0556640000000002</v>
      </c>
      <c r="AA404" s="11">
        <v>2.9972569999999998</v>
      </c>
      <c r="AB404" s="11">
        <v>160</v>
      </c>
      <c r="AC404" s="11">
        <v>24</v>
      </c>
      <c r="AD404" s="11">
        <v>13938</v>
      </c>
      <c r="AE404" s="11">
        <v>13860</v>
      </c>
    </row>
    <row r="405" spans="1:31" x14ac:dyDescent="0.25">
      <c r="A405" s="19" t="s">
        <v>193</v>
      </c>
      <c r="B405" s="11">
        <v>6</v>
      </c>
      <c r="C405" s="11" t="s">
        <v>274</v>
      </c>
      <c r="D405" s="11">
        <v>21290.69</v>
      </c>
      <c r="E405" s="11">
        <v>518688.6</v>
      </c>
      <c r="F405" s="11">
        <v>4323.5870000000004</v>
      </c>
      <c r="G405" s="11">
        <v>24532.53</v>
      </c>
      <c r="H405" s="11">
        <v>36438.46</v>
      </c>
      <c r="I405" s="11">
        <v>566.29179999999997</v>
      </c>
      <c r="J405" s="11">
        <v>3179.8150000000001</v>
      </c>
      <c r="L405" s="11">
        <v>4681132.2353403103</v>
      </c>
      <c r="N405" s="11">
        <v>4.7297220000000001E-2</v>
      </c>
      <c r="O405" s="12">
        <v>5.2475899999999997E-5</v>
      </c>
      <c r="P405" s="11">
        <v>0.71070990000000001</v>
      </c>
      <c r="Q405" s="11">
        <v>850788</v>
      </c>
      <c r="R405" s="12">
        <v>17988120</v>
      </c>
      <c r="S405" s="12"/>
      <c r="T405" s="12"/>
      <c r="U405" s="12">
        <f t="shared" si="29"/>
        <v>0.11080409053265983</v>
      </c>
      <c r="V405" s="12">
        <f t="shared" si="30"/>
        <v>0.11730291175985143</v>
      </c>
      <c r="W405" s="12">
        <f t="shared" si="31"/>
        <v>4.4333876151298579E-2</v>
      </c>
      <c r="X405" s="12"/>
      <c r="Y405" s="11">
        <v>1156</v>
      </c>
      <c r="Z405" s="11">
        <v>7.0556640000000002</v>
      </c>
      <c r="AA405" s="11">
        <v>2.9972569999999998</v>
      </c>
      <c r="AB405" s="11">
        <v>194</v>
      </c>
      <c r="AC405" s="11">
        <v>24</v>
      </c>
      <c r="AD405" s="11">
        <v>13938</v>
      </c>
      <c r="AE405" s="11">
        <v>13863</v>
      </c>
    </row>
    <row r="406" spans="1:31" x14ac:dyDescent="0.25">
      <c r="A406" s="19" t="s">
        <v>194</v>
      </c>
      <c r="B406" s="11">
        <v>7</v>
      </c>
      <c r="C406" s="11" t="s">
        <v>274</v>
      </c>
      <c r="D406" s="11">
        <v>19326.5</v>
      </c>
      <c r="E406" s="11">
        <v>501344.8</v>
      </c>
      <c r="F406" s="11">
        <v>4175.2879999999996</v>
      </c>
      <c r="G406" s="11">
        <v>23686.19</v>
      </c>
      <c r="H406" s="11">
        <v>35588.93</v>
      </c>
      <c r="I406" s="11">
        <v>550.74980000000005</v>
      </c>
      <c r="J406" s="11">
        <v>3103.143</v>
      </c>
      <c r="L406" s="11">
        <v>4681132.2353403103</v>
      </c>
      <c r="N406" s="11">
        <v>4.7245309999999999E-2</v>
      </c>
      <c r="O406" s="12">
        <v>5.3345250000000002E-5</v>
      </c>
      <c r="P406" s="11">
        <v>1.408199</v>
      </c>
      <c r="Q406" s="11">
        <v>821437</v>
      </c>
      <c r="R406" s="12">
        <v>17386640</v>
      </c>
      <c r="S406" s="12"/>
      <c r="T406" s="12"/>
      <c r="U406" s="12">
        <f t="shared" si="29"/>
        <v>0.10709904672529574</v>
      </c>
      <c r="V406" s="12">
        <f t="shared" si="30"/>
        <v>0.11315863784633338</v>
      </c>
      <c r="W406" s="12">
        <f t="shared" si="31"/>
        <v>4.4383462782823943E-2</v>
      </c>
      <c r="X406" s="12"/>
      <c r="Y406" s="11">
        <v>1156</v>
      </c>
      <c r="Z406" s="11">
        <v>7.0556640000000002</v>
      </c>
      <c r="AA406" s="11">
        <v>2.9972569999999998</v>
      </c>
      <c r="AB406" s="11">
        <v>228</v>
      </c>
      <c r="AC406" s="11">
        <v>24</v>
      </c>
      <c r="AD406" s="11">
        <v>13938</v>
      </c>
      <c r="AE406" s="11">
        <v>13865</v>
      </c>
    </row>
    <row r="407" spans="1:31" x14ac:dyDescent="0.25">
      <c r="A407" s="19" t="s">
        <v>195</v>
      </c>
      <c r="B407" s="11">
        <v>8</v>
      </c>
      <c r="C407" s="11" t="s">
        <v>274</v>
      </c>
      <c r="D407" s="11">
        <v>24031.75</v>
      </c>
      <c r="E407" s="11">
        <v>517382.3</v>
      </c>
      <c r="F407" s="11">
        <v>4325.6049999999996</v>
      </c>
      <c r="G407" s="11">
        <v>24611.759999999998</v>
      </c>
      <c r="H407" s="11">
        <v>35750.78</v>
      </c>
      <c r="I407" s="11">
        <v>564.50400000000002</v>
      </c>
      <c r="J407" s="11">
        <v>3105.19</v>
      </c>
      <c r="L407" s="11">
        <v>4681132.2353403103</v>
      </c>
      <c r="N407" s="11">
        <v>4.7569779999999999E-2</v>
      </c>
      <c r="O407" s="12">
        <v>5.2700130000000003E-5</v>
      </c>
      <c r="P407" s="11">
        <v>0.76201220000000003</v>
      </c>
      <c r="Q407" s="11">
        <v>853536</v>
      </c>
      <c r="R407" s="12">
        <v>17942820</v>
      </c>
      <c r="S407" s="12"/>
      <c r="T407" s="12"/>
      <c r="U407" s="12">
        <f t="shared" si="29"/>
        <v>0.11052503411333074</v>
      </c>
      <c r="V407" s="12">
        <f t="shared" si="30"/>
        <v>0.11699020744788215</v>
      </c>
      <c r="W407" s="12">
        <f t="shared" si="31"/>
        <v>4.4596807881087802E-2</v>
      </c>
      <c r="X407" s="12"/>
      <c r="Y407" s="11">
        <v>1156</v>
      </c>
      <c r="Z407" s="11">
        <v>7.0556640000000002</v>
      </c>
      <c r="AA407" s="11">
        <v>2.9972569999999998</v>
      </c>
      <c r="AB407" s="11">
        <v>24</v>
      </c>
      <c r="AC407" s="11">
        <v>58</v>
      </c>
      <c r="AD407" s="11">
        <v>13935</v>
      </c>
      <c r="AE407" s="11">
        <v>13849</v>
      </c>
    </row>
    <row r="408" spans="1:31" x14ac:dyDescent="0.25">
      <c r="A408" s="19" t="s">
        <v>196</v>
      </c>
      <c r="B408" s="11">
        <v>9</v>
      </c>
      <c r="C408" s="11" t="s">
        <v>274</v>
      </c>
      <c r="D408" s="11">
        <v>25421.83</v>
      </c>
      <c r="E408" s="11">
        <v>532447.1</v>
      </c>
      <c r="F408" s="11">
        <v>4466.8109999999997</v>
      </c>
      <c r="G408" s="11">
        <v>25275.32</v>
      </c>
      <c r="H408" s="11">
        <v>36625.81</v>
      </c>
      <c r="I408" s="11">
        <v>569.23299999999995</v>
      </c>
      <c r="J408" s="11">
        <v>3202.1909999999998</v>
      </c>
      <c r="L408" s="11">
        <v>4681132.2353403103</v>
      </c>
      <c r="N408" s="11">
        <v>4.7470100000000001E-2</v>
      </c>
      <c r="O408" s="12">
        <v>5.189233E-5</v>
      </c>
      <c r="P408" s="11">
        <v>1.0395570000000001</v>
      </c>
      <c r="Q408" s="11">
        <v>876548</v>
      </c>
      <c r="R408" s="12">
        <v>18465260</v>
      </c>
      <c r="S408" s="12"/>
      <c r="T408" s="12"/>
      <c r="U408" s="12">
        <f t="shared" si="29"/>
        <v>0.11374322989217842</v>
      </c>
      <c r="V408" s="12">
        <f t="shared" si="30"/>
        <v>0.12060206403996276</v>
      </c>
      <c r="W408" s="12">
        <f t="shared" si="31"/>
        <v>4.4417654534633401E-2</v>
      </c>
      <c r="X408" s="12"/>
      <c r="Y408" s="11">
        <v>1156</v>
      </c>
      <c r="Z408" s="11">
        <v>7.0556640000000002</v>
      </c>
      <c r="AA408" s="11">
        <v>2.9972569999999998</v>
      </c>
      <c r="AB408" s="11">
        <v>58</v>
      </c>
      <c r="AC408" s="11">
        <v>58</v>
      </c>
      <c r="AD408" s="11">
        <v>13935</v>
      </c>
      <c r="AE408" s="11">
        <v>13852</v>
      </c>
    </row>
    <row r="409" spans="1:31" x14ac:dyDescent="0.25">
      <c r="A409" s="19" t="s">
        <v>197</v>
      </c>
      <c r="B409" s="11">
        <v>10</v>
      </c>
      <c r="C409" s="11" t="s">
        <v>274</v>
      </c>
      <c r="D409" s="11">
        <v>26014.04</v>
      </c>
      <c r="E409" s="11">
        <v>539979.4</v>
      </c>
      <c r="F409" s="11">
        <v>4533.0739999999996</v>
      </c>
      <c r="G409" s="11">
        <v>25693.54</v>
      </c>
      <c r="H409" s="11">
        <v>37032.730000000003</v>
      </c>
      <c r="I409" s="11">
        <v>587.54330000000004</v>
      </c>
      <c r="J409" s="11">
        <v>3254.556</v>
      </c>
      <c r="L409" s="11">
        <v>4681132.2353403103</v>
      </c>
      <c r="N409" s="11">
        <v>4.7582439999999997E-2</v>
      </c>
      <c r="O409" s="12">
        <v>5.159283E-5</v>
      </c>
      <c r="P409" s="11">
        <v>0.73057510000000003</v>
      </c>
      <c r="Q409" s="11">
        <v>891052</v>
      </c>
      <c r="R409" s="12">
        <v>18726490</v>
      </c>
      <c r="S409" s="12"/>
      <c r="T409" s="12"/>
      <c r="U409" s="12">
        <f t="shared" si="29"/>
        <v>0.11535230641924911</v>
      </c>
      <c r="V409" s="12">
        <f t="shared" si="30"/>
        <v>0.12241259394224988</v>
      </c>
      <c r="W409" s="12">
        <f t="shared" si="31"/>
        <v>4.4479832787104691E-2</v>
      </c>
      <c r="X409" s="12"/>
      <c r="Y409" s="11">
        <v>1156</v>
      </c>
      <c r="Z409" s="11">
        <v>7.0556640000000002</v>
      </c>
      <c r="AA409" s="11">
        <v>2.9972569999999998</v>
      </c>
      <c r="AB409" s="11">
        <v>92</v>
      </c>
      <c r="AC409" s="11">
        <v>58</v>
      </c>
      <c r="AD409" s="11">
        <v>13935</v>
      </c>
      <c r="AE409" s="11">
        <v>13855</v>
      </c>
    </row>
    <row r="410" spans="1:31" x14ac:dyDescent="0.25">
      <c r="A410" s="19" t="s">
        <v>198</v>
      </c>
      <c r="B410" s="11">
        <v>11</v>
      </c>
      <c r="C410" s="11" t="s">
        <v>274</v>
      </c>
      <c r="D410" s="11">
        <v>25962.51</v>
      </c>
      <c r="E410" s="11">
        <v>542035.19999999995</v>
      </c>
      <c r="F410" s="11">
        <v>4550.808</v>
      </c>
      <c r="G410" s="11">
        <v>25788.73</v>
      </c>
      <c r="H410" s="11">
        <v>37296.39</v>
      </c>
      <c r="I410" s="11">
        <v>583.56399999999996</v>
      </c>
      <c r="J410" s="11">
        <v>3268.3679999999999</v>
      </c>
      <c r="L410" s="11">
        <v>4681132.2353403103</v>
      </c>
      <c r="N410" s="11">
        <v>4.757757E-2</v>
      </c>
      <c r="O410" s="12">
        <v>5.1492130000000003E-5</v>
      </c>
      <c r="P410" s="11">
        <v>0.95443140000000004</v>
      </c>
      <c r="Q410" s="11">
        <v>894353</v>
      </c>
      <c r="R410" s="12">
        <v>18797780</v>
      </c>
      <c r="S410" s="12"/>
      <c r="T410" s="12"/>
      <c r="U410" s="12">
        <f t="shared" si="29"/>
        <v>0.11579147367551237</v>
      </c>
      <c r="V410" s="12">
        <f t="shared" si="30"/>
        <v>0.12290728128843148</v>
      </c>
      <c r="W410" s="12">
        <f t="shared" si="31"/>
        <v>4.4463564073224326E-2</v>
      </c>
      <c r="X410" s="12"/>
      <c r="Y410" s="11">
        <v>1156</v>
      </c>
      <c r="Z410" s="11">
        <v>7.0556640000000002</v>
      </c>
      <c r="AA410" s="11">
        <v>2.9972569999999998</v>
      </c>
      <c r="AB410" s="11">
        <v>126</v>
      </c>
      <c r="AC410" s="11">
        <v>58</v>
      </c>
      <c r="AD410" s="11">
        <v>13935</v>
      </c>
      <c r="AE410" s="11">
        <v>13857</v>
      </c>
    </row>
    <row r="411" spans="1:31" x14ac:dyDescent="0.25">
      <c r="A411" s="19" t="s">
        <v>199</v>
      </c>
      <c r="B411" s="11">
        <v>12</v>
      </c>
      <c r="C411" s="11" t="s">
        <v>274</v>
      </c>
      <c r="D411" s="11">
        <v>25189.47</v>
      </c>
      <c r="E411" s="11">
        <v>538040.69999999995</v>
      </c>
      <c r="F411" s="11">
        <v>4482.4110000000001</v>
      </c>
      <c r="G411" s="11">
        <v>25575.919999999998</v>
      </c>
      <c r="H411" s="11">
        <v>37176.82</v>
      </c>
      <c r="I411" s="11">
        <v>584.6309</v>
      </c>
      <c r="J411" s="11">
        <v>3239.7919999999999</v>
      </c>
      <c r="L411" s="11">
        <v>4681132.2353403103</v>
      </c>
      <c r="N411" s="11">
        <v>4.7535290000000001E-2</v>
      </c>
      <c r="O411" s="12">
        <v>5.1658920000000002E-5</v>
      </c>
      <c r="P411" s="11">
        <v>0.46211279999999999</v>
      </c>
      <c r="Q411" s="11">
        <v>886973</v>
      </c>
      <c r="R411" s="12">
        <v>18659250</v>
      </c>
      <c r="S411" s="12"/>
      <c r="T411" s="12"/>
      <c r="U411" s="12">
        <f t="shared" si="29"/>
        <v>0.11493815447853618</v>
      </c>
      <c r="V411" s="12">
        <f t="shared" si="30"/>
        <v>0.12194629555694061</v>
      </c>
      <c r="W411" s="12">
        <f t="shared" si="31"/>
        <v>4.4446796925006388E-2</v>
      </c>
      <c r="X411" s="12"/>
      <c r="Y411" s="11">
        <v>1156</v>
      </c>
      <c r="Z411" s="11">
        <v>7.0556640000000002</v>
      </c>
      <c r="AA411" s="11">
        <v>2.9972569999999998</v>
      </c>
      <c r="AB411" s="11">
        <v>160</v>
      </c>
      <c r="AC411" s="11">
        <v>58</v>
      </c>
      <c r="AD411" s="11">
        <v>13935</v>
      </c>
      <c r="AE411" s="11">
        <v>13860</v>
      </c>
    </row>
    <row r="412" spans="1:31" x14ac:dyDescent="0.25">
      <c r="A412" s="19" t="s">
        <v>200</v>
      </c>
      <c r="B412" s="11">
        <v>13</v>
      </c>
      <c r="C412" s="11" t="s">
        <v>274</v>
      </c>
      <c r="D412" s="11">
        <v>23653.75</v>
      </c>
      <c r="E412" s="11">
        <v>527192.5</v>
      </c>
      <c r="F412" s="11">
        <v>4429.7870000000003</v>
      </c>
      <c r="G412" s="11">
        <v>25030.65</v>
      </c>
      <c r="H412" s="11">
        <v>36710.79</v>
      </c>
      <c r="I412" s="11">
        <v>577.13379999999995</v>
      </c>
      <c r="J412" s="11">
        <v>3201.672</v>
      </c>
      <c r="L412" s="11">
        <v>4681132.2353403103</v>
      </c>
      <c r="N412" s="11">
        <v>4.7479149999999998E-2</v>
      </c>
      <c r="O412" s="12">
        <v>5.2155489999999998E-5</v>
      </c>
      <c r="P412" s="11">
        <v>1.037784</v>
      </c>
      <c r="Q412" s="11">
        <v>868063</v>
      </c>
      <c r="R412" s="12">
        <v>18283040</v>
      </c>
      <c r="S412" s="12"/>
      <c r="T412" s="12"/>
      <c r="U412" s="12">
        <f t="shared" si="29"/>
        <v>0.11262072368303307</v>
      </c>
      <c r="V412" s="12">
        <f t="shared" si="30"/>
        <v>0.11934085013670513</v>
      </c>
      <c r="W412" s="12">
        <f t="shared" si="31"/>
        <v>4.4456017168274499E-2</v>
      </c>
      <c r="X412" s="12"/>
      <c r="Y412" s="11">
        <v>1156</v>
      </c>
      <c r="Z412" s="11">
        <v>7.0556640000000002</v>
      </c>
      <c r="AA412" s="11">
        <v>2.9972569999999998</v>
      </c>
      <c r="AB412" s="11">
        <v>194</v>
      </c>
      <c r="AC412" s="11">
        <v>58</v>
      </c>
      <c r="AD412" s="11">
        <v>13935</v>
      </c>
      <c r="AE412" s="11">
        <v>13863</v>
      </c>
    </row>
    <row r="413" spans="1:31" x14ac:dyDescent="0.25">
      <c r="A413" s="19" t="s">
        <v>201</v>
      </c>
      <c r="B413" s="11">
        <v>14</v>
      </c>
      <c r="C413" s="11" t="s">
        <v>274</v>
      </c>
      <c r="D413" s="11">
        <v>21366.67</v>
      </c>
      <c r="E413" s="11">
        <v>506831.6</v>
      </c>
      <c r="F413" s="11">
        <v>4225.6629999999996</v>
      </c>
      <c r="G413" s="11">
        <v>23975.119999999999</v>
      </c>
      <c r="H413" s="11">
        <v>35733.019999999997</v>
      </c>
      <c r="I413" s="11">
        <v>560.58249999999998</v>
      </c>
      <c r="J413" s="11">
        <v>3117.3009999999999</v>
      </c>
      <c r="L413" s="11">
        <v>4681132.2353403103</v>
      </c>
      <c r="N413" s="11">
        <v>4.7303909999999998E-2</v>
      </c>
      <c r="O413" s="12">
        <v>5.3090090000000001E-5</v>
      </c>
      <c r="P413" s="11">
        <v>0.81420400000000004</v>
      </c>
      <c r="Q413" s="11">
        <v>831457</v>
      </c>
      <c r="R413" s="12">
        <v>17576920</v>
      </c>
      <c r="S413" s="12"/>
      <c r="T413" s="12"/>
      <c r="U413" s="12">
        <f t="shared" si="29"/>
        <v>0.10827115631847863</v>
      </c>
      <c r="V413" s="12">
        <f t="shared" si="30"/>
        <v>0.11446794468468381</v>
      </c>
      <c r="W413" s="12">
        <f t="shared" si="31"/>
        <v>4.4407389041116047E-2</v>
      </c>
      <c r="X413" s="12"/>
      <c r="Y413" s="11">
        <v>1156</v>
      </c>
      <c r="Z413" s="11">
        <v>7.0556640000000002</v>
      </c>
      <c r="AA413" s="11">
        <v>2.9972569999999998</v>
      </c>
      <c r="AB413" s="11">
        <v>228</v>
      </c>
      <c r="AC413" s="11">
        <v>58</v>
      </c>
      <c r="AD413" s="11">
        <v>13935</v>
      </c>
      <c r="AE413" s="11">
        <v>13865</v>
      </c>
    </row>
    <row r="414" spans="1:31" x14ac:dyDescent="0.25">
      <c r="A414" s="19" t="s">
        <v>202</v>
      </c>
      <c r="B414" s="11">
        <v>15</v>
      </c>
      <c r="C414" s="11" t="s">
        <v>274</v>
      </c>
      <c r="D414" s="11">
        <v>25368.31</v>
      </c>
      <c r="E414" s="11">
        <v>524978.6</v>
      </c>
      <c r="F414" s="11">
        <v>4397.1459999999997</v>
      </c>
      <c r="G414" s="11">
        <v>24942.560000000001</v>
      </c>
      <c r="H414" s="11">
        <v>36084.050000000003</v>
      </c>
      <c r="I414" s="11">
        <v>563.06230000000005</v>
      </c>
      <c r="J414" s="11">
        <v>3143.4259999999999</v>
      </c>
      <c r="L414" s="11">
        <v>4681132.2353403103</v>
      </c>
      <c r="N414" s="11">
        <v>4.7511579999999998E-2</v>
      </c>
      <c r="O414" s="12">
        <v>5.2284000000000003E-5</v>
      </c>
      <c r="P414" s="11">
        <v>1.811307</v>
      </c>
      <c r="Q414" s="11">
        <v>865008</v>
      </c>
      <c r="R414" s="12">
        <v>18206260</v>
      </c>
      <c r="S414" s="12"/>
      <c r="T414" s="12"/>
      <c r="U414" s="12">
        <f t="shared" si="29"/>
        <v>0.11214778254642382</v>
      </c>
      <c r="V414" s="12">
        <f t="shared" si="30"/>
        <v>0.11880991690937973</v>
      </c>
      <c r="W414" s="12">
        <f t="shared" si="31"/>
        <v>4.4498987616274771E-2</v>
      </c>
      <c r="X414" s="12"/>
      <c r="Y414" s="11">
        <v>1156</v>
      </c>
      <c r="Z414" s="11">
        <v>7.0556640000000002</v>
      </c>
      <c r="AA414" s="11">
        <v>2.9972569999999998</v>
      </c>
      <c r="AB414" s="11">
        <v>24</v>
      </c>
      <c r="AC414" s="11">
        <v>92</v>
      </c>
      <c r="AD414" s="11">
        <v>13932</v>
      </c>
      <c r="AE414" s="11">
        <v>13849</v>
      </c>
    </row>
    <row r="415" spans="1:31" x14ac:dyDescent="0.25">
      <c r="A415" s="19" t="s">
        <v>203</v>
      </c>
      <c r="B415" s="11">
        <v>16</v>
      </c>
      <c r="C415" s="11" t="s">
        <v>274</v>
      </c>
      <c r="D415" s="11">
        <v>26752.94</v>
      </c>
      <c r="E415" s="11">
        <v>539908.6</v>
      </c>
      <c r="F415" s="11">
        <v>4523.616</v>
      </c>
      <c r="G415" s="11">
        <v>25643.86</v>
      </c>
      <c r="H415" s="11">
        <v>36956.6</v>
      </c>
      <c r="I415" s="11">
        <v>572.03</v>
      </c>
      <c r="J415" s="11">
        <v>3214.5329999999999</v>
      </c>
      <c r="L415" s="11">
        <v>4681132.2353403103</v>
      </c>
      <c r="N415" s="11">
        <v>4.7496669999999998E-2</v>
      </c>
      <c r="O415" s="12">
        <v>5.1547569999999999E-5</v>
      </c>
      <c r="P415" s="11">
        <v>0.49426690000000001</v>
      </c>
      <c r="Q415" s="11">
        <v>889329</v>
      </c>
      <c r="R415" s="12">
        <v>18724030</v>
      </c>
      <c r="S415" s="12"/>
      <c r="T415" s="12"/>
      <c r="U415" s="12">
        <f t="shared" si="29"/>
        <v>0.11533718187321182</v>
      </c>
      <c r="V415" s="12">
        <f t="shared" si="30"/>
        <v>0.12239556143825051</v>
      </c>
      <c r="W415" s="12">
        <f t="shared" si="31"/>
        <v>4.4400058234162779E-2</v>
      </c>
      <c r="X415" s="12"/>
      <c r="Y415" s="11">
        <v>1156</v>
      </c>
      <c r="Z415" s="11">
        <v>7.0556640000000002</v>
      </c>
      <c r="AA415" s="11">
        <v>2.9972569999999998</v>
      </c>
      <c r="AB415" s="11">
        <v>58</v>
      </c>
      <c r="AC415" s="11">
        <v>92</v>
      </c>
      <c r="AD415" s="11">
        <v>13932</v>
      </c>
      <c r="AE415" s="11">
        <v>13852</v>
      </c>
    </row>
    <row r="416" spans="1:31" x14ac:dyDescent="0.25">
      <c r="A416" s="19" t="s">
        <v>204</v>
      </c>
      <c r="B416" s="11">
        <v>17</v>
      </c>
      <c r="C416" s="11" t="s">
        <v>274</v>
      </c>
      <c r="D416" s="11">
        <v>27351.38</v>
      </c>
      <c r="E416" s="11">
        <v>546687.9</v>
      </c>
      <c r="F416" s="11">
        <v>4566.9260000000004</v>
      </c>
      <c r="G416" s="11">
        <v>26060.81</v>
      </c>
      <c r="H416" s="11">
        <v>37391.49</v>
      </c>
      <c r="I416" s="11">
        <v>589.85</v>
      </c>
      <c r="J416" s="11">
        <v>3265.5129999999999</v>
      </c>
      <c r="L416" s="11">
        <v>4681132.2353403103</v>
      </c>
      <c r="N416" s="11">
        <v>4.7670360000000002E-2</v>
      </c>
      <c r="O416" s="12">
        <v>5.13248E-5</v>
      </c>
      <c r="P416" s="11">
        <v>1.3627290000000001</v>
      </c>
      <c r="Q416" s="11">
        <v>903789</v>
      </c>
      <c r="R416" s="12">
        <v>18959140</v>
      </c>
      <c r="S416" s="12"/>
      <c r="T416" s="12"/>
      <c r="U416" s="12">
        <f t="shared" si="29"/>
        <v>0.11678539988098771</v>
      </c>
      <c r="V416" s="12">
        <f t="shared" si="30"/>
        <v>0.12402771290495232</v>
      </c>
      <c r="W416" s="12">
        <f t="shared" si="31"/>
        <v>4.4523715464902885E-2</v>
      </c>
      <c r="X416" s="12"/>
      <c r="Y416" s="11">
        <v>1156</v>
      </c>
      <c r="Z416" s="11">
        <v>7.0556640000000002</v>
      </c>
      <c r="AA416" s="11">
        <v>2.9972569999999998</v>
      </c>
      <c r="AB416" s="11">
        <v>92</v>
      </c>
      <c r="AC416" s="11">
        <v>92</v>
      </c>
      <c r="AD416" s="11">
        <v>13932</v>
      </c>
      <c r="AE416" s="11">
        <v>13855</v>
      </c>
    </row>
    <row r="417" spans="1:31" x14ac:dyDescent="0.25">
      <c r="A417" s="19" t="s">
        <v>205</v>
      </c>
      <c r="B417" s="11">
        <v>18</v>
      </c>
      <c r="C417" s="11" t="s">
        <v>274</v>
      </c>
      <c r="D417" s="11">
        <v>27268.57</v>
      </c>
      <c r="E417" s="11">
        <v>548035.9</v>
      </c>
      <c r="F417" s="11">
        <v>4580.4790000000003</v>
      </c>
      <c r="G417" s="11">
        <v>26079.07</v>
      </c>
      <c r="H417" s="11">
        <v>37522.720000000001</v>
      </c>
      <c r="I417" s="11">
        <v>585.84199999999998</v>
      </c>
      <c r="J417" s="11">
        <v>3284.8620000000001</v>
      </c>
      <c r="L417" s="11">
        <v>4681132.2353403103</v>
      </c>
      <c r="N417" s="11">
        <v>4.7586419999999997E-2</v>
      </c>
      <c r="O417" s="12">
        <v>5.1214439999999998E-5</v>
      </c>
      <c r="P417" s="11">
        <v>1.141648</v>
      </c>
      <c r="Q417" s="11">
        <v>904422</v>
      </c>
      <c r="R417" s="12">
        <v>19005880</v>
      </c>
      <c r="S417" s="12"/>
      <c r="T417" s="12"/>
      <c r="U417" s="12">
        <f t="shared" si="29"/>
        <v>0.11707336440158451</v>
      </c>
      <c r="V417" s="12">
        <f t="shared" si="30"/>
        <v>0.12435255010812173</v>
      </c>
      <c r="W417" s="12">
        <f t="shared" si="31"/>
        <v>4.443763380546497E-2</v>
      </c>
      <c r="X417" s="12"/>
      <c r="Y417" s="11">
        <v>1156</v>
      </c>
      <c r="Z417" s="11">
        <v>7.0556640000000002</v>
      </c>
      <c r="AA417" s="11">
        <v>2.9972569999999998</v>
      </c>
      <c r="AB417" s="11">
        <v>126</v>
      </c>
      <c r="AC417" s="11">
        <v>92</v>
      </c>
      <c r="AD417" s="11">
        <v>13932</v>
      </c>
      <c r="AE417" s="11">
        <v>13857</v>
      </c>
    </row>
    <row r="418" spans="1:31" x14ac:dyDescent="0.25">
      <c r="A418" s="19" t="s">
        <v>206</v>
      </c>
      <c r="B418" s="11">
        <v>19</v>
      </c>
      <c r="C418" s="11" t="s">
        <v>274</v>
      </c>
      <c r="D418" s="11">
        <v>26215.46</v>
      </c>
      <c r="E418" s="11">
        <v>542874.80000000005</v>
      </c>
      <c r="F418" s="11">
        <v>4556.6610000000001</v>
      </c>
      <c r="G418" s="11">
        <v>25759.23</v>
      </c>
      <c r="H418" s="11">
        <v>37325.35</v>
      </c>
      <c r="I418" s="11">
        <v>587.05309999999997</v>
      </c>
      <c r="J418" s="11">
        <v>3260.6109999999999</v>
      </c>
      <c r="L418" s="11">
        <v>4681132.2353403103</v>
      </c>
      <c r="N418" s="11">
        <v>4.7449669999999999E-2</v>
      </c>
      <c r="O418" s="12">
        <v>5.1379969999999997E-5</v>
      </c>
      <c r="P418" s="11">
        <v>1.2376149999999999</v>
      </c>
      <c r="Q418" s="11">
        <v>893330</v>
      </c>
      <c r="R418" s="12">
        <v>18826900</v>
      </c>
      <c r="S418" s="12"/>
      <c r="T418" s="12"/>
      <c r="U418" s="12">
        <f t="shared" si="29"/>
        <v>0.11597083199264376</v>
      </c>
      <c r="V418" s="12">
        <f t="shared" si="30"/>
        <v>0.12310938064223319</v>
      </c>
      <c r="W418" s="12">
        <f t="shared" si="31"/>
        <v>4.4339263355397715E-2</v>
      </c>
      <c r="X418" s="12"/>
      <c r="Y418" s="11">
        <v>1156</v>
      </c>
      <c r="Z418" s="11">
        <v>7.0556640000000002</v>
      </c>
      <c r="AA418" s="11">
        <v>2.9972569999999998</v>
      </c>
      <c r="AB418" s="11">
        <v>160</v>
      </c>
      <c r="AC418" s="11">
        <v>92</v>
      </c>
      <c r="AD418" s="11">
        <v>13932</v>
      </c>
      <c r="AE418" s="11">
        <v>13860</v>
      </c>
    </row>
    <row r="419" spans="1:31" x14ac:dyDescent="0.25">
      <c r="A419" s="19" t="s">
        <v>207</v>
      </c>
      <c r="B419" s="11">
        <v>20</v>
      </c>
      <c r="C419" s="11" t="s">
        <v>274</v>
      </c>
      <c r="D419" s="11">
        <v>24770.41</v>
      </c>
      <c r="E419" s="11">
        <v>530673.69999999995</v>
      </c>
      <c r="F419" s="11">
        <v>4413.3789999999999</v>
      </c>
      <c r="G419" s="11">
        <v>25123.38</v>
      </c>
      <c r="H419" s="11">
        <v>36743.279999999999</v>
      </c>
      <c r="I419" s="11">
        <v>580.65170000000001</v>
      </c>
      <c r="J419" s="11">
        <v>3206.4009999999998</v>
      </c>
      <c r="L419" s="11">
        <v>4681132.2353403103</v>
      </c>
      <c r="N419" s="11">
        <v>4.7342420000000003E-2</v>
      </c>
      <c r="O419" s="12">
        <v>5.1905840000000003E-5</v>
      </c>
      <c r="P419" s="11">
        <v>0.62707970000000002</v>
      </c>
      <c r="Q419" s="11">
        <v>871279</v>
      </c>
      <c r="R419" s="12">
        <v>18403770</v>
      </c>
      <c r="S419" s="12"/>
      <c r="T419" s="12"/>
      <c r="U419" s="12">
        <f t="shared" si="29"/>
        <v>0.11336438992123898</v>
      </c>
      <c r="V419" s="12">
        <f t="shared" si="30"/>
        <v>0.12017624316600956</v>
      </c>
      <c r="W419" s="12">
        <f t="shared" si="31"/>
        <v>4.430824436421163E-2</v>
      </c>
      <c r="X419" s="12"/>
      <c r="Y419" s="11">
        <v>1156</v>
      </c>
      <c r="Z419" s="11">
        <v>7.0556640000000002</v>
      </c>
      <c r="AA419" s="11">
        <v>2.9972569999999998</v>
      </c>
      <c r="AB419" s="11">
        <v>194</v>
      </c>
      <c r="AC419" s="11">
        <v>92</v>
      </c>
      <c r="AD419" s="11">
        <v>13932</v>
      </c>
      <c r="AE419" s="11">
        <v>13863</v>
      </c>
    </row>
    <row r="420" spans="1:31" x14ac:dyDescent="0.25">
      <c r="A420" s="19" t="s">
        <v>208</v>
      </c>
      <c r="B420" s="11">
        <v>21</v>
      </c>
      <c r="C420" s="11" t="s">
        <v>274</v>
      </c>
      <c r="D420" s="11">
        <v>22289.16</v>
      </c>
      <c r="E420" s="11">
        <v>507438.8</v>
      </c>
      <c r="F420" s="11">
        <v>4199.5959999999995</v>
      </c>
      <c r="G420" s="11">
        <v>23973.360000000001</v>
      </c>
      <c r="H420" s="11">
        <v>35642.19</v>
      </c>
      <c r="I420" s="11">
        <v>558.47749999999996</v>
      </c>
      <c r="J420" s="11">
        <v>3083.4479999999999</v>
      </c>
      <c r="L420" s="11">
        <v>4681132.2353403103</v>
      </c>
      <c r="N420" s="11">
        <v>4.7243840000000002E-2</v>
      </c>
      <c r="O420" s="12">
        <v>5.3023099999999997E-5</v>
      </c>
      <c r="P420" s="11">
        <v>0.83152769999999998</v>
      </c>
      <c r="Q420" s="11">
        <v>831396</v>
      </c>
      <c r="R420" s="12">
        <v>17597980</v>
      </c>
      <c r="S420" s="12"/>
      <c r="T420" s="12"/>
      <c r="U420" s="12">
        <f t="shared" si="29"/>
        <v>0.10840086852686615</v>
      </c>
      <c r="V420" s="12">
        <f t="shared" si="30"/>
        <v>0.11461293962685005</v>
      </c>
      <c r="W420" s="12">
        <f t="shared" si="31"/>
        <v>4.4347557575312356E-2</v>
      </c>
      <c r="X420" s="12"/>
      <c r="Y420" s="11">
        <v>1156</v>
      </c>
      <c r="Z420" s="11">
        <v>7.0556640000000002</v>
      </c>
      <c r="AA420" s="11">
        <v>2.9972569999999998</v>
      </c>
      <c r="AB420" s="11">
        <v>228</v>
      </c>
      <c r="AC420" s="11">
        <v>92</v>
      </c>
      <c r="AD420" s="11">
        <v>13932</v>
      </c>
      <c r="AE420" s="11">
        <v>13865</v>
      </c>
    </row>
    <row r="421" spans="1:31" x14ac:dyDescent="0.25">
      <c r="A421" s="19" t="s">
        <v>209</v>
      </c>
      <c r="B421" s="11">
        <v>22</v>
      </c>
      <c r="C421" s="11" t="s">
        <v>274</v>
      </c>
      <c r="D421" s="11">
        <v>25721.65</v>
      </c>
      <c r="E421" s="11">
        <v>529799.6</v>
      </c>
      <c r="F421" s="11">
        <v>4432.3530000000001</v>
      </c>
      <c r="G421" s="11">
        <v>25172.87</v>
      </c>
      <c r="H421" s="11">
        <v>36285.120000000003</v>
      </c>
      <c r="I421" s="11">
        <v>573.52940000000001</v>
      </c>
      <c r="J421" s="11">
        <v>3164.5039999999999</v>
      </c>
      <c r="L421" s="11">
        <v>4681132.2353403103</v>
      </c>
      <c r="N421" s="11">
        <v>4.7513939999999998E-2</v>
      </c>
      <c r="O421" s="12">
        <v>5.2046919999999999E-5</v>
      </c>
      <c r="P421" s="11">
        <v>0.58167159999999996</v>
      </c>
      <c r="Q421" s="11">
        <v>872995</v>
      </c>
      <c r="R421" s="12">
        <v>18373450</v>
      </c>
      <c r="S421" s="12"/>
      <c r="T421" s="12"/>
      <c r="U421" s="12">
        <f t="shared" si="29"/>
        <v>0.11317766159226743</v>
      </c>
      <c r="V421" s="12">
        <f t="shared" si="30"/>
        <v>0.11996642109693989</v>
      </c>
      <c r="W421" s="12">
        <f t="shared" si="31"/>
        <v>4.4473748176614217E-2</v>
      </c>
      <c r="X421" s="12"/>
      <c r="Y421" s="11">
        <v>1156</v>
      </c>
      <c r="Z421" s="11">
        <v>7.0556640000000002</v>
      </c>
      <c r="AA421" s="11">
        <v>2.9972569999999998</v>
      </c>
      <c r="AB421" s="11">
        <v>24</v>
      </c>
      <c r="AC421" s="11">
        <v>126</v>
      </c>
      <c r="AD421" s="11">
        <v>13930</v>
      </c>
      <c r="AE421" s="11">
        <v>13849</v>
      </c>
    </row>
    <row r="422" spans="1:31" x14ac:dyDescent="0.25">
      <c r="A422" s="19" t="s">
        <v>210</v>
      </c>
      <c r="B422" s="11">
        <v>23</v>
      </c>
      <c r="C422" s="11" t="s">
        <v>274</v>
      </c>
      <c r="D422" s="11">
        <v>27259.599999999999</v>
      </c>
      <c r="E422" s="11">
        <v>544200.1</v>
      </c>
      <c r="F422" s="11">
        <v>4529.0659999999998</v>
      </c>
      <c r="G422" s="11">
        <v>25867.01</v>
      </c>
      <c r="H422" s="11">
        <v>37098.730000000003</v>
      </c>
      <c r="I422" s="11">
        <v>585.61130000000003</v>
      </c>
      <c r="J422" s="11">
        <v>3237.63</v>
      </c>
      <c r="L422" s="11">
        <v>4681132.2353403103</v>
      </c>
      <c r="N422" s="11">
        <v>4.753218E-2</v>
      </c>
      <c r="O422" s="12">
        <v>5.1363989999999997E-5</v>
      </c>
      <c r="P422" s="11">
        <v>1.0668610000000001</v>
      </c>
      <c r="Q422" s="11">
        <v>897068</v>
      </c>
      <c r="R422" s="12">
        <v>18872860</v>
      </c>
      <c r="S422" s="12"/>
      <c r="T422" s="12"/>
      <c r="U422" s="12">
        <f t="shared" si="29"/>
        <v>0.11625394725907322</v>
      </c>
      <c r="V422" s="12">
        <f t="shared" si="30"/>
        <v>0.1234284707218566</v>
      </c>
      <c r="W422" s="12">
        <f t="shared" si="31"/>
        <v>4.4408819404478717E-2</v>
      </c>
      <c r="X422" s="12"/>
      <c r="Y422" s="11">
        <v>1156</v>
      </c>
      <c r="Z422" s="11">
        <v>7.0556640000000002</v>
      </c>
      <c r="AA422" s="11">
        <v>2.9972569999999998</v>
      </c>
      <c r="AB422" s="11">
        <v>58</v>
      </c>
      <c r="AC422" s="11">
        <v>126</v>
      </c>
      <c r="AD422" s="11">
        <v>13930</v>
      </c>
      <c r="AE422" s="11">
        <v>13852</v>
      </c>
    </row>
    <row r="423" spans="1:31" x14ac:dyDescent="0.25">
      <c r="A423" s="19" t="s">
        <v>211</v>
      </c>
      <c r="B423" s="11">
        <v>24</v>
      </c>
      <c r="C423" s="11" t="s">
        <v>274</v>
      </c>
      <c r="D423" s="11">
        <v>27714.39</v>
      </c>
      <c r="E423" s="11">
        <v>550965.1</v>
      </c>
      <c r="F423" s="11">
        <v>4601.1819999999998</v>
      </c>
      <c r="G423" s="11">
        <v>26266.58</v>
      </c>
      <c r="H423" s="11">
        <v>37546.769999999997</v>
      </c>
      <c r="I423" s="11">
        <v>588.55240000000003</v>
      </c>
      <c r="J423" s="11">
        <v>3284.5439999999999</v>
      </c>
      <c r="L423" s="11">
        <v>4681132.2353403103</v>
      </c>
      <c r="N423" s="11">
        <v>4.7673760000000003E-2</v>
      </c>
      <c r="O423" s="12">
        <v>5.11271E-5</v>
      </c>
      <c r="P423" s="11">
        <v>1.2915399999999999</v>
      </c>
      <c r="Q423" s="11">
        <v>910925</v>
      </c>
      <c r="R423" s="12">
        <v>19107470</v>
      </c>
      <c r="S423" s="12"/>
      <c r="T423" s="12"/>
      <c r="U423" s="12">
        <f t="shared" si="29"/>
        <v>0.11769911045034723</v>
      </c>
      <c r="V423" s="12">
        <f t="shared" si="30"/>
        <v>0.12505876303177774</v>
      </c>
      <c r="W423" s="12">
        <f t="shared" si="31"/>
        <v>4.4502471105742306E-2</v>
      </c>
      <c r="X423" s="12"/>
      <c r="Y423" s="11">
        <v>1156</v>
      </c>
      <c r="Z423" s="11">
        <v>7.0556640000000002</v>
      </c>
      <c r="AA423" s="11">
        <v>2.9972569999999998</v>
      </c>
      <c r="AB423" s="11">
        <v>92</v>
      </c>
      <c r="AC423" s="11">
        <v>126</v>
      </c>
      <c r="AD423" s="11">
        <v>13930</v>
      </c>
      <c r="AE423" s="11">
        <v>13855</v>
      </c>
    </row>
    <row r="424" spans="1:31" x14ac:dyDescent="0.25">
      <c r="A424" s="19" t="s">
        <v>212</v>
      </c>
      <c r="B424" s="11">
        <v>25</v>
      </c>
      <c r="C424" s="11" t="s">
        <v>274</v>
      </c>
      <c r="D424" s="11">
        <v>27659.599999999999</v>
      </c>
      <c r="E424" s="11">
        <v>551125.9</v>
      </c>
      <c r="F424" s="11">
        <v>4614.4170000000004</v>
      </c>
      <c r="G424" s="11">
        <v>26221.8</v>
      </c>
      <c r="H424" s="11">
        <v>37671.480000000003</v>
      </c>
      <c r="I424" s="11">
        <v>594.86739999999998</v>
      </c>
      <c r="J424" s="11">
        <v>3273.645</v>
      </c>
      <c r="L424" s="11">
        <v>4681132.2353403103</v>
      </c>
      <c r="N424" s="11">
        <v>4.757861E-2</v>
      </c>
      <c r="O424" s="12">
        <v>5.1066290000000002E-5</v>
      </c>
      <c r="P424" s="11">
        <v>1.54555</v>
      </c>
      <c r="Q424" s="11">
        <v>909372</v>
      </c>
      <c r="R424" s="12">
        <v>19113040</v>
      </c>
      <c r="S424" s="12"/>
      <c r="T424" s="12"/>
      <c r="U424" s="12">
        <f t="shared" si="29"/>
        <v>0.11773346111422851</v>
      </c>
      <c r="V424" s="12">
        <f t="shared" si="30"/>
        <v>0.12509754456339869</v>
      </c>
      <c r="W424" s="12">
        <f t="shared" si="31"/>
        <v>4.441273437717027E-2</v>
      </c>
      <c r="X424" s="12"/>
      <c r="Y424" s="11">
        <v>1156</v>
      </c>
      <c r="Z424" s="11">
        <v>7.0556640000000002</v>
      </c>
      <c r="AA424" s="11">
        <v>2.9972569999999998</v>
      </c>
      <c r="AB424" s="11">
        <v>126</v>
      </c>
      <c r="AC424" s="11">
        <v>126</v>
      </c>
      <c r="AD424" s="11">
        <v>13930</v>
      </c>
      <c r="AE424" s="11">
        <v>13857</v>
      </c>
    </row>
    <row r="425" spans="1:31" x14ac:dyDescent="0.25">
      <c r="A425" s="19" t="s">
        <v>213</v>
      </c>
      <c r="B425" s="11">
        <v>26</v>
      </c>
      <c r="C425" s="11" t="s">
        <v>274</v>
      </c>
      <c r="D425" s="11">
        <v>26805.39</v>
      </c>
      <c r="E425" s="11">
        <v>545135.6</v>
      </c>
      <c r="F425" s="11">
        <v>4546.7709999999997</v>
      </c>
      <c r="G425" s="11">
        <v>25896.83</v>
      </c>
      <c r="H425" s="11">
        <v>37412.92</v>
      </c>
      <c r="I425" s="11">
        <v>582.6413</v>
      </c>
      <c r="J425" s="11">
        <v>3255.3919999999998</v>
      </c>
      <c r="L425" s="11">
        <v>4681132.2353403103</v>
      </c>
      <c r="N425" s="11">
        <v>4.7505289999999999E-2</v>
      </c>
      <c r="O425" s="12">
        <v>5.1304719999999998E-5</v>
      </c>
      <c r="P425" s="11">
        <v>0.60471790000000003</v>
      </c>
      <c r="Q425" s="11">
        <v>898102</v>
      </c>
      <c r="R425" s="12">
        <v>18905300</v>
      </c>
      <c r="S425" s="12"/>
      <c r="T425" s="12"/>
      <c r="U425" s="12">
        <f t="shared" si="29"/>
        <v>0.11645379207288502</v>
      </c>
      <c r="V425" s="12">
        <f t="shared" si="30"/>
        <v>0.12365376711521725</v>
      </c>
      <c r="W425" s="12">
        <f t="shared" si="31"/>
        <v>4.4378373502913099E-2</v>
      </c>
      <c r="X425" s="12"/>
      <c r="Y425" s="11">
        <v>1156</v>
      </c>
      <c r="Z425" s="11">
        <v>7.0556640000000002</v>
      </c>
      <c r="AA425" s="11">
        <v>2.9972569999999998</v>
      </c>
      <c r="AB425" s="11">
        <v>160</v>
      </c>
      <c r="AC425" s="11">
        <v>126</v>
      </c>
      <c r="AD425" s="11">
        <v>13930</v>
      </c>
      <c r="AE425" s="11">
        <v>13860</v>
      </c>
    </row>
    <row r="426" spans="1:31" x14ac:dyDescent="0.25">
      <c r="A426" s="19" t="s">
        <v>214</v>
      </c>
      <c r="B426" s="11">
        <v>27</v>
      </c>
      <c r="C426" s="11" t="s">
        <v>274</v>
      </c>
      <c r="D426" s="11">
        <v>25104.18</v>
      </c>
      <c r="E426" s="11">
        <v>530853.80000000005</v>
      </c>
      <c r="F426" s="11">
        <v>4401.2690000000002</v>
      </c>
      <c r="G426" s="11">
        <v>25138.75</v>
      </c>
      <c r="H426" s="11">
        <v>36662.14</v>
      </c>
      <c r="I426" s="11">
        <v>577.56629999999996</v>
      </c>
      <c r="J426" s="11">
        <v>3198.241</v>
      </c>
      <c r="L426" s="11">
        <v>4681132.2353403103</v>
      </c>
      <c r="N426" s="11">
        <v>4.7355319999999999E-2</v>
      </c>
      <c r="O426" s="12">
        <v>5.1904429999999999E-5</v>
      </c>
      <c r="P426" s="11">
        <v>0.65426700000000004</v>
      </c>
      <c r="Q426" s="11">
        <v>871812</v>
      </c>
      <c r="R426" s="12">
        <v>18410010</v>
      </c>
      <c r="S426" s="12"/>
      <c r="T426" s="12"/>
      <c r="U426" s="12">
        <f t="shared" si="29"/>
        <v>0.11340286351928015</v>
      </c>
      <c r="V426" s="12">
        <f t="shared" si="30"/>
        <v>0.12021948017033797</v>
      </c>
      <c r="W426" s="12">
        <f t="shared" si="31"/>
        <v>4.4319295675729967E-2</v>
      </c>
      <c r="X426" s="12"/>
      <c r="Y426" s="11">
        <v>1156</v>
      </c>
      <c r="Z426" s="11">
        <v>7.0556640000000002</v>
      </c>
      <c r="AA426" s="11">
        <v>2.9972569999999998</v>
      </c>
      <c r="AB426" s="11">
        <v>194</v>
      </c>
      <c r="AC426" s="11">
        <v>126</v>
      </c>
      <c r="AD426" s="11">
        <v>13930</v>
      </c>
      <c r="AE426" s="11">
        <v>13863</v>
      </c>
    </row>
    <row r="427" spans="1:31" x14ac:dyDescent="0.25">
      <c r="A427" s="19" t="s">
        <v>215</v>
      </c>
      <c r="B427" s="11">
        <v>28</v>
      </c>
      <c r="C427" s="11" t="s">
        <v>274</v>
      </c>
      <c r="D427" s="11">
        <v>22489.21</v>
      </c>
      <c r="E427" s="11">
        <v>504359.7</v>
      </c>
      <c r="F427" s="11">
        <v>4168.8869999999997</v>
      </c>
      <c r="G427" s="11">
        <v>23807.9</v>
      </c>
      <c r="H427" s="11">
        <v>35359.050000000003</v>
      </c>
      <c r="I427" s="11">
        <v>557.84310000000005</v>
      </c>
      <c r="J427" s="11">
        <v>3081.0549999999998</v>
      </c>
      <c r="L427" s="11">
        <v>4681132.2353403103</v>
      </c>
      <c r="N427" s="11">
        <v>4.7204210000000003E-2</v>
      </c>
      <c r="O427" s="12">
        <v>5.3161390000000002E-5</v>
      </c>
      <c r="P427" s="11">
        <v>1.263752</v>
      </c>
      <c r="Q427" s="11">
        <v>825658</v>
      </c>
      <c r="R427" s="12">
        <v>17491190</v>
      </c>
      <c r="S427" s="12"/>
      <c r="T427" s="12"/>
      <c r="U427" s="12">
        <f t="shared" si="29"/>
        <v>0.10774310031071659</v>
      </c>
      <c r="V427" s="12">
        <f t="shared" si="30"/>
        <v>0.11387787813420942</v>
      </c>
      <c r="W427" s="12">
        <f t="shared" si="31"/>
        <v>4.4327785662332315E-2</v>
      </c>
      <c r="X427" s="12"/>
      <c r="Y427" s="11">
        <v>1156</v>
      </c>
      <c r="Z427" s="11">
        <v>7.0556640000000002</v>
      </c>
      <c r="AA427" s="11">
        <v>2.9972569999999998</v>
      </c>
      <c r="AB427" s="11">
        <v>228</v>
      </c>
      <c r="AC427" s="11">
        <v>126</v>
      </c>
      <c r="AD427" s="11">
        <v>13930</v>
      </c>
      <c r="AE427" s="11">
        <v>13865</v>
      </c>
    </row>
    <row r="428" spans="1:31" x14ac:dyDescent="0.25">
      <c r="A428" s="19" t="s">
        <v>216</v>
      </c>
      <c r="B428" s="11">
        <v>29</v>
      </c>
      <c r="C428" s="11" t="s">
        <v>274</v>
      </c>
      <c r="D428" s="11">
        <v>25210.29</v>
      </c>
      <c r="E428" s="11">
        <v>531819</v>
      </c>
      <c r="F428" s="11">
        <v>4435.6109999999999</v>
      </c>
      <c r="G428" s="11">
        <v>25246.83</v>
      </c>
      <c r="H428" s="11">
        <v>36494.06</v>
      </c>
      <c r="I428" s="11">
        <v>567.3587</v>
      </c>
      <c r="J428" s="11">
        <v>3157.9009999999998</v>
      </c>
      <c r="L428" s="11">
        <v>4681132.2353403103</v>
      </c>
      <c r="N428" s="11">
        <v>4.7472599999999997E-2</v>
      </c>
      <c r="O428" s="12">
        <v>5.192439E-5</v>
      </c>
      <c r="P428" s="11">
        <v>1.129489</v>
      </c>
      <c r="Q428" s="11">
        <v>875560</v>
      </c>
      <c r="R428" s="12">
        <v>18443480</v>
      </c>
      <c r="S428" s="12"/>
      <c r="T428" s="12"/>
      <c r="U428" s="12">
        <f t="shared" si="29"/>
        <v>0.11360905295198047</v>
      </c>
      <c r="V428" s="12">
        <f t="shared" si="30"/>
        <v>0.12045122791727272</v>
      </c>
      <c r="W428" s="12">
        <f t="shared" si="31"/>
        <v>4.4423566439411713E-2</v>
      </c>
      <c r="X428" s="12"/>
      <c r="Y428" s="11">
        <v>1156</v>
      </c>
      <c r="Z428" s="11">
        <v>7.0556640000000002</v>
      </c>
      <c r="AA428" s="11">
        <v>2.9972569999999998</v>
      </c>
      <c r="AB428" s="11">
        <v>24</v>
      </c>
      <c r="AC428" s="11">
        <v>160</v>
      </c>
      <c r="AD428" s="11">
        <v>13927</v>
      </c>
      <c r="AE428" s="11">
        <v>13849</v>
      </c>
    </row>
    <row r="429" spans="1:31" x14ac:dyDescent="0.25">
      <c r="A429" s="19" t="s">
        <v>217</v>
      </c>
      <c r="B429" s="11">
        <v>30</v>
      </c>
      <c r="C429" s="11" t="s">
        <v>274</v>
      </c>
      <c r="D429" s="11">
        <v>26701.01</v>
      </c>
      <c r="E429" s="11">
        <v>545687.9</v>
      </c>
      <c r="F429" s="11">
        <v>4550.1450000000004</v>
      </c>
      <c r="G429" s="11">
        <v>25961.3</v>
      </c>
      <c r="H429" s="11">
        <v>37247.26</v>
      </c>
      <c r="I429" s="11">
        <v>586.01499999999999</v>
      </c>
      <c r="J429" s="11">
        <v>3233.7660000000001</v>
      </c>
      <c r="L429" s="11">
        <v>4681132.2353403103</v>
      </c>
      <c r="N429" s="11">
        <v>4.7575369999999999E-2</v>
      </c>
      <c r="O429" s="12">
        <v>5.1318269999999997E-5</v>
      </c>
      <c r="P429" s="11">
        <v>1.1806449999999999</v>
      </c>
      <c r="Q429" s="11">
        <v>900338</v>
      </c>
      <c r="R429" s="12">
        <v>18924460</v>
      </c>
      <c r="S429" s="12"/>
      <c r="T429" s="12"/>
      <c r="U429" s="12">
        <f t="shared" si="29"/>
        <v>0.11657177634938772</v>
      </c>
      <c r="V429" s="12">
        <f t="shared" si="30"/>
        <v>0.12378679992746303</v>
      </c>
      <c r="W429" s="12">
        <f t="shared" si="31"/>
        <v>4.4440693591653743E-2</v>
      </c>
      <c r="X429" s="12"/>
      <c r="Y429" s="11">
        <v>1156</v>
      </c>
      <c r="Z429" s="11">
        <v>7.0556640000000002</v>
      </c>
      <c r="AA429" s="11">
        <v>2.9972569999999998</v>
      </c>
      <c r="AB429" s="11">
        <v>58</v>
      </c>
      <c r="AC429" s="11">
        <v>160</v>
      </c>
      <c r="AD429" s="11">
        <v>13927</v>
      </c>
      <c r="AE429" s="11">
        <v>13852</v>
      </c>
    </row>
    <row r="430" spans="1:31" x14ac:dyDescent="0.25">
      <c r="A430" s="19" t="s">
        <v>218</v>
      </c>
      <c r="B430" s="11">
        <v>31</v>
      </c>
      <c r="C430" s="11" t="s">
        <v>274</v>
      </c>
      <c r="D430" s="11">
        <v>27469.49</v>
      </c>
      <c r="E430" s="11">
        <v>552162.80000000005</v>
      </c>
      <c r="F430" s="11">
        <v>4621.598</v>
      </c>
      <c r="G430" s="11">
        <v>26243.599999999999</v>
      </c>
      <c r="H430" s="11">
        <v>37673.160000000003</v>
      </c>
      <c r="I430" s="11">
        <v>592.56050000000005</v>
      </c>
      <c r="J430" s="11">
        <v>3268.4259999999999</v>
      </c>
      <c r="L430" s="11">
        <v>4681132.2353403103</v>
      </c>
      <c r="N430" s="11">
        <v>4.7528729999999998E-2</v>
      </c>
      <c r="O430" s="12">
        <v>5.0990340000000001E-5</v>
      </c>
      <c r="P430" s="11">
        <v>0.93899659999999996</v>
      </c>
      <c r="Q430" s="11">
        <v>910128</v>
      </c>
      <c r="R430" s="12">
        <v>19149010</v>
      </c>
      <c r="S430" s="12"/>
      <c r="T430" s="12"/>
      <c r="U430" s="12">
        <f t="shared" si="29"/>
        <v>0.11795496735414455</v>
      </c>
      <c r="V430" s="12">
        <f t="shared" si="30"/>
        <v>0.12534765673307896</v>
      </c>
      <c r="W430" s="12">
        <f t="shared" si="31"/>
        <v>4.4360271888058064E-2</v>
      </c>
      <c r="X430" s="12"/>
      <c r="Y430" s="11">
        <v>1156</v>
      </c>
      <c r="Z430" s="11">
        <v>7.0556640000000002</v>
      </c>
      <c r="AA430" s="11">
        <v>2.9972569999999998</v>
      </c>
      <c r="AB430" s="11">
        <v>92</v>
      </c>
      <c r="AC430" s="11">
        <v>160</v>
      </c>
      <c r="AD430" s="11">
        <v>13927</v>
      </c>
      <c r="AE430" s="11">
        <v>13855</v>
      </c>
    </row>
    <row r="431" spans="1:31" x14ac:dyDescent="0.25">
      <c r="A431" s="19" t="s">
        <v>219</v>
      </c>
      <c r="B431" s="11">
        <v>32</v>
      </c>
      <c r="C431" s="11" t="s">
        <v>274</v>
      </c>
      <c r="D431" s="11">
        <v>27216.03</v>
      </c>
      <c r="E431" s="11">
        <v>551531.4</v>
      </c>
      <c r="F431" s="11">
        <v>4604.4399999999996</v>
      </c>
      <c r="G431" s="11">
        <v>26162.95</v>
      </c>
      <c r="H431" s="11">
        <v>37576.239999999998</v>
      </c>
      <c r="I431" s="11">
        <v>595.93430000000001</v>
      </c>
      <c r="J431" s="11">
        <v>3262.63</v>
      </c>
      <c r="L431" s="11">
        <v>4681132.2353403103</v>
      </c>
      <c r="N431" s="11">
        <v>4.7436899999999997E-2</v>
      </c>
      <c r="O431" s="12">
        <v>5.0967970000000002E-5</v>
      </c>
      <c r="P431" s="11">
        <v>0.99024279999999998</v>
      </c>
      <c r="Q431" s="11">
        <v>907331</v>
      </c>
      <c r="R431" s="12">
        <v>19127110</v>
      </c>
      <c r="S431" s="12"/>
      <c r="T431" s="12"/>
      <c r="U431" s="12">
        <f t="shared" si="29"/>
        <v>0.11782008545629231</v>
      </c>
      <c r="V431" s="12">
        <f t="shared" si="30"/>
        <v>0.12519534880368241</v>
      </c>
      <c r="W431" s="12">
        <f t="shared" si="31"/>
        <v>4.4278150286521947E-2</v>
      </c>
      <c r="X431" s="12"/>
      <c r="Y431" s="11">
        <v>1156</v>
      </c>
      <c r="Z431" s="11">
        <v>7.0556640000000002</v>
      </c>
      <c r="AA431" s="11">
        <v>2.9972569999999998</v>
      </c>
      <c r="AB431" s="11">
        <v>126</v>
      </c>
      <c r="AC431" s="11">
        <v>160</v>
      </c>
      <c r="AD431" s="11">
        <v>13927</v>
      </c>
      <c r="AE431" s="11">
        <v>13857</v>
      </c>
    </row>
    <row r="432" spans="1:31" x14ac:dyDescent="0.25">
      <c r="A432" s="19" t="s">
        <v>220</v>
      </c>
      <c r="B432" s="11">
        <v>33</v>
      </c>
      <c r="C432" s="11" t="s">
        <v>274</v>
      </c>
      <c r="D432" s="11">
        <v>26328.63</v>
      </c>
      <c r="E432" s="11">
        <v>544044.30000000005</v>
      </c>
      <c r="F432" s="11">
        <v>4538.8410000000003</v>
      </c>
      <c r="G432" s="11">
        <v>25831.08</v>
      </c>
      <c r="H432" s="11">
        <v>37274.480000000003</v>
      </c>
      <c r="I432" s="11">
        <v>577.73929999999996</v>
      </c>
      <c r="J432" s="11">
        <v>3253.2869999999998</v>
      </c>
      <c r="L432" s="11">
        <v>4681132.2353403103</v>
      </c>
      <c r="N432" s="11">
        <v>4.7479760000000003E-2</v>
      </c>
      <c r="O432" s="12">
        <v>5.1341719999999998E-5</v>
      </c>
      <c r="P432" s="11">
        <v>0.9709409</v>
      </c>
      <c r="Q432" s="11">
        <v>895822</v>
      </c>
      <c r="R432" s="12">
        <v>18867450</v>
      </c>
      <c r="S432" s="12"/>
      <c r="T432" s="12"/>
      <c r="U432" s="12">
        <f t="shared" si="29"/>
        <v>0.11622066471284996</v>
      </c>
      <c r="V432" s="12">
        <f t="shared" si="30"/>
        <v>0.12339095406324127</v>
      </c>
      <c r="W432" s="12">
        <f t="shared" ref="W432:W448" si="32">N432/(1+V432*f)</f>
        <v>4.4360729962536372E-2</v>
      </c>
      <c r="X432" s="12"/>
      <c r="Y432" s="11">
        <v>1156</v>
      </c>
      <c r="Z432" s="11">
        <v>7.0556640000000002</v>
      </c>
      <c r="AA432" s="11">
        <v>2.9972569999999998</v>
      </c>
      <c r="AB432" s="11">
        <v>160</v>
      </c>
      <c r="AC432" s="11">
        <v>160</v>
      </c>
      <c r="AD432" s="11">
        <v>13927</v>
      </c>
      <c r="AE432" s="11">
        <v>13860</v>
      </c>
    </row>
    <row r="433" spans="1:31" x14ac:dyDescent="0.25">
      <c r="A433" s="19" t="s">
        <v>221</v>
      </c>
      <c r="B433" s="11">
        <v>34</v>
      </c>
      <c r="C433" s="11" t="s">
        <v>274</v>
      </c>
      <c r="D433" s="11">
        <v>24587.14</v>
      </c>
      <c r="E433" s="11">
        <v>527527.19999999995</v>
      </c>
      <c r="F433" s="11">
        <v>4383.5349999999999</v>
      </c>
      <c r="G433" s="11">
        <v>25022.92</v>
      </c>
      <c r="H433" s="11">
        <v>36465.71</v>
      </c>
      <c r="I433" s="11">
        <v>564.79240000000004</v>
      </c>
      <c r="J433" s="11">
        <v>3159.89</v>
      </c>
      <c r="L433" s="11">
        <v>4681132.2353403103</v>
      </c>
      <c r="N433" s="11">
        <v>4.7434369999999997E-2</v>
      </c>
      <c r="O433" s="12">
        <v>5.2113239999999997E-5</v>
      </c>
      <c r="P433" s="11">
        <v>0.96289460000000004</v>
      </c>
      <c r="Q433" s="11">
        <v>867795</v>
      </c>
      <c r="R433" s="12">
        <v>18294640</v>
      </c>
      <c r="S433" s="12"/>
      <c r="T433" s="12"/>
      <c r="U433" s="12">
        <f t="shared" si="29"/>
        <v>0.11269222347905958</v>
      </c>
      <c r="V433" s="12">
        <f t="shared" si="30"/>
        <v>0.11942114040010603</v>
      </c>
      <c r="W433" s="12">
        <f t="shared" si="32"/>
        <v>4.4412185914290192E-2</v>
      </c>
      <c r="X433" s="12"/>
      <c r="Y433" s="11">
        <v>1156</v>
      </c>
      <c r="Z433" s="11">
        <v>7.0556640000000002</v>
      </c>
      <c r="AA433" s="11">
        <v>2.9972569999999998</v>
      </c>
      <c r="AB433" s="11">
        <v>194</v>
      </c>
      <c r="AC433" s="11">
        <v>160</v>
      </c>
      <c r="AD433" s="11">
        <v>13927</v>
      </c>
      <c r="AE433" s="11">
        <v>13863</v>
      </c>
    </row>
    <row r="434" spans="1:31" x14ac:dyDescent="0.25">
      <c r="A434" s="19" t="s">
        <v>222</v>
      </c>
      <c r="B434" s="11">
        <v>35</v>
      </c>
      <c r="C434" s="11" t="s">
        <v>274</v>
      </c>
      <c r="D434" s="11">
        <v>22074.11</v>
      </c>
      <c r="E434" s="11">
        <v>499202</v>
      </c>
      <c r="F434" s="11">
        <v>4102.3069999999998</v>
      </c>
      <c r="G434" s="11">
        <v>23484.26</v>
      </c>
      <c r="H434" s="11">
        <v>34971.54</v>
      </c>
      <c r="I434" s="11">
        <v>555.4787</v>
      </c>
      <c r="J434" s="11">
        <v>3032.9580000000001</v>
      </c>
      <c r="L434" s="11">
        <v>4681132.2353403103</v>
      </c>
      <c r="N434" s="11">
        <v>4.7043590000000003E-2</v>
      </c>
      <c r="O434" s="12">
        <v>5.3340229999999997E-5</v>
      </c>
      <c r="P434" s="11">
        <v>1.217125</v>
      </c>
      <c r="Q434" s="11">
        <v>814434</v>
      </c>
      <c r="R434" s="12">
        <v>17312330</v>
      </c>
      <c r="S434" s="12"/>
      <c r="T434" s="12"/>
      <c r="U434" s="12">
        <f t="shared" si="29"/>
        <v>0.10664129422178327</v>
      </c>
      <c r="V434" s="12">
        <f t="shared" si="30"/>
        <v>0.11264774487405026</v>
      </c>
      <c r="W434" s="12">
        <f t="shared" si="32"/>
        <v>4.4206051405081326E-2</v>
      </c>
      <c r="X434" s="12"/>
      <c r="Y434" s="11">
        <v>1156</v>
      </c>
      <c r="Z434" s="11">
        <v>7.0556640000000002</v>
      </c>
      <c r="AA434" s="11">
        <v>2.9972569999999998</v>
      </c>
      <c r="AB434" s="11">
        <v>228</v>
      </c>
      <c r="AC434" s="11">
        <v>160</v>
      </c>
      <c r="AD434" s="11">
        <v>13927</v>
      </c>
      <c r="AE434" s="11">
        <v>13865</v>
      </c>
    </row>
    <row r="435" spans="1:31" x14ac:dyDescent="0.25">
      <c r="A435" s="19" t="s">
        <v>223</v>
      </c>
      <c r="B435" s="11">
        <v>36</v>
      </c>
      <c r="C435" s="11" t="s">
        <v>274</v>
      </c>
      <c r="D435" s="11">
        <v>23918.63</v>
      </c>
      <c r="E435" s="11">
        <v>531893.69999999995</v>
      </c>
      <c r="F435" s="11">
        <v>4439.3019999999997</v>
      </c>
      <c r="G435" s="11">
        <v>25223.15</v>
      </c>
      <c r="H435" s="11">
        <v>36429.32</v>
      </c>
      <c r="I435" s="11">
        <v>569.00229999999999</v>
      </c>
      <c r="J435" s="11">
        <v>3187.2840000000001</v>
      </c>
      <c r="L435" s="11">
        <v>4681132.2353403103</v>
      </c>
      <c r="N435" s="11">
        <v>4.7421430000000001E-2</v>
      </c>
      <c r="O435" s="12">
        <v>5.1891490000000002E-5</v>
      </c>
      <c r="P435" s="11">
        <v>1.0643849999999999</v>
      </c>
      <c r="Q435" s="11">
        <v>874739</v>
      </c>
      <c r="R435" s="12">
        <v>18446070</v>
      </c>
      <c r="S435" s="12"/>
      <c r="T435" s="12"/>
      <c r="U435" s="12">
        <f t="shared" si="29"/>
        <v>0.11362501062979098</v>
      </c>
      <c r="V435" s="12">
        <f t="shared" si="30"/>
        <v>0.12046916574919833</v>
      </c>
      <c r="W435" s="12">
        <f t="shared" si="32"/>
        <v>4.4375258504290589E-2</v>
      </c>
      <c r="X435" s="12"/>
      <c r="Y435" s="11">
        <v>1156</v>
      </c>
      <c r="Z435" s="11">
        <v>7.0556640000000002</v>
      </c>
      <c r="AA435" s="11">
        <v>2.9972569999999998</v>
      </c>
      <c r="AB435" s="11">
        <v>24</v>
      </c>
      <c r="AC435" s="11">
        <v>194</v>
      </c>
      <c r="AD435" s="11">
        <v>13924</v>
      </c>
      <c r="AE435" s="11">
        <v>13849</v>
      </c>
    </row>
    <row r="436" spans="1:31" x14ac:dyDescent="0.25">
      <c r="A436" s="19" t="s">
        <v>224</v>
      </c>
      <c r="B436" s="11">
        <v>37</v>
      </c>
      <c r="C436" s="11" t="s">
        <v>274</v>
      </c>
      <c r="D436" s="11">
        <v>25263.32</v>
      </c>
      <c r="E436" s="11">
        <v>544503.4</v>
      </c>
      <c r="F436" s="11">
        <v>4522.0590000000002</v>
      </c>
      <c r="G436" s="11">
        <v>25864.68</v>
      </c>
      <c r="H436" s="11">
        <v>37226.21</v>
      </c>
      <c r="I436" s="11">
        <v>588.03340000000003</v>
      </c>
      <c r="J436" s="11">
        <v>3231.2860000000001</v>
      </c>
      <c r="L436" s="11">
        <v>4681132.2353403103</v>
      </c>
      <c r="N436" s="11">
        <v>4.7501399999999999E-2</v>
      </c>
      <c r="O436" s="12">
        <v>5.1332290000000002E-5</v>
      </c>
      <c r="P436" s="11">
        <v>0.92637550000000002</v>
      </c>
      <c r="Q436" s="11">
        <v>896987</v>
      </c>
      <c r="R436" s="12">
        <v>18883380</v>
      </c>
      <c r="S436" s="12"/>
      <c r="T436" s="12"/>
      <c r="U436" s="12">
        <f t="shared" si="29"/>
        <v>0.11631873927620752</v>
      </c>
      <c r="V436" s="12">
        <f t="shared" si="30"/>
        <v>0.12350150920067314</v>
      </c>
      <c r="W436" s="12">
        <f t="shared" si="32"/>
        <v>4.4378336365349651E-2</v>
      </c>
      <c r="X436" s="12"/>
      <c r="Y436" s="11">
        <v>1156</v>
      </c>
      <c r="Z436" s="11">
        <v>7.0556640000000002</v>
      </c>
      <c r="AA436" s="11">
        <v>2.9972569999999998</v>
      </c>
      <c r="AB436" s="11">
        <v>58</v>
      </c>
      <c r="AC436" s="11">
        <v>194</v>
      </c>
      <c r="AD436" s="11">
        <v>13924</v>
      </c>
      <c r="AE436" s="11">
        <v>13852</v>
      </c>
    </row>
    <row r="437" spans="1:31" x14ac:dyDescent="0.25">
      <c r="A437" s="19" t="s">
        <v>225</v>
      </c>
      <c r="B437" s="11">
        <v>38</v>
      </c>
      <c r="C437" s="11" t="s">
        <v>274</v>
      </c>
      <c r="D437" s="11">
        <v>25824.05</v>
      </c>
      <c r="E437" s="11">
        <v>549731.9</v>
      </c>
      <c r="F437" s="11">
        <v>4592.4740000000002</v>
      </c>
      <c r="G437" s="11">
        <v>26107.73</v>
      </c>
      <c r="H437" s="11">
        <v>37463.78</v>
      </c>
      <c r="I437" s="11">
        <v>589.41750000000002</v>
      </c>
      <c r="J437" s="11">
        <v>3238.0329999999999</v>
      </c>
      <c r="L437" s="11">
        <v>4681132.2353403103</v>
      </c>
      <c r="N437" s="11">
        <v>4.7491749999999999E-2</v>
      </c>
      <c r="O437" s="12">
        <v>5.1082180000000002E-5</v>
      </c>
      <c r="P437" s="11">
        <v>1.014662</v>
      </c>
      <c r="Q437" s="11">
        <v>905416</v>
      </c>
      <c r="R437" s="12">
        <v>19064700</v>
      </c>
      <c r="S437" s="12"/>
      <c r="T437" s="12"/>
      <c r="U437" s="12">
        <f t="shared" si="29"/>
        <v>0.11743566991117811</v>
      </c>
      <c r="V437" s="12">
        <f t="shared" si="30"/>
        <v>0.12476138853181962</v>
      </c>
      <c r="W437" s="12">
        <f t="shared" si="32"/>
        <v>4.433958207199476E-2</v>
      </c>
      <c r="X437" s="12"/>
      <c r="Y437" s="11">
        <v>1156</v>
      </c>
      <c r="Z437" s="11">
        <v>7.0556640000000002</v>
      </c>
      <c r="AA437" s="11">
        <v>2.9972569999999998</v>
      </c>
      <c r="AB437" s="11">
        <v>92</v>
      </c>
      <c r="AC437" s="11">
        <v>194</v>
      </c>
      <c r="AD437" s="11">
        <v>13924</v>
      </c>
      <c r="AE437" s="11">
        <v>13855</v>
      </c>
    </row>
    <row r="438" spans="1:31" x14ac:dyDescent="0.25">
      <c r="A438" s="19" t="s">
        <v>226</v>
      </c>
      <c r="B438" s="11">
        <v>39</v>
      </c>
      <c r="C438" s="11" t="s">
        <v>274</v>
      </c>
      <c r="D438" s="11">
        <v>25615.97</v>
      </c>
      <c r="E438" s="11">
        <v>548459.9</v>
      </c>
      <c r="F438" s="11">
        <v>4564.2160000000003</v>
      </c>
      <c r="G438" s="11">
        <v>25995.99</v>
      </c>
      <c r="H438" s="11">
        <v>37441.839999999997</v>
      </c>
      <c r="I438" s="11">
        <v>587.28380000000004</v>
      </c>
      <c r="J438" s="11">
        <v>3273.7890000000002</v>
      </c>
      <c r="L438" s="11">
        <v>4681132.2353403103</v>
      </c>
      <c r="N438" s="11">
        <v>4.7398160000000002E-2</v>
      </c>
      <c r="O438" s="12">
        <v>5.1088670000000002E-5</v>
      </c>
      <c r="P438" s="11">
        <v>1.107777</v>
      </c>
      <c r="Q438" s="11">
        <v>901541</v>
      </c>
      <c r="R438" s="12">
        <v>19020590</v>
      </c>
      <c r="S438" s="12"/>
      <c r="T438" s="12"/>
      <c r="U438" s="12">
        <f t="shared" si="29"/>
        <v>0.11716394077898291</v>
      </c>
      <c r="V438" s="12">
        <f t="shared" si="30"/>
        <v>0.12445474496325185</v>
      </c>
      <c r="W438" s="12">
        <f t="shared" si="32"/>
        <v>4.4259424139828141E-2</v>
      </c>
      <c r="X438" s="12"/>
      <c r="Y438" s="11">
        <v>1156</v>
      </c>
      <c r="Z438" s="11">
        <v>7.0556640000000002</v>
      </c>
      <c r="AA438" s="11">
        <v>2.9972569999999998</v>
      </c>
      <c r="AB438" s="11">
        <v>126</v>
      </c>
      <c r="AC438" s="11">
        <v>194</v>
      </c>
      <c r="AD438" s="11">
        <v>13924</v>
      </c>
      <c r="AE438" s="11">
        <v>13857</v>
      </c>
    </row>
    <row r="439" spans="1:31" x14ac:dyDescent="0.25">
      <c r="A439" s="19" t="s">
        <v>227</v>
      </c>
      <c r="B439" s="11">
        <v>40</v>
      </c>
      <c r="C439" s="11" t="s">
        <v>274</v>
      </c>
      <c r="D439" s="11">
        <v>24763.98</v>
      </c>
      <c r="E439" s="11">
        <v>539330.9</v>
      </c>
      <c r="F439" s="11">
        <v>4497.8370000000004</v>
      </c>
      <c r="G439" s="11">
        <v>25606.66</v>
      </c>
      <c r="H439" s="11">
        <v>37016.410000000003</v>
      </c>
      <c r="I439" s="11">
        <v>581.63199999999995</v>
      </c>
      <c r="J439" s="11">
        <v>3204.873</v>
      </c>
      <c r="L439" s="11">
        <v>4681132.2353403103</v>
      </c>
      <c r="N439" s="11">
        <v>4.7478569999999998E-2</v>
      </c>
      <c r="O439" s="12">
        <v>5.1564899999999998E-5</v>
      </c>
      <c r="P439" s="11">
        <v>1.066184</v>
      </c>
      <c r="Q439" s="11">
        <v>888039</v>
      </c>
      <c r="R439" s="12">
        <v>18704000</v>
      </c>
      <c r="S439" s="12"/>
      <c r="T439" s="12"/>
      <c r="U439" s="12">
        <f t="shared" si="29"/>
        <v>0.11521377155900651</v>
      </c>
      <c r="V439" s="12">
        <f t="shared" si="30"/>
        <v>0.12225659315678036</v>
      </c>
      <c r="W439" s="12">
        <f t="shared" si="32"/>
        <v>4.4386423957667426E-2</v>
      </c>
      <c r="X439" s="12"/>
      <c r="Y439" s="11">
        <v>1156</v>
      </c>
      <c r="Z439" s="11">
        <v>7.0556640000000002</v>
      </c>
      <c r="AA439" s="11">
        <v>2.9972569999999998</v>
      </c>
      <c r="AB439" s="11">
        <v>160</v>
      </c>
      <c r="AC439" s="11">
        <v>194</v>
      </c>
      <c r="AD439" s="11">
        <v>13924</v>
      </c>
      <c r="AE439" s="11">
        <v>13860</v>
      </c>
    </row>
    <row r="440" spans="1:31" x14ac:dyDescent="0.25">
      <c r="A440" s="19" t="s">
        <v>228</v>
      </c>
      <c r="B440" s="11">
        <v>41</v>
      </c>
      <c r="C440" s="11" t="s">
        <v>274</v>
      </c>
      <c r="D440" s="11">
        <v>23047.26</v>
      </c>
      <c r="E440" s="11">
        <v>521176.6</v>
      </c>
      <c r="F440" s="11">
        <v>4333.2179999999998</v>
      </c>
      <c r="G440" s="11">
        <v>24674.6</v>
      </c>
      <c r="H440" s="11">
        <v>36019.35</v>
      </c>
      <c r="I440" s="11">
        <v>564.15800000000002</v>
      </c>
      <c r="J440" s="11">
        <v>3149.366</v>
      </c>
      <c r="L440" s="11">
        <v>4681132.2353403103</v>
      </c>
      <c r="N440" s="11">
        <v>4.7344020000000001E-2</v>
      </c>
      <c r="O440" s="12">
        <v>5.2377560000000002E-5</v>
      </c>
      <c r="P440" s="11">
        <v>1.2087140000000001</v>
      </c>
      <c r="Q440" s="11">
        <v>855715</v>
      </c>
      <c r="R440" s="12">
        <v>18074400</v>
      </c>
      <c r="S440" s="12"/>
      <c r="T440" s="12"/>
      <c r="U440" s="12">
        <f t="shared" si="29"/>
        <v>0.11133558587928062</v>
      </c>
      <c r="V440" s="12">
        <f t="shared" si="30"/>
        <v>0.11789874902801477</v>
      </c>
      <c r="W440" s="12">
        <f t="shared" si="32"/>
        <v>4.4363625337397405E-2</v>
      </c>
      <c r="X440" s="12"/>
      <c r="Y440" s="11">
        <v>1156</v>
      </c>
      <c r="Z440" s="11">
        <v>7.0556640000000002</v>
      </c>
      <c r="AA440" s="11">
        <v>2.9972569999999998</v>
      </c>
      <c r="AB440" s="11">
        <v>194</v>
      </c>
      <c r="AC440" s="11">
        <v>194</v>
      </c>
      <c r="AD440" s="11">
        <v>13924</v>
      </c>
      <c r="AE440" s="11">
        <v>13863</v>
      </c>
    </row>
    <row r="441" spans="1:31" x14ac:dyDescent="0.25">
      <c r="A441" s="19" t="s">
        <v>229</v>
      </c>
      <c r="B441" s="11">
        <v>42</v>
      </c>
      <c r="C441" s="11" t="s">
        <v>274</v>
      </c>
      <c r="D441" s="11">
        <v>20596.509999999998</v>
      </c>
      <c r="E441" s="11">
        <v>489963.7</v>
      </c>
      <c r="F441" s="11">
        <v>4013.0909999999999</v>
      </c>
      <c r="G441" s="11">
        <v>22954.27</v>
      </c>
      <c r="H441" s="11">
        <v>34350.720000000001</v>
      </c>
      <c r="I441" s="11">
        <v>541.11879999999996</v>
      </c>
      <c r="J441" s="11">
        <v>3003.3739999999998</v>
      </c>
      <c r="L441" s="11">
        <v>4681132.2353403103</v>
      </c>
      <c r="N441" s="11">
        <v>4.6848920000000002E-2</v>
      </c>
      <c r="O441" s="12">
        <v>5.3724239999999999E-5</v>
      </c>
      <c r="P441" s="11">
        <v>0.78728189999999998</v>
      </c>
      <c r="Q441" s="11">
        <v>796054</v>
      </c>
      <c r="R441" s="12">
        <v>16991940</v>
      </c>
      <c r="S441" s="12"/>
      <c r="T441" s="12"/>
      <c r="U441" s="12">
        <f t="shared" si="29"/>
        <v>0.10466777594980299</v>
      </c>
      <c r="V441" s="12">
        <f t="shared" si="30"/>
        <v>0.11044794640396607</v>
      </c>
      <c r="W441" s="12">
        <f t="shared" si="32"/>
        <v>4.407503854456004E-2</v>
      </c>
      <c r="X441" s="12"/>
      <c r="Y441" s="11">
        <v>1156</v>
      </c>
      <c r="Z441" s="11">
        <v>7.0556640000000002</v>
      </c>
      <c r="AA441" s="11">
        <v>2.9972569999999998</v>
      </c>
      <c r="AB441" s="11">
        <v>228</v>
      </c>
      <c r="AC441" s="11">
        <v>194</v>
      </c>
      <c r="AD441" s="11">
        <v>13924</v>
      </c>
      <c r="AE441" s="11">
        <v>13865</v>
      </c>
    </row>
    <row r="442" spans="1:31" x14ac:dyDescent="0.25">
      <c r="A442" s="19" t="s">
        <v>230</v>
      </c>
      <c r="B442" s="11">
        <v>43</v>
      </c>
      <c r="C442" s="11" t="s">
        <v>274</v>
      </c>
      <c r="D442" s="11">
        <v>21286.1</v>
      </c>
      <c r="E442" s="11">
        <v>525712.1</v>
      </c>
      <c r="F442" s="11">
        <v>4383.7939999999999</v>
      </c>
      <c r="G442" s="11">
        <v>24893.11</v>
      </c>
      <c r="H442" s="11">
        <v>36236.959999999999</v>
      </c>
      <c r="I442" s="11">
        <v>573.70249999999999</v>
      </c>
      <c r="J442" s="11">
        <v>3147.953</v>
      </c>
      <c r="L442" s="11">
        <v>4681132.2353403103</v>
      </c>
      <c r="N442" s="11">
        <v>4.7351209999999998E-2</v>
      </c>
      <c r="O442" s="12">
        <v>5.2155270000000003E-5</v>
      </c>
      <c r="P442" s="11">
        <v>0.83290819999999999</v>
      </c>
      <c r="Q442" s="11">
        <v>863293</v>
      </c>
      <c r="R442" s="12">
        <v>18231700</v>
      </c>
      <c r="S442" s="12"/>
      <c r="T442" s="12"/>
      <c r="U442" s="12">
        <f t="shared" si="29"/>
        <v>0.11230447540685243</v>
      </c>
      <c r="V442" s="12">
        <f t="shared" si="30"/>
        <v>0.11898579399456621</v>
      </c>
      <c r="W442" s="12">
        <f t="shared" si="32"/>
        <v>4.4344623934833377E-2</v>
      </c>
      <c r="X442" s="12"/>
      <c r="Y442" s="11">
        <v>1156</v>
      </c>
      <c r="Z442" s="11">
        <v>7.0556640000000002</v>
      </c>
      <c r="AA442" s="11">
        <v>2.9972569999999998</v>
      </c>
      <c r="AB442" s="11">
        <v>24</v>
      </c>
      <c r="AC442" s="11">
        <v>228</v>
      </c>
      <c r="AD442" s="11">
        <v>13922</v>
      </c>
      <c r="AE442" s="11">
        <v>13849</v>
      </c>
    </row>
    <row r="443" spans="1:31" x14ac:dyDescent="0.25">
      <c r="A443" s="19" t="s">
        <v>231</v>
      </c>
      <c r="B443" s="11">
        <v>44</v>
      </c>
      <c r="C443" s="11" t="s">
        <v>274</v>
      </c>
      <c r="D443" s="11">
        <v>22534.6</v>
      </c>
      <c r="E443" s="11">
        <v>537217.1</v>
      </c>
      <c r="F443" s="11">
        <v>4469.1750000000002</v>
      </c>
      <c r="G443" s="11">
        <v>25504.06</v>
      </c>
      <c r="H443" s="11">
        <v>36907.699999999997</v>
      </c>
      <c r="I443" s="11">
        <v>577.79700000000003</v>
      </c>
      <c r="J443" s="11">
        <v>3209.17</v>
      </c>
      <c r="L443" s="11">
        <v>4681132.2353403103</v>
      </c>
      <c r="N443" s="11">
        <v>4.7474410000000002E-2</v>
      </c>
      <c r="O443" s="12">
        <v>5.1663889999999998E-5</v>
      </c>
      <c r="P443" s="11">
        <v>0.91744329999999996</v>
      </c>
      <c r="Q443" s="11">
        <v>884481</v>
      </c>
      <c r="R443" s="12">
        <v>18630690</v>
      </c>
      <c r="S443" s="12"/>
      <c r="T443" s="12"/>
      <c r="U443" s="12">
        <f t="shared" si="29"/>
        <v>0.11476221413791042</v>
      </c>
      <c r="V443" s="12">
        <f t="shared" si="30"/>
        <v>0.12174826432882201</v>
      </c>
      <c r="W443" s="12">
        <f t="shared" si="32"/>
        <v>4.4394556549537931E-2</v>
      </c>
      <c r="X443" s="12"/>
      <c r="Y443" s="11">
        <v>1156</v>
      </c>
      <c r="Z443" s="11">
        <v>7.0556640000000002</v>
      </c>
      <c r="AA443" s="11">
        <v>2.9972569999999998</v>
      </c>
      <c r="AB443" s="11">
        <v>58</v>
      </c>
      <c r="AC443" s="11">
        <v>228</v>
      </c>
      <c r="AD443" s="11">
        <v>13922</v>
      </c>
      <c r="AE443" s="11">
        <v>13852</v>
      </c>
    </row>
    <row r="444" spans="1:31" x14ac:dyDescent="0.25">
      <c r="A444" s="19" t="s">
        <v>232</v>
      </c>
      <c r="B444" s="11">
        <v>45</v>
      </c>
      <c r="C444" s="11" t="s">
        <v>274</v>
      </c>
      <c r="D444" s="11">
        <v>22980.880000000001</v>
      </c>
      <c r="E444" s="11">
        <v>541317.4</v>
      </c>
      <c r="F444" s="11">
        <v>4506.8050000000003</v>
      </c>
      <c r="G444" s="11">
        <v>25646.57</v>
      </c>
      <c r="H444" s="11">
        <v>37177.65</v>
      </c>
      <c r="I444" s="11">
        <v>587.97580000000005</v>
      </c>
      <c r="J444" s="11">
        <v>3238.2350000000001</v>
      </c>
      <c r="L444" s="11">
        <v>4681132.2353403103</v>
      </c>
      <c r="N444" s="11">
        <v>4.737806E-2</v>
      </c>
      <c r="O444" s="12">
        <v>5.1413219999999999E-5</v>
      </c>
      <c r="P444" s="11">
        <v>1.0661849999999999</v>
      </c>
      <c r="Q444" s="11">
        <v>889423</v>
      </c>
      <c r="R444" s="12">
        <v>18772890</v>
      </c>
      <c r="S444" s="12"/>
      <c r="T444" s="12"/>
      <c r="U444" s="12">
        <f t="shared" si="29"/>
        <v>0.11563813470452991</v>
      </c>
      <c r="V444" s="12">
        <f t="shared" si="30"/>
        <v>0.12273453080775196</v>
      </c>
      <c r="W444" s="12">
        <f t="shared" si="32"/>
        <v>4.428118582614074E-2</v>
      </c>
      <c r="X444" s="12"/>
      <c r="Y444" s="11">
        <v>1156</v>
      </c>
      <c r="Z444" s="11">
        <v>7.0556640000000002</v>
      </c>
      <c r="AA444" s="11">
        <v>2.9972569999999998</v>
      </c>
      <c r="AB444" s="11">
        <v>92</v>
      </c>
      <c r="AC444" s="11">
        <v>228</v>
      </c>
      <c r="AD444" s="11">
        <v>13922</v>
      </c>
      <c r="AE444" s="11">
        <v>13855</v>
      </c>
    </row>
    <row r="445" spans="1:31" x14ac:dyDescent="0.25">
      <c r="A445" s="19" t="s">
        <v>233</v>
      </c>
      <c r="B445" s="11">
        <v>46</v>
      </c>
      <c r="C445" s="11" t="s">
        <v>274</v>
      </c>
      <c r="D445" s="11">
        <v>22724.13</v>
      </c>
      <c r="E445" s="11">
        <v>538686.9</v>
      </c>
      <c r="F445" s="11">
        <v>4484.4870000000001</v>
      </c>
      <c r="G445" s="11">
        <v>25533.42</v>
      </c>
      <c r="H445" s="11">
        <v>37024.879999999997</v>
      </c>
      <c r="I445" s="11">
        <v>579.4117</v>
      </c>
      <c r="J445" s="11">
        <v>3210.4090000000001</v>
      </c>
      <c r="L445" s="11">
        <v>4681132.2353403103</v>
      </c>
      <c r="N445" s="11">
        <v>4.7399379999999998E-2</v>
      </c>
      <c r="O445" s="12">
        <v>5.1550720000000002E-5</v>
      </c>
      <c r="P445" s="11">
        <v>0.98843409999999998</v>
      </c>
      <c r="Q445" s="11">
        <v>885499</v>
      </c>
      <c r="R445" s="12">
        <v>18681660</v>
      </c>
      <c r="S445" s="12"/>
      <c r="T445" s="12"/>
      <c r="U445" s="12">
        <f t="shared" si="29"/>
        <v>0.11507619800465611</v>
      </c>
      <c r="V445" s="12">
        <f t="shared" si="30"/>
        <v>0.12210169756765624</v>
      </c>
      <c r="W445" s="12">
        <f t="shared" si="32"/>
        <v>4.4316048087086571E-2</v>
      </c>
      <c r="X445" s="12"/>
      <c r="Y445" s="11">
        <v>1156</v>
      </c>
      <c r="Z445" s="11">
        <v>7.0556640000000002</v>
      </c>
      <c r="AA445" s="11">
        <v>2.9972569999999998</v>
      </c>
      <c r="AB445" s="11">
        <v>126</v>
      </c>
      <c r="AC445" s="11">
        <v>228</v>
      </c>
      <c r="AD445" s="11">
        <v>13922</v>
      </c>
      <c r="AE445" s="11">
        <v>13857</v>
      </c>
    </row>
    <row r="446" spans="1:31" x14ac:dyDescent="0.25">
      <c r="A446" s="19" t="s">
        <v>234</v>
      </c>
      <c r="B446" s="11">
        <v>47</v>
      </c>
      <c r="C446" s="11" t="s">
        <v>274</v>
      </c>
      <c r="D446" s="11">
        <v>21996.83</v>
      </c>
      <c r="E446" s="11">
        <v>528765.6</v>
      </c>
      <c r="F446" s="11">
        <v>4378.0280000000002</v>
      </c>
      <c r="G446" s="11">
        <v>24974.39</v>
      </c>
      <c r="H446" s="11">
        <v>36488.720000000001</v>
      </c>
      <c r="I446" s="11">
        <v>576.64359999999999</v>
      </c>
      <c r="J446" s="11">
        <v>3163.2350000000001</v>
      </c>
      <c r="L446" s="11">
        <v>4681132.2353403103</v>
      </c>
      <c r="N446" s="11">
        <v>4.7231509999999997E-2</v>
      </c>
      <c r="O446" s="12">
        <v>5.193572E-5</v>
      </c>
      <c r="P446" s="11">
        <v>1.133616</v>
      </c>
      <c r="Q446" s="11">
        <v>866112</v>
      </c>
      <c r="R446" s="12">
        <v>18337590</v>
      </c>
      <c r="S446" s="12"/>
      <c r="T446" s="12"/>
      <c r="U446" s="12">
        <f t="shared" si="29"/>
        <v>0.11295677486059302</v>
      </c>
      <c r="V446" s="12">
        <f t="shared" si="30"/>
        <v>0.11971826967794895</v>
      </c>
      <c r="W446" s="12">
        <f t="shared" si="32"/>
        <v>4.4215241596859821E-2</v>
      </c>
      <c r="X446" s="12"/>
      <c r="Y446" s="11">
        <v>1156</v>
      </c>
      <c r="Z446" s="11">
        <v>7.0556640000000002</v>
      </c>
      <c r="AA446" s="11">
        <v>2.9972569999999998</v>
      </c>
      <c r="AB446" s="11">
        <v>160</v>
      </c>
      <c r="AC446" s="11">
        <v>228</v>
      </c>
      <c r="AD446" s="11">
        <v>13922</v>
      </c>
      <c r="AE446" s="11">
        <v>13860</v>
      </c>
    </row>
    <row r="447" spans="1:31" x14ac:dyDescent="0.25">
      <c r="A447" s="19" t="s">
        <v>235</v>
      </c>
      <c r="B447" s="11">
        <v>48</v>
      </c>
      <c r="C447" s="11" t="s">
        <v>274</v>
      </c>
      <c r="D447" s="11">
        <v>20418.86</v>
      </c>
      <c r="E447" s="11">
        <v>508621.7</v>
      </c>
      <c r="F447" s="11">
        <v>4205.3339999999998</v>
      </c>
      <c r="G447" s="11">
        <v>23916.87</v>
      </c>
      <c r="H447" s="11">
        <v>35413.67</v>
      </c>
      <c r="I447" s="11">
        <v>555.96889999999996</v>
      </c>
      <c r="J447" s="11">
        <v>3100.8649999999998</v>
      </c>
      <c r="L447" s="11">
        <v>4681132.2353403103</v>
      </c>
      <c r="N447" s="11">
        <v>4.7022910000000001E-2</v>
      </c>
      <c r="O447" s="12">
        <v>5.2831860000000002E-5</v>
      </c>
      <c r="P447" s="11">
        <v>1.0643990000000001</v>
      </c>
      <c r="Q447" s="11">
        <v>829437</v>
      </c>
      <c r="R447" s="12">
        <v>17639000</v>
      </c>
      <c r="S447" s="12"/>
      <c r="T447" s="12"/>
      <c r="U447" s="12">
        <f t="shared" si="29"/>
        <v>0.10865356380239578</v>
      </c>
      <c r="V447" s="12">
        <f t="shared" si="30"/>
        <v>0.11489546465198074</v>
      </c>
      <c r="W447" s="12">
        <f t="shared" si="32"/>
        <v>4.4133502273936392E-2</v>
      </c>
      <c r="X447" s="12"/>
      <c r="Y447" s="11">
        <v>1156</v>
      </c>
      <c r="Z447" s="11">
        <v>7.0556640000000002</v>
      </c>
      <c r="AA447" s="11">
        <v>2.9972569999999998</v>
      </c>
      <c r="AB447" s="11">
        <v>194</v>
      </c>
      <c r="AC447" s="11">
        <v>228</v>
      </c>
      <c r="AD447" s="11">
        <v>13922</v>
      </c>
      <c r="AE447" s="11">
        <v>13863</v>
      </c>
    </row>
    <row r="448" spans="1:31" x14ac:dyDescent="0.25">
      <c r="A448" s="19" t="s">
        <v>236</v>
      </c>
      <c r="B448" s="11">
        <v>49</v>
      </c>
      <c r="C448" s="11" t="s">
        <v>274</v>
      </c>
      <c r="D448" s="11">
        <v>18050.78</v>
      </c>
      <c r="E448" s="11">
        <v>475900.8</v>
      </c>
      <c r="F448" s="11">
        <v>3932.1219999999998</v>
      </c>
      <c r="G448" s="11">
        <v>22280.880000000001</v>
      </c>
      <c r="H448" s="11">
        <v>33561.1</v>
      </c>
      <c r="I448" s="11">
        <v>523.29880000000003</v>
      </c>
      <c r="J448" s="11">
        <v>2904.902</v>
      </c>
      <c r="L448" s="11">
        <v>4681132.2353403103</v>
      </c>
      <c r="N448" s="11">
        <v>4.681834E-2</v>
      </c>
      <c r="O448" s="12">
        <v>5.449366E-5</v>
      </c>
      <c r="P448" s="11">
        <v>1.1316980000000001</v>
      </c>
      <c r="Q448" s="11">
        <v>772701</v>
      </c>
      <c r="R448" s="12">
        <v>16504240</v>
      </c>
      <c r="S448" s="12"/>
      <c r="T448" s="12"/>
      <c r="U448" s="12">
        <f t="shared" si="29"/>
        <v>0.10166360958726534</v>
      </c>
      <c r="V448" s="12">
        <f t="shared" si="30"/>
        <v>0.10710810802627212</v>
      </c>
      <c r="W448" s="12">
        <f t="shared" si="32"/>
        <v>4.4125272146006977E-2</v>
      </c>
      <c r="X448" s="12"/>
      <c r="Y448" s="11">
        <v>1156</v>
      </c>
      <c r="Z448" s="11">
        <v>7.0556640000000002</v>
      </c>
      <c r="AA448" s="11">
        <v>2.9972569999999998</v>
      </c>
      <c r="AB448" s="11">
        <v>228</v>
      </c>
      <c r="AC448" s="11">
        <v>228</v>
      </c>
      <c r="AD448" s="11">
        <v>13922</v>
      </c>
      <c r="AE448" s="11">
        <v>13865</v>
      </c>
    </row>
    <row r="450" spans="1:31" x14ac:dyDescent="0.25">
      <c r="W450" s="11">
        <f>AVERAGE(W400:W448)</f>
        <v>4.4382158994917112E-2</v>
      </c>
    </row>
    <row r="451" spans="1:31" x14ac:dyDescent="0.25">
      <c r="M451" s="13"/>
      <c r="W451" s="11">
        <f>STDEV(W400:W448)</f>
        <v>1.1191778892737569E-4</v>
      </c>
      <c r="X451" s="13">
        <f>W451/W450*1000</f>
        <v>2.521684196124689</v>
      </c>
    </row>
    <row r="453" spans="1:31" s="38" customFormat="1" x14ac:dyDescent="0.25">
      <c r="A453" s="37"/>
      <c r="W453" s="12"/>
    </row>
    <row r="454" spans="1:31" x14ac:dyDescent="0.25">
      <c r="A454" s="19" t="s">
        <v>22</v>
      </c>
      <c r="B454" s="11">
        <v>1</v>
      </c>
      <c r="C454" s="11" t="s">
        <v>275</v>
      </c>
      <c r="D454" s="11">
        <v>16307.89</v>
      </c>
      <c r="E454" s="11">
        <v>407658.1</v>
      </c>
      <c r="F454" s="11">
        <v>3394.97</v>
      </c>
      <c r="G454" s="11">
        <v>19471.009999999998</v>
      </c>
      <c r="H454" s="11">
        <v>28406.76</v>
      </c>
      <c r="I454" s="11">
        <v>450.64100000000002</v>
      </c>
      <c r="J454" s="11">
        <v>2503.6489999999999</v>
      </c>
      <c r="L454" s="12">
        <v>4843411.4861654444</v>
      </c>
      <c r="N454" s="11">
        <v>4.7763090000000001E-2</v>
      </c>
      <c r="O454" s="12">
        <v>7.7802899999999993E-5</v>
      </c>
      <c r="P454" s="11">
        <v>0.75795509999999999</v>
      </c>
      <c r="Q454" s="11">
        <v>394872</v>
      </c>
      <c r="R454" s="11">
        <v>8267305</v>
      </c>
      <c r="U454" s="12">
        <f t="shared" ref="U454:U517" si="33">E454/L454</f>
        <v>8.4167554452976107E-2</v>
      </c>
      <c r="V454" s="12">
        <f t="shared" ref="V454:V517" si="34">U454/(1-U454/2)</f>
        <v>8.7865256326154245E-2</v>
      </c>
      <c r="W454" s="12">
        <f t="shared" ref="W454:W485" si="35">N454/(1+V454*f)</f>
        <v>4.5485738928245388E-2</v>
      </c>
      <c r="Y454" s="11">
        <v>676</v>
      </c>
      <c r="Z454" s="11">
        <v>4.1259769999999998</v>
      </c>
      <c r="AA454" s="11">
        <v>2.2920199999999999</v>
      </c>
      <c r="AB454" s="11">
        <v>22</v>
      </c>
      <c r="AC454" s="11">
        <v>22</v>
      </c>
      <c r="AD454" s="11">
        <v>11068</v>
      </c>
      <c r="AE454" s="11">
        <v>11138</v>
      </c>
    </row>
    <row r="455" spans="1:31" x14ac:dyDescent="0.25">
      <c r="A455" s="19" t="s">
        <v>23</v>
      </c>
      <c r="B455" s="11">
        <v>2</v>
      </c>
      <c r="C455" s="11" t="s">
        <v>275</v>
      </c>
      <c r="D455" s="11">
        <v>17374.009999999998</v>
      </c>
      <c r="E455" s="11">
        <v>418861</v>
      </c>
      <c r="F455" s="11">
        <v>3506.8539999999998</v>
      </c>
      <c r="G455" s="11">
        <v>20124.8</v>
      </c>
      <c r="H455" s="11">
        <v>28932.59</v>
      </c>
      <c r="I455" s="11">
        <v>465.77910000000003</v>
      </c>
      <c r="J455" s="11">
        <v>2566.3710000000001</v>
      </c>
      <c r="L455" s="12">
        <v>4843411.4861654444</v>
      </c>
      <c r="N455" s="11">
        <v>4.8046489999999997E-2</v>
      </c>
      <c r="O455" s="12">
        <v>7.6993159999999997E-5</v>
      </c>
      <c r="P455" s="11">
        <v>1.059247</v>
      </c>
      <c r="Q455" s="11">
        <v>408131</v>
      </c>
      <c r="R455" s="11">
        <v>8494502</v>
      </c>
      <c r="U455" s="12">
        <f t="shared" si="33"/>
        <v>8.6480572876457079E-2</v>
      </c>
      <c r="V455" s="12">
        <f t="shared" si="34"/>
        <v>9.0389019991772068E-2</v>
      </c>
      <c r="W455" s="12">
        <f t="shared" si="35"/>
        <v>4.5693048730876755E-2</v>
      </c>
      <c r="Y455" s="11">
        <v>676</v>
      </c>
      <c r="Z455" s="11">
        <v>4.1259769999999998</v>
      </c>
      <c r="AA455" s="11">
        <v>2.2920199999999999</v>
      </c>
      <c r="AB455" s="11">
        <v>48</v>
      </c>
      <c r="AC455" s="11">
        <v>22</v>
      </c>
      <c r="AD455" s="11">
        <v>11068</v>
      </c>
      <c r="AE455" s="11">
        <v>11140</v>
      </c>
    </row>
    <row r="456" spans="1:31" x14ac:dyDescent="0.25">
      <c r="A456" s="19" t="s">
        <v>24</v>
      </c>
      <c r="B456" s="11">
        <v>3</v>
      </c>
      <c r="C456" s="11" t="s">
        <v>275</v>
      </c>
      <c r="D456" s="11">
        <v>18070.71</v>
      </c>
      <c r="E456" s="11">
        <v>424065.4</v>
      </c>
      <c r="F456" s="11">
        <v>3515.4830000000002</v>
      </c>
      <c r="G456" s="11">
        <v>20307.150000000001</v>
      </c>
      <c r="H456" s="11">
        <v>29337.52</v>
      </c>
      <c r="I456" s="11">
        <v>467.15980000000002</v>
      </c>
      <c r="J456" s="11">
        <v>2604.98</v>
      </c>
      <c r="L456" s="12">
        <v>4843411.4861654444</v>
      </c>
      <c r="N456" s="11">
        <v>4.788684E-2</v>
      </c>
      <c r="O456" s="12">
        <v>7.6386189999999997E-5</v>
      </c>
      <c r="P456" s="11">
        <v>0.69176979999999999</v>
      </c>
      <c r="Q456" s="11">
        <v>411829</v>
      </c>
      <c r="R456" s="11">
        <v>8600046</v>
      </c>
      <c r="U456" s="12">
        <f t="shared" si="33"/>
        <v>8.7555104746166207E-2</v>
      </c>
      <c r="V456" s="12">
        <f t="shared" si="34"/>
        <v>9.1563532066679762E-2</v>
      </c>
      <c r="W456" s="12">
        <f t="shared" si="35"/>
        <v>4.5512251246533762E-2</v>
      </c>
      <c r="Y456" s="11">
        <v>676</v>
      </c>
      <c r="Z456" s="11">
        <v>4.1259769999999998</v>
      </c>
      <c r="AA456" s="11">
        <v>2.2920199999999999</v>
      </c>
      <c r="AB456" s="11">
        <v>74</v>
      </c>
      <c r="AC456" s="11">
        <v>22</v>
      </c>
      <c r="AD456" s="11">
        <v>11068</v>
      </c>
      <c r="AE456" s="11">
        <v>11142</v>
      </c>
    </row>
    <row r="457" spans="1:31" x14ac:dyDescent="0.25">
      <c r="A457" s="19" t="s">
        <v>25</v>
      </c>
      <c r="B457" s="11">
        <v>4</v>
      </c>
      <c r="C457" s="11" t="s">
        <v>275</v>
      </c>
      <c r="D457" s="11">
        <v>18364.939999999999</v>
      </c>
      <c r="E457" s="11">
        <v>426438.2</v>
      </c>
      <c r="F457" s="11">
        <v>3545.2170000000001</v>
      </c>
      <c r="G457" s="11">
        <v>20425.099999999999</v>
      </c>
      <c r="H457" s="11">
        <v>29519.63</v>
      </c>
      <c r="I457" s="11">
        <v>475.73970000000003</v>
      </c>
      <c r="J457" s="11">
        <v>2617.4059999999999</v>
      </c>
      <c r="L457" s="12">
        <v>4843411.4861654444</v>
      </c>
      <c r="N457" s="11">
        <v>4.7896969999999997E-2</v>
      </c>
      <c r="O457" s="12">
        <v>7.6181809999999997E-5</v>
      </c>
      <c r="P457" s="11">
        <v>1.0716650000000001</v>
      </c>
      <c r="Q457" s="11">
        <v>414221</v>
      </c>
      <c r="R457" s="11">
        <v>8648167</v>
      </c>
      <c r="U457" s="12">
        <f t="shared" si="33"/>
        <v>8.804500737095404E-2</v>
      </c>
      <c r="V457" s="12">
        <f t="shared" si="34"/>
        <v>9.2099456012703709E-2</v>
      </c>
      <c r="W457" s="12">
        <f t="shared" si="35"/>
        <v>4.5508670622793228E-2</v>
      </c>
      <c r="Y457" s="11">
        <v>676</v>
      </c>
      <c r="Z457" s="11">
        <v>4.1259769999999998</v>
      </c>
      <c r="AA457" s="11">
        <v>2.2920199999999999</v>
      </c>
      <c r="AB457" s="11">
        <v>100</v>
      </c>
      <c r="AC457" s="11">
        <v>22</v>
      </c>
      <c r="AD457" s="11">
        <v>11068</v>
      </c>
      <c r="AE457" s="11">
        <v>11144</v>
      </c>
    </row>
    <row r="458" spans="1:31" x14ac:dyDescent="0.25">
      <c r="A458" s="19" t="s">
        <v>26</v>
      </c>
      <c r="B458" s="11">
        <v>5</v>
      </c>
      <c r="C458" s="11" t="s">
        <v>275</v>
      </c>
      <c r="D458" s="11">
        <v>18562.669999999998</v>
      </c>
      <c r="E458" s="11">
        <v>427665.3</v>
      </c>
      <c r="F458" s="11">
        <v>3583.58</v>
      </c>
      <c r="G458" s="11">
        <v>20525.25</v>
      </c>
      <c r="H458" s="11">
        <v>29725.39</v>
      </c>
      <c r="I458" s="11">
        <v>480.91719999999998</v>
      </c>
      <c r="J458" s="11">
        <v>2638.4609999999998</v>
      </c>
      <c r="L458" s="12">
        <v>4843411.4861654444</v>
      </c>
      <c r="N458" s="11">
        <v>4.7993710000000002E-2</v>
      </c>
      <c r="O458" s="12">
        <v>7.6152739999999996E-5</v>
      </c>
      <c r="P458" s="11">
        <v>1.463171</v>
      </c>
      <c r="Q458" s="11">
        <v>416252</v>
      </c>
      <c r="R458" s="11">
        <v>8673053</v>
      </c>
      <c r="U458" s="12">
        <f t="shared" si="33"/>
        <v>8.8298361851263024E-2</v>
      </c>
      <c r="V458" s="12">
        <f t="shared" si="34"/>
        <v>9.2376718300843041E-2</v>
      </c>
      <c r="W458" s="12">
        <f t="shared" si="35"/>
        <v>4.5593742697439314E-2</v>
      </c>
      <c r="Y458" s="11">
        <v>676</v>
      </c>
      <c r="Z458" s="11">
        <v>4.1259769999999998</v>
      </c>
      <c r="AA458" s="11">
        <v>2.2920199999999999</v>
      </c>
      <c r="AB458" s="11">
        <v>126</v>
      </c>
      <c r="AC458" s="11">
        <v>22</v>
      </c>
      <c r="AD458" s="11">
        <v>11068</v>
      </c>
      <c r="AE458" s="11">
        <v>11146</v>
      </c>
    </row>
    <row r="459" spans="1:31" x14ac:dyDescent="0.25">
      <c r="A459" s="19" t="s">
        <v>193</v>
      </c>
      <c r="B459" s="11">
        <v>6</v>
      </c>
      <c r="C459" s="11" t="s">
        <v>275</v>
      </c>
      <c r="D459" s="11">
        <v>18418.98</v>
      </c>
      <c r="E459" s="11">
        <v>427030.6</v>
      </c>
      <c r="F459" s="11">
        <v>3580.5720000000001</v>
      </c>
      <c r="G459" s="11">
        <v>20475.05</v>
      </c>
      <c r="H459" s="11">
        <v>29811.69</v>
      </c>
      <c r="I459" s="11">
        <v>470.858</v>
      </c>
      <c r="J459" s="11">
        <v>2646.4</v>
      </c>
      <c r="L459" s="12">
        <v>4843411.4861654444</v>
      </c>
      <c r="N459" s="11">
        <v>4.7947499999999997E-2</v>
      </c>
      <c r="O459" s="12">
        <v>7.6170949999999996E-5</v>
      </c>
      <c r="P459" s="11">
        <v>1.2120919999999999</v>
      </c>
      <c r="Q459" s="11">
        <v>415234</v>
      </c>
      <c r="R459" s="11">
        <v>8660180</v>
      </c>
      <c r="U459" s="12">
        <f t="shared" si="33"/>
        <v>8.8167317854317279E-2</v>
      </c>
      <c r="V459" s="12">
        <f t="shared" si="34"/>
        <v>9.2233299156038673E-2</v>
      </c>
      <c r="W459" s="12">
        <f t="shared" si="35"/>
        <v>4.555338007092876E-2</v>
      </c>
      <c r="Y459" s="11">
        <v>676</v>
      </c>
      <c r="Z459" s="11">
        <v>4.1259769999999998</v>
      </c>
      <c r="AA459" s="11">
        <v>2.2920199999999999</v>
      </c>
      <c r="AB459" s="11">
        <v>152</v>
      </c>
      <c r="AC459" s="11">
        <v>22</v>
      </c>
      <c r="AD459" s="11">
        <v>11068</v>
      </c>
      <c r="AE459" s="11">
        <v>11148</v>
      </c>
    </row>
    <row r="460" spans="1:31" x14ac:dyDescent="0.25">
      <c r="A460" s="19" t="s">
        <v>194</v>
      </c>
      <c r="B460" s="11">
        <v>7</v>
      </c>
      <c r="C460" s="11" t="s">
        <v>275</v>
      </c>
      <c r="D460" s="11">
        <v>18018.79</v>
      </c>
      <c r="E460" s="11">
        <v>424705.5</v>
      </c>
      <c r="F460" s="11">
        <v>3529.24</v>
      </c>
      <c r="G460" s="11">
        <v>20363.66</v>
      </c>
      <c r="H460" s="11">
        <v>29839.5</v>
      </c>
      <c r="I460" s="11">
        <v>480.67059999999998</v>
      </c>
      <c r="J460" s="11">
        <v>2629.8820000000001</v>
      </c>
      <c r="L460" s="12">
        <v>4843411.4861654444</v>
      </c>
      <c r="N460" s="11">
        <v>4.7947719999999999E-2</v>
      </c>
      <c r="O460" s="12">
        <v>7.6379340000000005E-5</v>
      </c>
      <c r="P460" s="11">
        <v>1.125251</v>
      </c>
      <c r="Q460" s="11">
        <v>412975</v>
      </c>
      <c r="R460" s="11">
        <v>8613027</v>
      </c>
      <c r="U460" s="12">
        <f t="shared" si="33"/>
        <v>8.7687263659739487E-2</v>
      </c>
      <c r="V460" s="12">
        <f t="shared" si="34"/>
        <v>9.1708078907170087E-2</v>
      </c>
      <c r="W460" s="12">
        <f t="shared" si="35"/>
        <v>4.5566545348864104E-2</v>
      </c>
      <c r="Y460" s="11">
        <v>676</v>
      </c>
      <c r="Z460" s="11">
        <v>4.1259769999999998</v>
      </c>
      <c r="AA460" s="11">
        <v>2.2920199999999999</v>
      </c>
      <c r="AB460" s="11">
        <v>178</v>
      </c>
      <c r="AC460" s="11">
        <v>22</v>
      </c>
      <c r="AD460" s="11">
        <v>11068</v>
      </c>
      <c r="AE460" s="11">
        <v>11150</v>
      </c>
    </row>
    <row r="461" spans="1:31" x14ac:dyDescent="0.25">
      <c r="A461" s="19" t="s">
        <v>195</v>
      </c>
      <c r="B461" s="11">
        <v>8</v>
      </c>
      <c r="C461" s="11" t="s">
        <v>275</v>
      </c>
      <c r="D461" s="11">
        <v>17326.53</v>
      </c>
      <c r="E461" s="11">
        <v>419332.4</v>
      </c>
      <c r="F461" s="11">
        <v>3507.7910000000002</v>
      </c>
      <c r="G461" s="11">
        <v>20129.93</v>
      </c>
      <c r="H461" s="11">
        <v>29750.05</v>
      </c>
      <c r="I461" s="11">
        <v>470.46350000000001</v>
      </c>
      <c r="J461" s="11">
        <v>2653.6979999999999</v>
      </c>
      <c r="L461" s="12">
        <v>4843411.4861654444</v>
      </c>
      <c r="N461" s="11">
        <v>4.8004709999999999E-2</v>
      </c>
      <c r="O461" s="12">
        <v>7.6914879999999996E-5</v>
      </c>
      <c r="P461" s="11">
        <v>1.36351</v>
      </c>
      <c r="Q461" s="11">
        <v>408235</v>
      </c>
      <c r="R461" s="11">
        <v>8504061</v>
      </c>
      <c r="U461" s="12">
        <f t="shared" si="33"/>
        <v>8.6577900968721491E-2</v>
      </c>
      <c r="V461" s="12">
        <f t="shared" si="34"/>
        <v>9.0495349680087725E-2</v>
      </c>
      <c r="W461" s="12">
        <f t="shared" si="35"/>
        <v>4.5650684786549017E-2</v>
      </c>
      <c r="Y461" s="11">
        <v>676</v>
      </c>
      <c r="Z461" s="11">
        <v>4.1259769999999998</v>
      </c>
      <c r="AA461" s="11">
        <v>2.2920199999999999</v>
      </c>
      <c r="AB461" s="11">
        <v>204</v>
      </c>
      <c r="AC461" s="11">
        <v>22</v>
      </c>
      <c r="AD461" s="11">
        <v>11068</v>
      </c>
      <c r="AE461" s="11">
        <v>11152</v>
      </c>
    </row>
    <row r="462" spans="1:31" x14ac:dyDescent="0.25">
      <c r="A462" s="19" t="s">
        <v>196</v>
      </c>
      <c r="B462" s="11">
        <v>9</v>
      </c>
      <c r="C462" s="11" t="s">
        <v>275</v>
      </c>
      <c r="D462" s="11">
        <v>14863.81</v>
      </c>
      <c r="E462" s="11">
        <v>366865.6</v>
      </c>
      <c r="F462" s="11">
        <v>3061.8339999999998</v>
      </c>
      <c r="G462" s="11">
        <v>17606.36</v>
      </c>
      <c r="H462" s="11">
        <v>26153.7</v>
      </c>
      <c r="I462" s="11">
        <v>423.47140000000002</v>
      </c>
      <c r="J462" s="11">
        <v>2319.7240000000002</v>
      </c>
      <c r="L462" s="12">
        <v>4843411.4861654444</v>
      </c>
      <c r="N462" s="11">
        <v>4.7991310000000002E-2</v>
      </c>
      <c r="O462" s="12">
        <v>8.221909E-5</v>
      </c>
      <c r="P462" s="11">
        <v>0.78099890000000005</v>
      </c>
      <c r="Q462" s="11">
        <v>357057</v>
      </c>
      <c r="R462" s="11">
        <v>7440035</v>
      </c>
      <c r="U462" s="12">
        <f t="shared" si="33"/>
        <v>7.5745288429013805E-2</v>
      </c>
      <c r="V462" s="12">
        <f t="shared" si="34"/>
        <v>7.8726883684930027E-2</v>
      </c>
      <c r="W462" s="12">
        <f t="shared" si="35"/>
        <v>4.5930845884117673E-2</v>
      </c>
      <c r="Y462" s="11">
        <v>676</v>
      </c>
      <c r="Z462" s="11">
        <v>4.1259769999999998</v>
      </c>
      <c r="AA462" s="11">
        <v>2.2920199999999999</v>
      </c>
      <c r="AB462" s="11">
        <v>230</v>
      </c>
      <c r="AC462" s="11">
        <v>22</v>
      </c>
      <c r="AD462" s="11">
        <v>11068</v>
      </c>
      <c r="AE462" s="11">
        <v>11155</v>
      </c>
    </row>
    <row r="463" spans="1:31" x14ac:dyDescent="0.25">
      <c r="A463" s="19" t="s">
        <v>197</v>
      </c>
      <c r="B463" s="11">
        <v>10</v>
      </c>
      <c r="C463" s="11" t="s">
        <v>275</v>
      </c>
      <c r="D463" s="11">
        <v>21125.69</v>
      </c>
      <c r="E463" s="11">
        <v>484789.7</v>
      </c>
      <c r="F463" s="11">
        <v>4018.7869999999998</v>
      </c>
      <c r="G463" s="11">
        <v>23192.85</v>
      </c>
      <c r="H463" s="11">
        <v>33870.269999999997</v>
      </c>
      <c r="I463" s="11">
        <v>541.42010000000005</v>
      </c>
      <c r="J463" s="11">
        <v>3017.2089999999998</v>
      </c>
      <c r="L463" s="12">
        <v>4843411.4861654444</v>
      </c>
      <c r="N463" s="11">
        <v>4.7841050000000003E-2</v>
      </c>
      <c r="O463" s="12">
        <v>7.1406440000000004E-5</v>
      </c>
      <c r="P463" s="11">
        <v>0.83351229999999998</v>
      </c>
      <c r="Q463" s="11">
        <v>470351</v>
      </c>
      <c r="R463" s="11">
        <v>9831535</v>
      </c>
      <c r="U463" s="12">
        <f t="shared" si="33"/>
        <v>0.10009261062883812</v>
      </c>
      <c r="V463" s="12">
        <f t="shared" si="34"/>
        <v>0.10536577855193999</v>
      </c>
      <c r="W463" s="12">
        <f t="shared" si="35"/>
        <v>4.5131383873987997E-2</v>
      </c>
      <c r="Y463" s="11">
        <v>676</v>
      </c>
      <c r="Z463" s="11">
        <v>4.1259769999999998</v>
      </c>
      <c r="AA463" s="11">
        <v>2.2920199999999999</v>
      </c>
      <c r="AB463" s="11">
        <v>22</v>
      </c>
      <c r="AC463" s="11">
        <v>48</v>
      </c>
      <c r="AD463" s="11">
        <v>11066</v>
      </c>
      <c r="AE463" s="11">
        <v>11138</v>
      </c>
    </row>
    <row r="464" spans="1:31" x14ac:dyDescent="0.25">
      <c r="A464" s="19" t="s">
        <v>198</v>
      </c>
      <c r="B464" s="11">
        <v>11</v>
      </c>
      <c r="C464" s="11" t="s">
        <v>275</v>
      </c>
      <c r="D464" s="11">
        <v>22635.8</v>
      </c>
      <c r="E464" s="11">
        <v>502311.4</v>
      </c>
      <c r="F464" s="11">
        <v>4206.7060000000001</v>
      </c>
      <c r="G464" s="11">
        <v>24078.21</v>
      </c>
      <c r="H464" s="11">
        <v>34742.11</v>
      </c>
      <c r="I464" s="11">
        <v>547.83040000000005</v>
      </c>
      <c r="J464" s="11">
        <v>3086.44</v>
      </c>
      <c r="L464" s="12">
        <v>4843411.4861654444</v>
      </c>
      <c r="N464" s="11">
        <v>4.7934810000000001E-2</v>
      </c>
      <c r="O464" s="12">
        <v>7.0221819999999994E-5</v>
      </c>
      <c r="P464" s="11">
        <v>1.2144870000000001</v>
      </c>
      <c r="Q464" s="11">
        <v>488306</v>
      </c>
      <c r="R464" s="12">
        <v>10186880</v>
      </c>
      <c r="U464" s="12">
        <f t="shared" si="33"/>
        <v>0.10371024667938811</v>
      </c>
      <c r="V464" s="12">
        <f t="shared" si="34"/>
        <v>0.1093822782069882</v>
      </c>
      <c r="W464" s="12">
        <f t="shared" si="35"/>
        <v>4.5122411744830282E-2</v>
      </c>
      <c r="Y464" s="11">
        <v>676</v>
      </c>
      <c r="Z464" s="11">
        <v>4.1259769999999998</v>
      </c>
      <c r="AA464" s="11">
        <v>2.2920199999999999</v>
      </c>
      <c r="AB464" s="11">
        <v>48</v>
      </c>
      <c r="AC464" s="11">
        <v>48</v>
      </c>
      <c r="AD464" s="11">
        <v>11066</v>
      </c>
      <c r="AE464" s="11">
        <v>11140</v>
      </c>
    </row>
    <row r="465" spans="1:31" x14ac:dyDescent="0.25">
      <c r="A465" s="19" t="s">
        <v>199</v>
      </c>
      <c r="B465" s="11">
        <v>12</v>
      </c>
      <c r="C465" s="11" t="s">
        <v>275</v>
      </c>
      <c r="D465" s="11">
        <v>23511.88</v>
      </c>
      <c r="E465" s="11">
        <v>509688.8</v>
      </c>
      <c r="F465" s="11">
        <v>4285.1080000000002</v>
      </c>
      <c r="G465" s="11">
        <v>24487.62</v>
      </c>
      <c r="H465" s="11">
        <v>35139.199999999997</v>
      </c>
      <c r="I465" s="11">
        <v>559.31949999999995</v>
      </c>
      <c r="J465" s="11">
        <v>3138.116</v>
      </c>
      <c r="L465" s="12">
        <v>4843411.4861654444</v>
      </c>
      <c r="N465" s="11">
        <v>4.8044259999999998E-2</v>
      </c>
      <c r="O465" s="12">
        <v>6.9794960000000002E-5</v>
      </c>
      <c r="P465" s="11">
        <v>0.91694540000000002</v>
      </c>
      <c r="Q465" s="11">
        <v>496609</v>
      </c>
      <c r="R465" s="12">
        <v>10336490</v>
      </c>
      <c r="U465" s="12">
        <f t="shared" si="33"/>
        <v>0.10523342925866566</v>
      </c>
      <c r="V465" s="12">
        <f t="shared" si="34"/>
        <v>0.1110779880579091</v>
      </c>
      <c r="W465" s="12">
        <f t="shared" si="35"/>
        <v>4.518434239043756E-2</v>
      </c>
      <c r="Y465" s="11">
        <v>676</v>
      </c>
      <c r="Z465" s="11">
        <v>4.1259769999999998</v>
      </c>
      <c r="AA465" s="11">
        <v>2.2920199999999999</v>
      </c>
      <c r="AB465" s="11">
        <v>74</v>
      </c>
      <c r="AC465" s="11">
        <v>48</v>
      </c>
      <c r="AD465" s="11">
        <v>11066</v>
      </c>
      <c r="AE465" s="11">
        <v>11142</v>
      </c>
    </row>
    <row r="466" spans="1:31" x14ac:dyDescent="0.25">
      <c r="A466" s="19" t="s">
        <v>200</v>
      </c>
      <c r="B466" s="11">
        <v>13</v>
      </c>
      <c r="C466" s="11" t="s">
        <v>275</v>
      </c>
      <c r="D466" s="11">
        <v>23991.77</v>
      </c>
      <c r="E466" s="11">
        <v>512756.6</v>
      </c>
      <c r="F466" s="11">
        <v>4311.0950000000003</v>
      </c>
      <c r="G466" s="11">
        <v>24612.57</v>
      </c>
      <c r="H466" s="11">
        <v>35424.550000000003</v>
      </c>
      <c r="I466" s="11">
        <v>558.77710000000002</v>
      </c>
      <c r="J466" s="11">
        <v>3136.6370000000002</v>
      </c>
      <c r="L466" s="12">
        <v>4843411.4861654444</v>
      </c>
      <c r="N466" s="11">
        <v>4.8000510000000003E-2</v>
      </c>
      <c r="O466" s="12">
        <v>6.9552719999999997E-5</v>
      </c>
      <c r="P466" s="11">
        <v>0.71392</v>
      </c>
      <c r="Q466" s="11">
        <v>499143</v>
      </c>
      <c r="R466" s="12">
        <v>10398700</v>
      </c>
      <c r="U466" s="12">
        <f t="shared" si="33"/>
        <v>0.10586682578274022</v>
      </c>
      <c r="V466" s="12">
        <f t="shared" si="34"/>
        <v>0.11178393074340098</v>
      </c>
      <c r="W466" s="12">
        <f t="shared" si="35"/>
        <v>4.5126124799219958E-2</v>
      </c>
      <c r="Y466" s="11">
        <v>676</v>
      </c>
      <c r="Z466" s="11">
        <v>4.1259769999999998</v>
      </c>
      <c r="AA466" s="11">
        <v>2.2920199999999999</v>
      </c>
      <c r="AB466" s="11">
        <v>100</v>
      </c>
      <c r="AC466" s="11">
        <v>48</v>
      </c>
      <c r="AD466" s="11">
        <v>11066</v>
      </c>
      <c r="AE466" s="11">
        <v>11144</v>
      </c>
    </row>
    <row r="467" spans="1:31" x14ac:dyDescent="0.25">
      <c r="A467" s="19" t="s">
        <v>201</v>
      </c>
      <c r="B467" s="11">
        <v>14</v>
      </c>
      <c r="C467" s="11" t="s">
        <v>275</v>
      </c>
      <c r="D467" s="11">
        <v>24125.439999999999</v>
      </c>
      <c r="E467" s="11">
        <v>514171.5</v>
      </c>
      <c r="F467" s="11">
        <v>4303.0079999999998</v>
      </c>
      <c r="G467" s="11">
        <v>24768.49</v>
      </c>
      <c r="H467" s="11">
        <v>35599.660000000003</v>
      </c>
      <c r="I467" s="11">
        <v>575.64110000000005</v>
      </c>
      <c r="J467" s="11">
        <v>3144.181</v>
      </c>
      <c r="L467" s="12">
        <v>4843411.4861654444</v>
      </c>
      <c r="N467" s="11">
        <v>4.8171659999999998E-2</v>
      </c>
      <c r="O467" s="12">
        <v>6.9586350000000005E-5</v>
      </c>
      <c r="P467" s="11">
        <v>1.0733950000000001</v>
      </c>
      <c r="Q467" s="11">
        <v>502305</v>
      </c>
      <c r="R467" s="12">
        <v>10427400</v>
      </c>
      <c r="U467" s="12">
        <f t="shared" si="33"/>
        <v>0.10615895458576294</v>
      </c>
      <c r="V467" s="12">
        <f t="shared" si="34"/>
        <v>0.11210967767629404</v>
      </c>
      <c r="W467" s="12">
        <f t="shared" si="35"/>
        <v>4.5279124636654372E-2</v>
      </c>
      <c r="Y467" s="11">
        <v>676</v>
      </c>
      <c r="Z467" s="11">
        <v>4.1259769999999998</v>
      </c>
      <c r="AA467" s="11">
        <v>2.2920199999999999</v>
      </c>
      <c r="AB467" s="11">
        <v>126</v>
      </c>
      <c r="AC467" s="11">
        <v>48</v>
      </c>
      <c r="AD467" s="11">
        <v>11066</v>
      </c>
      <c r="AE467" s="11">
        <v>11146</v>
      </c>
    </row>
    <row r="468" spans="1:31" x14ac:dyDescent="0.25">
      <c r="A468" s="19" t="s">
        <v>202</v>
      </c>
      <c r="B468" s="11">
        <v>15</v>
      </c>
      <c r="C468" s="11" t="s">
        <v>275</v>
      </c>
      <c r="D468" s="11">
        <v>23923.47</v>
      </c>
      <c r="E468" s="11">
        <v>513025.2</v>
      </c>
      <c r="F468" s="11">
        <v>4290.9269999999997</v>
      </c>
      <c r="G468" s="11">
        <v>24690.09</v>
      </c>
      <c r="H468" s="11">
        <v>35754.78</v>
      </c>
      <c r="I468" s="11">
        <v>572.58389999999997</v>
      </c>
      <c r="J468" s="11">
        <v>3142.7020000000002</v>
      </c>
      <c r="L468" s="12">
        <v>4843411.4861654444</v>
      </c>
      <c r="N468" s="11">
        <v>4.8126460000000003E-2</v>
      </c>
      <c r="O468" s="12">
        <v>6.9629849999999999E-5</v>
      </c>
      <c r="P468" s="11">
        <v>1.3344240000000001</v>
      </c>
      <c r="Q468" s="11">
        <v>500715</v>
      </c>
      <c r="R468" s="12">
        <v>10404150</v>
      </c>
      <c r="U468" s="12">
        <f t="shared" si="33"/>
        <v>0.10592228256165881</v>
      </c>
      <c r="V468" s="12">
        <f t="shared" si="34"/>
        <v>0.11184576175143875</v>
      </c>
      <c r="W468" s="12">
        <f t="shared" si="35"/>
        <v>4.5243034039754465E-2</v>
      </c>
      <c r="Y468" s="11">
        <v>676</v>
      </c>
      <c r="Z468" s="11">
        <v>4.1259769999999998</v>
      </c>
      <c r="AA468" s="11">
        <v>2.2920199999999999</v>
      </c>
      <c r="AB468" s="11">
        <v>152</v>
      </c>
      <c r="AC468" s="11">
        <v>48</v>
      </c>
      <c r="AD468" s="11">
        <v>11066</v>
      </c>
      <c r="AE468" s="11">
        <v>11148</v>
      </c>
    </row>
    <row r="469" spans="1:31" x14ac:dyDescent="0.25">
      <c r="A469" s="19" t="s">
        <v>203</v>
      </c>
      <c r="B469" s="11">
        <v>16</v>
      </c>
      <c r="C469" s="11" t="s">
        <v>275</v>
      </c>
      <c r="D469" s="11">
        <v>23402.81</v>
      </c>
      <c r="E469" s="11">
        <v>509861.9</v>
      </c>
      <c r="F469" s="11">
        <v>4283.2839999999997</v>
      </c>
      <c r="G469" s="11">
        <v>24506.31</v>
      </c>
      <c r="H469" s="11">
        <v>35718.93</v>
      </c>
      <c r="I469" s="11">
        <v>570.90729999999996</v>
      </c>
      <c r="J469" s="11">
        <v>3159.319</v>
      </c>
      <c r="L469" s="12">
        <v>4843411.4861654444</v>
      </c>
      <c r="N469" s="11">
        <v>4.8064599999999999E-2</v>
      </c>
      <c r="O469" s="12">
        <v>6.9798559999999997E-5</v>
      </c>
      <c r="P469" s="11">
        <v>1.3516790000000001</v>
      </c>
      <c r="Q469" s="11">
        <v>496988</v>
      </c>
      <c r="R469" s="12">
        <v>10340000</v>
      </c>
      <c r="U469" s="12">
        <f t="shared" si="33"/>
        <v>0.10526916853055995</v>
      </c>
      <c r="V469" s="12">
        <f t="shared" si="34"/>
        <v>0.11111780816794908</v>
      </c>
      <c r="W469" s="12">
        <f t="shared" si="35"/>
        <v>4.5202507012944572E-2</v>
      </c>
      <c r="Y469" s="11">
        <v>676</v>
      </c>
      <c r="Z469" s="11">
        <v>4.1259769999999998</v>
      </c>
      <c r="AA469" s="11">
        <v>2.2920199999999999</v>
      </c>
      <c r="AB469" s="11">
        <v>178</v>
      </c>
      <c r="AC469" s="11">
        <v>48</v>
      </c>
      <c r="AD469" s="11">
        <v>11066</v>
      </c>
      <c r="AE469" s="11">
        <v>11150</v>
      </c>
    </row>
    <row r="470" spans="1:31" x14ac:dyDescent="0.25">
      <c r="A470" s="19" t="s">
        <v>204</v>
      </c>
      <c r="B470" s="11">
        <v>17</v>
      </c>
      <c r="C470" s="11" t="s">
        <v>275</v>
      </c>
      <c r="D470" s="11">
        <v>22600</v>
      </c>
      <c r="E470" s="11">
        <v>504248.5</v>
      </c>
      <c r="F470" s="11">
        <v>4246.45</v>
      </c>
      <c r="G470" s="11">
        <v>24215.98</v>
      </c>
      <c r="H470" s="11">
        <v>35583.919999999998</v>
      </c>
      <c r="I470" s="11">
        <v>564.6943</v>
      </c>
      <c r="J470" s="11">
        <v>3142.5540000000001</v>
      </c>
      <c r="L470" s="12">
        <v>4843411.4861654444</v>
      </c>
      <c r="N470" s="11">
        <v>4.802389E-2</v>
      </c>
      <c r="O470" s="12">
        <v>7.0154890000000001E-5</v>
      </c>
      <c r="P470" s="11">
        <v>1.0063260000000001</v>
      </c>
      <c r="Q470" s="11">
        <v>491100</v>
      </c>
      <c r="R470" s="12">
        <v>10226160</v>
      </c>
      <c r="U470" s="12">
        <f t="shared" si="33"/>
        <v>0.1041101920496159</v>
      </c>
      <c r="V470" s="12">
        <f t="shared" si="34"/>
        <v>0.10982726064883248</v>
      </c>
      <c r="W470" s="12">
        <f t="shared" si="35"/>
        <v>4.5195477906226598E-2</v>
      </c>
      <c r="Y470" s="11">
        <v>676</v>
      </c>
      <c r="Z470" s="11">
        <v>4.1259769999999998</v>
      </c>
      <c r="AA470" s="11">
        <v>2.2920199999999999</v>
      </c>
      <c r="AB470" s="11">
        <v>204</v>
      </c>
      <c r="AC470" s="11">
        <v>48</v>
      </c>
      <c r="AD470" s="11">
        <v>11066</v>
      </c>
      <c r="AE470" s="11">
        <v>11152</v>
      </c>
    </row>
    <row r="471" spans="1:31" x14ac:dyDescent="0.25">
      <c r="A471" s="19" t="s">
        <v>205</v>
      </c>
      <c r="B471" s="11">
        <v>18</v>
      </c>
      <c r="C471" s="11" t="s">
        <v>275</v>
      </c>
      <c r="D471" s="11">
        <v>19415.63</v>
      </c>
      <c r="E471" s="11">
        <v>441181.2</v>
      </c>
      <c r="F471" s="11">
        <v>3701.627</v>
      </c>
      <c r="G471" s="11">
        <v>21159.17</v>
      </c>
      <c r="H471" s="11">
        <v>31300.89</v>
      </c>
      <c r="I471" s="11">
        <v>505.7199</v>
      </c>
      <c r="J471" s="11">
        <v>2772.4360000000001</v>
      </c>
      <c r="L471" s="12">
        <v>4843411.4861654444</v>
      </c>
      <c r="N471" s="11">
        <v>4.7960280000000001E-2</v>
      </c>
      <c r="O471" s="12">
        <v>7.4949859999999996E-5</v>
      </c>
      <c r="P471" s="11">
        <v>1.2665789999999999</v>
      </c>
      <c r="Q471" s="11">
        <v>429108</v>
      </c>
      <c r="R471" s="11">
        <v>8947154</v>
      </c>
      <c r="U471" s="12">
        <f t="shared" si="33"/>
        <v>9.10889362302119E-2</v>
      </c>
      <c r="V471" s="12">
        <f t="shared" si="34"/>
        <v>9.5435495093549413E-2</v>
      </c>
      <c r="W471" s="12">
        <f t="shared" si="35"/>
        <v>4.5486667849990579E-2</v>
      </c>
      <c r="Y471" s="11">
        <v>676</v>
      </c>
      <c r="Z471" s="11">
        <v>4.1259769999999998</v>
      </c>
      <c r="AA471" s="11">
        <v>2.2920199999999999</v>
      </c>
      <c r="AB471" s="11">
        <v>230</v>
      </c>
      <c r="AC471" s="11">
        <v>48</v>
      </c>
      <c r="AD471" s="11">
        <v>11066</v>
      </c>
      <c r="AE471" s="11">
        <v>11155</v>
      </c>
    </row>
    <row r="472" spans="1:31" x14ac:dyDescent="0.25">
      <c r="A472" s="19" t="s">
        <v>206</v>
      </c>
      <c r="B472" s="11">
        <v>19</v>
      </c>
      <c r="C472" s="11" t="s">
        <v>275</v>
      </c>
      <c r="D472" s="11">
        <v>22468.44</v>
      </c>
      <c r="E472" s="11">
        <v>480948.9</v>
      </c>
      <c r="F472" s="11">
        <v>3997.337</v>
      </c>
      <c r="G472" s="11">
        <v>23012.13</v>
      </c>
      <c r="H472" s="11">
        <v>33848.71</v>
      </c>
      <c r="I472" s="11">
        <v>535.40430000000003</v>
      </c>
      <c r="J472" s="11">
        <v>2992.8989999999999</v>
      </c>
      <c r="L472" s="12">
        <v>4843411.4861654444</v>
      </c>
      <c r="N472" s="11">
        <v>4.7847349999999997E-2</v>
      </c>
      <c r="O472" s="12">
        <v>7.1695939999999995E-5</v>
      </c>
      <c r="P472" s="11">
        <v>1.1432290000000001</v>
      </c>
      <c r="Q472" s="11">
        <v>466686</v>
      </c>
      <c r="R472" s="11">
        <v>9753643</v>
      </c>
      <c r="U472" s="12">
        <f t="shared" si="33"/>
        <v>9.9299615854189976E-2</v>
      </c>
      <c r="V472" s="12">
        <f t="shared" si="34"/>
        <v>0.1044873949439601</v>
      </c>
      <c r="W472" s="12">
        <f t="shared" si="35"/>
        <v>4.5158649673675486E-2</v>
      </c>
      <c r="Y472" s="11">
        <v>676</v>
      </c>
      <c r="Z472" s="11">
        <v>4.1259769999999998</v>
      </c>
      <c r="AA472" s="11">
        <v>2.2920199999999999</v>
      </c>
      <c r="AB472" s="11">
        <v>22</v>
      </c>
      <c r="AC472" s="11">
        <v>74</v>
      </c>
      <c r="AD472" s="11">
        <v>11064</v>
      </c>
      <c r="AE472" s="11">
        <v>11138</v>
      </c>
    </row>
    <row r="473" spans="1:31" x14ac:dyDescent="0.25">
      <c r="A473" s="19" t="s">
        <v>207</v>
      </c>
      <c r="B473" s="11">
        <v>20</v>
      </c>
      <c r="C473" s="11" t="s">
        <v>275</v>
      </c>
      <c r="D473" s="11">
        <v>24091.67</v>
      </c>
      <c r="E473" s="11">
        <v>504686.5</v>
      </c>
      <c r="F473" s="11">
        <v>4232.0020000000004</v>
      </c>
      <c r="G473" s="11">
        <v>24255.13</v>
      </c>
      <c r="H473" s="11">
        <v>34933.480000000003</v>
      </c>
      <c r="I473" s="11">
        <v>557.05129999999997</v>
      </c>
      <c r="J473" s="11">
        <v>3093.5410000000002</v>
      </c>
      <c r="L473" s="12">
        <v>4843411.4861654444</v>
      </c>
      <c r="N473" s="11">
        <v>4.8059789999999998E-2</v>
      </c>
      <c r="O473" s="12">
        <v>7.0151850000000005E-5</v>
      </c>
      <c r="P473" s="11">
        <v>1.888733</v>
      </c>
      <c r="Q473" s="11">
        <v>491894</v>
      </c>
      <c r="R473" s="12">
        <v>10235040</v>
      </c>
      <c r="U473" s="12">
        <f t="shared" si="33"/>
        <v>0.10420062417607287</v>
      </c>
      <c r="V473" s="12">
        <f t="shared" si="34"/>
        <v>0.10992790218720963</v>
      </c>
      <c r="W473" s="12">
        <f t="shared" si="35"/>
        <v>4.5226822650134814E-2</v>
      </c>
      <c r="Y473" s="11">
        <v>676</v>
      </c>
      <c r="Z473" s="11">
        <v>4.1259769999999998</v>
      </c>
      <c r="AA473" s="11">
        <v>2.2920199999999999</v>
      </c>
      <c r="AB473" s="11">
        <v>48</v>
      </c>
      <c r="AC473" s="11">
        <v>74</v>
      </c>
      <c r="AD473" s="11">
        <v>11064</v>
      </c>
      <c r="AE473" s="11">
        <v>11140</v>
      </c>
    </row>
    <row r="474" spans="1:31" x14ac:dyDescent="0.25">
      <c r="A474" s="19" t="s">
        <v>208</v>
      </c>
      <c r="B474" s="11">
        <v>21</v>
      </c>
      <c r="C474" s="11" t="s">
        <v>275</v>
      </c>
      <c r="D474" s="11">
        <v>25079.49</v>
      </c>
      <c r="E474" s="11">
        <v>514043.1</v>
      </c>
      <c r="F474" s="11">
        <v>4290.9759999999997</v>
      </c>
      <c r="G474" s="11">
        <v>24706.71</v>
      </c>
      <c r="H474" s="11">
        <v>35409.660000000003</v>
      </c>
      <c r="I474" s="11">
        <v>571.59760000000006</v>
      </c>
      <c r="J474" s="11">
        <v>3150.5419999999999</v>
      </c>
      <c r="L474" s="12">
        <v>4843411.4861654444</v>
      </c>
      <c r="N474" s="11">
        <v>4.806349E-2</v>
      </c>
      <c r="O474" s="12">
        <v>6.9513270000000002E-5</v>
      </c>
      <c r="P474" s="11">
        <v>0.84008300000000002</v>
      </c>
      <c r="Q474" s="11">
        <v>501052</v>
      </c>
      <c r="R474" s="12">
        <v>10424800</v>
      </c>
      <c r="U474" s="12">
        <f t="shared" si="33"/>
        <v>0.10613244434595226</v>
      </c>
      <c r="V474" s="12">
        <f t="shared" si="34"/>
        <v>0.11208011249688406</v>
      </c>
      <c r="W474" s="12">
        <f t="shared" si="35"/>
        <v>4.5178165263895079E-2</v>
      </c>
      <c r="Y474" s="11">
        <v>676</v>
      </c>
      <c r="Z474" s="11">
        <v>4.1259769999999998</v>
      </c>
      <c r="AA474" s="11">
        <v>2.2920199999999999</v>
      </c>
      <c r="AB474" s="11">
        <v>74</v>
      </c>
      <c r="AC474" s="11">
        <v>74</v>
      </c>
      <c r="AD474" s="11">
        <v>11064</v>
      </c>
      <c r="AE474" s="11">
        <v>11142</v>
      </c>
    </row>
    <row r="475" spans="1:31" x14ac:dyDescent="0.25">
      <c r="A475" s="19" t="s">
        <v>209</v>
      </c>
      <c r="B475" s="11">
        <v>22</v>
      </c>
      <c r="C475" s="11" t="s">
        <v>275</v>
      </c>
      <c r="D475" s="11">
        <v>25479.040000000001</v>
      </c>
      <c r="E475" s="11">
        <v>518268.4</v>
      </c>
      <c r="F475" s="11">
        <v>4327.317</v>
      </c>
      <c r="G475" s="11">
        <v>24968.84</v>
      </c>
      <c r="H475" s="11">
        <v>35689.99</v>
      </c>
      <c r="I475" s="11">
        <v>571.44970000000001</v>
      </c>
      <c r="J475" s="11">
        <v>3177.761</v>
      </c>
      <c r="L475" s="12">
        <v>4843411.4861654444</v>
      </c>
      <c r="N475" s="11">
        <v>4.8177419999999999E-2</v>
      </c>
      <c r="O475" s="12">
        <v>6.9315100000000003E-5</v>
      </c>
      <c r="P475" s="11">
        <v>0.67227700000000001</v>
      </c>
      <c r="Q475" s="11">
        <v>506368</v>
      </c>
      <c r="R475" s="12">
        <v>10510480</v>
      </c>
      <c r="U475" s="12">
        <f t="shared" si="33"/>
        <v>0.10700482531380293</v>
      </c>
      <c r="V475" s="12">
        <f t="shared" si="34"/>
        <v>0.11305345808030512</v>
      </c>
      <c r="W475" s="12">
        <f t="shared" si="35"/>
        <v>4.5261659329440485E-2</v>
      </c>
      <c r="Y475" s="11">
        <v>676</v>
      </c>
      <c r="Z475" s="11">
        <v>4.1259769999999998</v>
      </c>
      <c r="AA475" s="11">
        <v>2.2920199999999999</v>
      </c>
      <c r="AB475" s="11">
        <v>100</v>
      </c>
      <c r="AC475" s="11">
        <v>74</v>
      </c>
      <c r="AD475" s="11">
        <v>11064</v>
      </c>
      <c r="AE475" s="11">
        <v>11144</v>
      </c>
    </row>
    <row r="476" spans="1:31" x14ac:dyDescent="0.25">
      <c r="A476" s="19" t="s">
        <v>210</v>
      </c>
      <c r="B476" s="11">
        <v>23</v>
      </c>
      <c r="C476" s="11" t="s">
        <v>275</v>
      </c>
      <c r="D476" s="11">
        <v>25592.95</v>
      </c>
      <c r="E476" s="11">
        <v>519485.3</v>
      </c>
      <c r="F476" s="11">
        <v>4337.87</v>
      </c>
      <c r="G476" s="11">
        <v>24970.81</v>
      </c>
      <c r="H476" s="11">
        <v>35912.92</v>
      </c>
      <c r="I476" s="11">
        <v>575.93690000000004</v>
      </c>
      <c r="J476" s="11">
        <v>3181.2130000000002</v>
      </c>
      <c r="L476" s="12">
        <v>4843411.4861654444</v>
      </c>
      <c r="N476" s="11">
        <v>4.8068359999999997E-2</v>
      </c>
      <c r="O476" s="12">
        <v>6.9151869999999996E-5</v>
      </c>
      <c r="P476" s="11">
        <v>0.8535102</v>
      </c>
      <c r="Q476" s="11">
        <v>506408</v>
      </c>
      <c r="R476" s="12">
        <v>10535160</v>
      </c>
      <c r="U476" s="12">
        <f t="shared" si="33"/>
        <v>0.10725607384048209</v>
      </c>
      <c r="V476" s="12">
        <f t="shared" si="34"/>
        <v>0.11333395115747179</v>
      </c>
      <c r="W476" s="12">
        <f t="shared" si="35"/>
        <v>4.5152419815476894E-2</v>
      </c>
      <c r="Y476" s="11">
        <v>676</v>
      </c>
      <c r="Z476" s="11">
        <v>4.1259769999999998</v>
      </c>
      <c r="AA476" s="11">
        <v>2.2920199999999999</v>
      </c>
      <c r="AB476" s="11">
        <v>126</v>
      </c>
      <c r="AC476" s="11">
        <v>74</v>
      </c>
      <c r="AD476" s="11">
        <v>11064</v>
      </c>
      <c r="AE476" s="11">
        <v>11146</v>
      </c>
    </row>
    <row r="477" spans="1:31" x14ac:dyDescent="0.25">
      <c r="A477" s="19" t="s">
        <v>211</v>
      </c>
      <c r="B477" s="11">
        <v>24</v>
      </c>
      <c r="C477" s="11" t="s">
        <v>275</v>
      </c>
      <c r="D477" s="11">
        <v>25553.4</v>
      </c>
      <c r="E477" s="11">
        <v>518669.9</v>
      </c>
      <c r="F477" s="11">
        <v>4347.88</v>
      </c>
      <c r="G477" s="11">
        <v>25039.05</v>
      </c>
      <c r="H477" s="11">
        <v>35924.800000000003</v>
      </c>
      <c r="I477" s="11">
        <v>571.94280000000003</v>
      </c>
      <c r="J477" s="11">
        <v>3207.002</v>
      </c>
      <c r="L477" s="12">
        <v>4843411.4861654444</v>
      </c>
      <c r="N477" s="11">
        <v>4.8275510000000001E-2</v>
      </c>
      <c r="O477" s="12">
        <v>6.9362010000000005E-5</v>
      </c>
      <c r="P477" s="11">
        <v>1.230424</v>
      </c>
      <c r="Q477" s="11">
        <v>507792</v>
      </c>
      <c r="R477" s="12">
        <v>10518630</v>
      </c>
      <c r="U477" s="12">
        <f t="shared" si="33"/>
        <v>0.10708772142972181</v>
      </c>
      <c r="V477" s="12">
        <f t="shared" si="34"/>
        <v>0.11314599481662771</v>
      </c>
      <c r="W477" s="12">
        <f t="shared" si="35"/>
        <v>4.5351566167055636E-2</v>
      </c>
      <c r="Y477" s="11">
        <v>676</v>
      </c>
      <c r="Z477" s="11">
        <v>4.1259769999999998</v>
      </c>
      <c r="AA477" s="11">
        <v>2.2920199999999999</v>
      </c>
      <c r="AB477" s="11">
        <v>152</v>
      </c>
      <c r="AC477" s="11">
        <v>74</v>
      </c>
      <c r="AD477" s="11">
        <v>11064</v>
      </c>
      <c r="AE477" s="11">
        <v>11148</v>
      </c>
    </row>
    <row r="478" spans="1:31" x14ac:dyDescent="0.25">
      <c r="A478" s="19" t="s">
        <v>212</v>
      </c>
      <c r="B478" s="11">
        <v>25</v>
      </c>
      <c r="C478" s="11" t="s">
        <v>275</v>
      </c>
      <c r="D478" s="11">
        <v>24894.77</v>
      </c>
      <c r="E478" s="11">
        <v>515418.6</v>
      </c>
      <c r="F478" s="11">
        <v>4324.2110000000002</v>
      </c>
      <c r="G478" s="11">
        <v>24772.59</v>
      </c>
      <c r="H478" s="11">
        <v>36037.32</v>
      </c>
      <c r="I478" s="11">
        <v>576.42999999999995</v>
      </c>
      <c r="J478" s="11">
        <v>3180.9659999999999</v>
      </c>
      <c r="L478" s="12">
        <v>4843411.4861654444</v>
      </c>
      <c r="N478" s="11">
        <v>4.8063040000000001E-2</v>
      </c>
      <c r="O478" s="12">
        <v>6.9420100000000003E-5</v>
      </c>
      <c r="P478" s="11">
        <v>1.2168950000000001</v>
      </c>
      <c r="Q478" s="11">
        <v>502388</v>
      </c>
      <c r="R478" s="12">
        <v>10452690</v>
      </c>
      <c r="U478" s="12">
        <f t="shared" si="33"/>
        <v>0.1064164383869147</v>
      </c>
      <c r="V478" s="12">
        <f t="shared" si="34"/>
        <v>0.11239687600188271</v>
      </c>
      <c r="W478" s="12">
        <f t="shared" si="35"/>
        <v>4.5170078607577595E-2</v>
      </c>
      <c r="Y478" s="11">
        <v>676</v>
      </c>
      <c r="Z478" s="11">
        <v>4.1259769999999998</v>
      </c>
      <c r="AA478" s="11">
        <v>2.2920199999999999</v>
      </c>
      <c r="AB478" s="11">
        <v>178</v>
      </c>
      <c r="AC478" s="11">
        <v>74</v>
      </c>
      <c r="AD478" s="11">
        <v>11064</v>
      </c>
      <c r="AE478" s="11">
        <v>11150</v>
      </c>
    </row>
    <row r="479" spans="1:31" x14ac:dyDescent="0.25">
      <c r="A479" s="19" t="s">
        <v>213</v>
      </c>
      <c r="B479" s="11">
        <v>26</v>
      </c>
      <c r="C479" s="11" t="s">
        <v>275</v>
      </c>
      <c r="D479" s="11">
        <v>23986.34</v>
      </c>
      <c r="E479" s="11">
        <v>509493.6</v>
      </c>
      <c r="F479" s="11">
        <v>4278.8459999999995</v>
      </c>
      <c r="G479" s="11">
        <v>24523.52</v>
      </c>
      <c r="H479" s="11">
        <v>35838.71</v>
      </c>
      <c r="I479" s="11">
        <v>568.49109999999996</v>
      </c>
      <c r="J479" s="11">
        <v>3193.2939999999999</v>
      </c>
      <c r="L479" s="12">
        <v>4843411.4861654397</v>
      </c>
      <c r="N479" s="11">
        <v>4.8133130000000003E-2</v>
      </c>
      <c r="O479" s="12">
        <v>6.9875819999999994E-5</v>
      </c>
      <c r="P479" s="11">
        <v>0.92158549999999995</v>
      </c>
      <c r="Q479" s="11">
        <v>497337</v>
      </c>
      <c r="R479" s="12">
        <v>10332530</v>
      </c>
      <c r="U479" s="12">
        <f t="shared" si="33"/>
        <v>0.10519312708724018</v>
      </c>
      <c r="V479" s="12">
        <f t="shared" si="34"/>
        <v>0.11103308584218277</v>
      </c>
      <c r="W479" s="12">
        <f t="shared" si="35"/>
        <v>4.5269011563362369E-2</v>
      </c>
      <c r="Y479" s="11">
        <v>676</v>
      </c>
      <c r="Z479" s="11">
        <v>4.1259769999999998</v>
      </c>
      <c r="AA479" s="11">
        <v>2.2920199999999999</v>
      </c>
      <c r="AB479" s="11">
        <v>204</v>
      </c>
      <c r="AC479" s="11">
        <v>74</v>
      </c>
      <c r="AD479" s="11">
        <v>11064</v>
      </c>
      <c r="AE479" s="11">
        <v>11152</v>
      </c>
    </row>
    <row r="480" spans="1:31" x14ac:dyDescent="0.25">
      <c r="A480" s="19" t="s">
        <v>214</v>
      </c>
      <c r="B480" s="11">
        <v>27</v>
      </c>
      <c r="C480" s="11" t="s">
        <v>275</v>
      </c>
      <c r="D480" s="11">
        <v>20655.03</v>
      </c>
      <c r="E480" s="11">
        <v>446083.8</v>
      </c>
      <c r="F480" s="11">
        <v>3735.4540000000002</v>
      </c>
      <c r="G480" s="11">
        <v>21444.720000000001</v>
      </c>
      <c r="H480" s="11">
        <v>31607.05</v>
      </c>
      <c r="I480" s="11">
        <v>501.47930000000002</v>
      </c>
      <c r="J480" s="11">
        <v>2804.4380000000001</v>
      </c>
      <c r="L480" s="12">
        <v>4843411.4861654397</v>
      </c>
      <c r="N480" s="11">
        <v>4.8073299999999999E-2</v>
      </c>
      <c r="O480" s="12">
        <v>7.4628649999999996E-5</v>
      </c>
      <c r="P480" s="11">
        <v>0.74330929999999995</v>
      </c>
      <c r="Q480" s="11">
        <v>434899</v>
      </c>
      <c r="R480" s="11">
        <v>9046581</v>
      </c>
      <c r="U480" s="12">
        <f t="shared" si="33"/>
        <v>9.2101156648403501E-2</v>
      </c>
      <c r="V480" s="12">
        <f t="shared" si="34"/>
        <v>9.6547211577118902E-2</v>
      </c>
      <c r="W480" s="12">
        <f t="shared" si="35"/>
        <v>4.5566482100431606E-2</v>
      </c>
      <c r="Y480" s="11">
        <v>676</v>
      </c>
      <c r="Z480" s="11">
        <v>4.1259769999999998</v>
      </c>
      <c r="AA480" s="11">
        <v>2.2920199999999999</v>
      </c>
      <c r="AB480" s="11">
        <v>230</v>
      </c>
      <c r="AC480" s="11">
        <v>74</v>
      </c>
      <c r="AD480" s="11">
        <v>11064</v>
      </c>
      <c r="AE480" s="11">
        <v>11155</v>
      </c>
    </row>
    <row r="481" spans="1:31" x14ac:dyDescent="0.25">
      <c r="A481" s="19" t="s">
        <v>215</v>
      </c>
      <c r="B481" s="11">
        <v>28</v>
      </c>
      <c r="C481" s="11" t="s">
        <v>275</v>
      </c>
      <c r="D481" s="11">
        <v>22796.15</v>
      </c>
      <c r="E481" s="11">
        <v>467271.1</v>
      </c>
      <c r="F481" s="11">
        <v>3890.04</v>
      </c>
      <c r="G481" s="11">
        <v>22376.82</v>
      </c>
      <c r="H481" s="11">
        <v>33372.44</v>
      </c>
      <c r="I481" s="11">
        <v>526.77509999999995</v>
      </c>
      <c r="J481" s="11">
        <v>2960.7</v>
      </c>
      <c r="L481" s="12">
        <v>4843411.4861654397</v>
      </c>
      <c r="N481" s="11">
        <v>4.7888310000000003E-2</v>
      </c>
      <c r="O481" s="12">
        <v>7.2770239999999999E-5</v>
      </c>
      <c r="P481" s="11">
        <v>1.0896999999999999</v>
      </c>
      <c r="Q481" s="11">
        <v>453802</v>
      </c>
      <c r="R481" s="11">
        <v>9476258</v>
      </c>
      <c r="U481" s="12">
        <f t="shared" si="33"/>
        <v>9.647561462301886E-2</v>
      </c>
      <c r="V481" s="12">
        <f t="shared" si="34"/>
        <v>0.10136525212301124</v>
      </c>
      <c r="W481" s="12">
        <f t="shared" si="35"/>
        <v>4.5273325879861208E-2</v>
      </c>
      <c r="Y481" s="11">
        <v>676</v>
      </c>
      <c r="Z481" s="11">
        <v>4.1259769999999998</v>
      </c>
      <c r="AA481" s="11">
        <v>2.2920199999999999</v>
      </c>
      <c r="AB481" s="11">
        <v>22</v>
      </c>
      <c r="AC481" s="11">
        <v>100</v>
      </c>
      <c r="AD481" s="11">
        <v>11062</v>
      </c>
      <c r="AE481" s="11">
        <v>11138</v>
      </c>
    </row>
    <row r="482" spans="1:31" x14ac:dyDescent="0.25">
      <c r="A482" s="19" t="s">
        <v>216</v>
      </c>
      <c r="B482" s="11">
        <v>29</v>
      </c>
      <c r="C482" s="11" t="s">
        <v>275</v>
      </c>
      <c r="D482" s="11">
        <v>24771.7</v>
      </c>
      <c r="E482" s="11">
        <v>501006.1</v>
      </c>
      <c r="F482" s="11">
        <v>4185.0590000000002</v>
      </c>
      <c r="G482" s="11">
        <v>24138.91</v>
      </c>
      <c r="H482" s="11">
        <v>34885.06</v>
      </c>
      <c r="I482" s="11">
        <v>552.71199999999999</v>
      </c>
      <c r="J482" s="11">
        <v>3097.14</v>
      </c>
      <c r="L482" s="12">
        <v>4843411.4861654397</v>
      </c>
      <c r="N482" s="11">
        <v>4.8180859999999999E-2</v>
      </c>
      <c r="O482" s="12">
        <v>7.0501750000000006E-5</v>
      </c>
      <c r="P482" s="11">
        <v>1.136436</v>
      </c>
      <c r="Q482" s="11">
        <v>489537</v>
      </c>
      <c r="R482" s="12">
        <v>10160400</v>
      </c>
      <c r="U482" s="12">
        <f t="shared" si="33"/>
        <v>0.10344074655458393</v>
      </c>
      <c r="V482" s="12">
        <f t="shared" si="34"/>
        <v>0.10908253603642129</v>
      </c>
      <c r="W482" s="12">
        <f t="shared" si="35"/>
        <v>4.5361318771494505E-2</v>
      </c>
      <c r="Y482" s="11">
        <v>676</v>
      </c>
      <c r="Z482" s="11">
        <v>4.1259769999999998</v>
      </c>
      <c r="AA482" s="11">
        <v>2.2920199999999999</v>
      </c>
      <c r="AB482" s="11">
        <v>48</v>
      </c>
      <c r="AC482" s="11">
        <v>100</v>
      </c>
      <c r="AD482" s="11">
        <v>11062</v>
      </c>
      <c r="AE482" s="11">
        <v>11140</v>
      </c>
    </row>
    <row r="483" spans="1:31" x14ac:dyDescent="0.25">
      <c r="A483" s="19" t="s">
        <v>217</v>
      </c>
      <c r="B483" s="11">
        <v>30</v>
      </c>
      <c r="C483" s="11" t="s">
        <v>275</v>
      </c>
      <c r="D483" s="11">
        <v>25873.18</v>
      </c>
      <c r="E483" s="11">
        <v>514568.7</v>
      </c>
      <c r="F483" s="11">
        <v>4332.3469999999998</v>
      </c>
      <c r="G483" s="11">
        <v>24767.360000000001</v>
      </c>
      <c r="H483" s="11">
        <v>35532.99</v>
      </c>
      <c r="I483" s="11">
        <v>573.12620000000004</v>
      </c>
      <c r="J483" s="11">
        <v>3149.8029999999999</v>
      </c>
      <c r="L483" s="12">
        <v>4843411.4861654397</v>
      </c>
      <c r="N483" s="11">
        <v>4.8132269999999998E-2</v>
      </c>
      <c r="O483" s="12">
        <v>6.9529730000000002E-5</v>
      </c>
      <c r="P483" s="11">
        <v>0.79832800000000004</v>
      </c>
      <c r="Q483" s="11">
        <v>502282</v>
      </c>
      <c r="R483" s="12">
        <v>10435450</v>
      </c>
      <c r="U483" s="12">
        <f t="shared" si="33"/>
        <v>0.10624096289770073</v>
      </c>
      <c r="V483" s="12">
        <f t="shared" si="34"/>
        <v>0.11220114155628098</v>
      </c>
      <c r="W483" s="12">
        <f t="shared" si="35"/>
        <v>4.5239883633659488E-2</v>
      </c>
      <c r="Y483" s="11">
        <v>676</v>
      </c>
      <c r="Z483" s="11">
        <v>4.1259769999999998</v>
      </c>
      <c r="AA483" s="11">
        <v>2.2920199999999999</v>
      </c>
      <c r="AB483" s="11">
        <v>74</v>
      </c>
      <c r="AC483" s="11">
        <v>100</v>
      </c>
      <c r="AD483" s="11">
        <v>11062</v>
      </c>
      <c r="AE483" s="11">
        <v>11142</v>
      </c>
    </row>
    <row r="484" spans="1:31" x14ac:dyDescent="0.25">
      <c r="A484" s="19" t="s">
        <v>218</v>
      </c>
      <c r="B484" s="11">
        <v>31</v>
      </c>
      <c r="C484" s="11" t="s">
        <v>275</v>
      </c>
      <c r="D484" s="11">
        <v>26420.02</v>
      </c>
      <c r="E484" s="11">
        <v>519960.5</v>
      </c>
      <c r="F484" s="11">
        <v>4369.33</v>
      </c>
      <c r="G484" s="11">
        <v>25074.46</v>
      </c>
      <c r="H484" s="11">
        <v>35859.61</v>
      </c>
      <c r="I484" s="11">
        <v>563.60950000000003</v>
      </c>
      <c r="J484" s="11">
        <v>3199.0630000000001</v>
      </c>
      <c r="L484" s="12">
        <v>4843411.4861654397</v>
      </c>
      <c r="N484" s="11">
        <v>4.8223769999999999E-2</v>
      </c>
      <c r="O484" s="12">
        <v>6.9237040000000004E-5</v>
      </c>
      <c r="P484" s="11">
        <v>0.91475640000000003</v>
      </c>
      <c r="Q484" s="11">
        <v>508510</v>
      </c>
      <c r="R484" s="12">
        <v>10544800</v>
      </c>
      <c r="U484" s="12">
        <f t="shared" si="33"/>
        <v>0.10735418650370673</v>
      </c>
      <c r="V484" s="12">
        <f t="shared" si="34"/>
        <v>0.11344350404938243</v>
      </c>
      <c r="W484" s="12">
        <f t="shared" si="35"/>
        <v>4.5295746201761675E-2</v>
      </c>
      <c r="Y484" s="11">
        <v>676</v>
      </c>
      <c r="Z484" s="11">
        <v>4.1259769999999998</v>
      </c>
      <c r="AA484" s="11">
        <v>2.2920199999999999</v>
      </c>
      <c r="AB484" s="11">
        <v>100</v>
      </c>
      <c r="AC484" s="11">
        <v>100</v>
      </c>
      <c r="AD484" s="11">
        <v>11062</v>
      </c>
      <c r="AE484" s="11">
        <v>11144</v>
      </c>
    </row>
    <row r="485" spans="1:31" x14ac:dyDescent="0.25">
      <c r="A485" s="19" t="s">
        <v>219</v>
      </c>
      <c r="B485" s="11">
        <v>32</v>
      </c>
      <c r="C485" s="11" t="s">
        <v>275</v>
      </c>
      <c r="D485" s="11">
        <v>26587.47</v>
      </c>
      <c r="E485" s="11">
        <v>521819.6</v>
      </c>
      <c r="F485" s="11">
        <v>4394.8720000000003</v>
      </c>
      <c r="G485" s="11">
        <v>25135.26</v>
      </c>
      <c r="H485" s="11">
        <v>36023.42</v>
      </c>
      <c r="I485" s="11">
        <v>568.24459999999999</v>
      </c>
      <c r="J485" s="11">
        <v>3193.047</v>
      </c>
      <c r="L485" s="12">
        <v>4843411.4861654397</v>
      </c>
      <c r="N485" s="11">
        <v>4.816848E-2</v>
      </c>
      <c r="O485" s="12">
        <v>6.9072130000000001E-5</v>
      </c>
      <c r="P485" s="11">
        <v>1.073491</v>
      </c>
      <c r="Q485" s="11">
        <v>509743</v>
      </c>
      <c r="R485" s="12">
        <v>10582500</v>
      </c>
      <c r="U485" s="12">
        <f t="shared" si="33"/>
        <v>0.10773802752264766</v>
      </c>
      <c r="V485" s="12">
        <f t="shared" si="34"/>
        <v>0.11387221123679495</v>
      </c>
      <c r="W485" s="12">
        <f t="shared" si="35"/>
        <v>4.5233434301796605E-2</v>
      </c>
      <c r="Y485" s="11">
        <v>676</v>
      </c>
      <c r="Z485" s="11">
        <v>4.1259769999999998</v>
      </c>
      <c r="AA485" s="11">
        <v>2.2920199999999999</v>
      </c>
      <c r="AB485" s="11">
        <v>126</v>
      </c>
      <c r="AC485" s="11">
        <v>100</v>
      </c>
      <c r="AD485" s="11">
        <v>11062</v>
      </c>
      <c r="AE485" s="11">
        <v>11146</v>
      </c>
    </row>
    <row r="486" spans="1:31" x14ac:dyDescent="0.25">
      <c r="A486" s="19" t="s">
        <v>220</v>
      </c>
      <c r="B486" s="11">
        <v>33</v>
      </c>
      <c r="C486" s="11" t="s">
        <v>275</v>
      </c>
      <c r="D486" s="11">
        <v>26383.43</v>
      </c>
      <c r="E486" s="11">
        <v>520479.8</v>
      </c>
      <c r="F486" s="11">
        <v>4372.4359999999997</v>
      </c>
      <c r="G486" s="11">
        <v>25141.67</v>
      </c>
      <c r="H486" s="11">
        <v>36128.65</v>
      </c>
      <c r="I486" s="11">
        <v>570.66079999999999</v>
      </c>
      <c r="J486" s="11">
        <v>3198.7179999999998</v>
      </c>
      <c r="L486" s="12">
        <v>4843411.4861654397</v>
      </c>
      <c r="N486" s="11">
        <v>4.830479E-2</v>
      </c>
      <c r="O486" s="12">
        <v>6.9263259999999995E-5</v>
      </c>
      <c r="P486" s="11">
        <v>1.2848599999999999</v>
      </c>
      <c r="Q486" s="11">
        <v>509873</v>
      </c>
      <c r="R486" s="12">
        <v>10555330</v>
      </c>
      <c r="U486" s="12">
        <f t="shared" si="33"/>
        <v>0.10746140431938959</v>
      </c>
      <c r="V486" s="12">
        <f t="shared" si="34"/>
        <v>0.11356323677060169</v>
      </c>
      <c r="W486" s="12">
        <f t="shared" ref="W486:W517" si="36">N486/(1+V486*f)</f>
        <v>4.5368939471500079E-2</v>
      </c>
      <c r="Y486" s="11">
        <v>676</v>
      </c>
      <c r="Z486" s="11">
        <v>4.1259769999999998</v>
      </c>
      <c r="AA486" s="11">
        <v>2.2920199999999999</v>
      </c>
      <c r="AB486" s="11">
        <v>152</v>
      </c>
      <c r="AC486" s="11">
        <v>100</v>
      </c>
      <c r="AD486" s="11">
        <v>11062</v>
      </c>
      <c r="AE486" s="11">
        <v>11148</v>
      </c>
    </row>
    <row r="487" spans="1:31" x14ac:dyDescent="0.25">
      <c r="A487" s="19" t="s">
        <v>221</v>
      </c>
      <c r="B487" s="11">
        <v>34</v>
      </c>
      <c r="C487" s="11" t="s">
        <v>275</v>
      </c>
      <c r="D487" s="11">
        <v>25653.5</v>
      </c>
      <c r="E487" s="11">
        <v>517310.9</v>
      </c>
      <c r="F487" s="11">
        <v>4300.049</v>
      </c>
      <c r="G487" s="11">
        <v>24963.56</v>
      </c>
      <c r="H487" s="11">
        <v>36079.589999999997</v>
      </c>
      <c r="I487" s="11">
        <v>571.25239999999997</v>
      </c>
      <c r="J487" s="11">
        <v>3204.98</v>
      </c>
      <c r="L487" s="12">
        <v>4843411.4861654397</v>
      </c>
      <c r="N487" s="11">
        <v>4.8256399999999998E-2</v>
      </c>
      <c r="O487" s="12">
        <v>6.9438670000000001E-5</v>
      </c>
      <c r="P487" s="11">
        <v>1.155205</v>
      </c>
      <c r="Q487" s="11">
        <v>506261</v>
      </c>
      <c r="R487" s="12">
        <v>10491070</v>
      </c>
      <c r="U487" s="12">
        <f t="shared" si="33"/>
        <v>0.10680713407845477</v>
      </c>
      <c r="V487" s="12">
        <f t="shared" si="34"/>
        <v>0.1128328085331808</v>
      </c>
      <c r="W487" s="12">
        <f t="shared" si="36"/>
        <v>4.5341215110927729E-2</v>
      </c>
      <c r="Y487" s="11">
        <v>676</v>
      </c>
      <c r="Z487" s="11">
        <v>4.1259769999999998</v>
      </c>
      <c r="AA487" s="11">
        <v>2.2920199999999999</v>
      </c>
      <c r="AB487" s="11">
        <v>178</v>
      </c>
      <c r="AC487" s="11">
        <v>100</v>
      </c>
      <c r="AD487" s="11">
        <v>11062</v>
      </c>
      <c r="AE487" s="11">
        <v>11150</v>
      </c>
    </row>
    <row r="488" spans="1:31" x14ac:dyDescent="0.25">
      <c r="A488" s="19" t="s">
        <v>222</v>
      </c>
      <c r="B488" s="11">
        <v>35</v>
      </c>
      <c r="C488" s="11" t="s">
        <v>275</v>
      </c>
      <c r="D488" s="11">
        <v>24872.880000000001</v>
      </c>
      <c r="E488" s="11">
        <v>511786.5</v>
      </c>
      <c r="F488" s="11">
        <v>4299.5069999999996</v>
      </c>
      <c r="G488" s="11">
        <v>24669.72</v>
      </c>
      <c r="H488" s="11">
        <v>36024.01</v>
      </c>
      <c r="I488" s="11">
        <v>568.39250000000004</v>
      </c>
      <c r="J488" s="11">
        <v>3203.3530000000001</v>
      </c>
      <c r="L488" s="12">
        <v>4843411.4861654397</v>
      </c>
      <c r="N488" s="11">
        <v>4.820315E-2</v>
      </c>
      <c r="O488" s="12">
        <v>6.9772130000000004E-5</v>
      </c>
      <c r="P488" s="11">
        <v>1.1989380000000001</v>
      </c>
      <c r="Q488" s="11">
        <v>500302</v>
      </c>
      <c r="R488" s="12">
        <v>10379030</v>
      </c>
      <c r="U488" s="12">
        <f t="shared" si="33"/>
        <v>0.10566653307526111</v>
      </c>
      <c r="V488" s="12">
        <f t="shared" si="34"/>
        <v>0.11156064644394439</v>
      </c>
      <c r="W488" s="12">
        <f t="shared" si="36"/>
        <v>4.5322051332776794E-2</v>
      </c>
      <c r="Y488" s="11">
        <v>676</v>
      </c>
      <c r="Z488" s="11">
        <v>4.1259769999999998</v>
      </c>
      <c r="AA488" s="11">
        <v>2.2920199999999999</v>
      </c>
      <c r="AB488" s="11">
        <v>204</v>
      </c>
      <c r="AC488" s="11">
        <v>100</v>
      </c>
      <c r="AD488" s="11">
        <v>11062</v>
      </c>
      <c r="AE488" s="11">
        <v>11152</v>
      </c>
    </row>
    <row r="489" spans="1:31" x14ac:dyDescent="0.25">
      <c r="A489" s="19" t="s">
        <v>223</v>
      </c>
      <c r="B489" s="11">
        <v>36</v>
      </c>
      <c r="C489" s="11" t="s">
        <v>275</v>
      </c>
      <c r="D489" s="11">
        <v>21409.81</v>
      </c>
      <c r="E489" s="11">
        <v>448066.3</v>
      </c>
      <c r="F489" s="11">
        <v>3753.6</v>
      </c>
      <c r="G489" s="11">
        <v>21553.9</v>
      </c>
      <c r="H489" s="11">
        <v>31733.919999999998</v>
      </c>
      <c r="I489" s="11">
        <v>510.45370000000003</v>
      </c>
      <c r="J489" s="11">
        <v>2826.529</v>
      </c>
      <c r="L489" s="12">
        <v>4843411.4861654397</v>
      </c>
      <c r="N489" s="11">
        <v>4.8104260000000003E-2</v>
      </c>
      <c r="O489" s="12">
        <v>7.448845E-5</v>
      </c>
      <c r="P489" s="11">
        <v>0.9265736</v>
      </c>
      <c r="Q489" s="11">
        <v>437113</v>
      </c>
      <c r="R489" s="11">
        <v>9086783</v>
      </c>
      <c r="U489" s="12">
        <f t="shared" si="33"/>
        <v>9.2510475576944418E-2</v>
      </c>
      <c r="V489" s="12">
        <f t="shared" si="34"/>
        <v>9.699709947809583E-2</v>
      </c>
      <c r="W489" s="12">
        <f t="shared" si="36"/>
        <v>4.5584751156357753E-2</v>
      </c>
      <c r="Y489" s="11">
        <v>676</v>
      </c>
      <c r="Z489" s="11">
        <v>4.1259769999999998</v>
      </c>
      <c r="AA489" s="11">
        <v>2.2920199999999999</v>
      </c>
      <c r="AB489" s="11">
        <v>230</v>
      </c>
      <c r="AC489" s="11">
        <v>100</v>
      </c>
      <c r="AD489" s="11">
        <v>11062</v>
      </c>
      <c r="AE489" s="11">
        <v>11155</v>
      </c>
    </row>
    <row r="490" spans="1:31" x14ac:dyDescent="0.25">
      <c r="A490" s="19" t="s">
        <v>224</v>
      </c>
      <c r="B490" s="11">
        <v>37</v>
      </c>
      <c r="C490" s="11" t="s">
        <v>275</v>
      </c>
      <c r="D490" s="11">
        <v>22379.49</v>
      </c>
      <c r="E490" s="11">
        <v>440479.3</v>
      </c>
      <c r="F490" s="11">
        <v>3666.1729999999998</v>
      </c>
      <c r="G490" s="11">
        <v>21061.040000000001</v>
      </c>
      <c r="H490" s="11">
        <v>32041.82</v>
      </c>
      <c r="I490" s="11">
        <v>508.57990000000001</v>
      </c>
      <c r="J490" s="11">
        <v>2827.663</v>
      </c>
      <c r="L490" s="12">
        <v>4843411.4861654397</v>
      </c>
      <c r="N490" s="11">
        <v>4.7813920000000003E-2</v>
      </c>
      <c r="O490" s="12">
        <v>7.4889769999999994E-5</v>
      </c>
      <c r="P490" s="11">
        <v>1.184026</v>
      </c>
      <c r="Q490" s="11">
        <v>427118</v>
      </c>
      <c r="R490" s="11">
        <v>8932921</v>
      </c>
      <c r="U490" s="12">
        <f t="shared" si="33"/>
        <v>9.0944017715234499E-2</v>
      </c>
      <c r="V490" s="12">
        <f t="shared" si="34"/>
        <v>9.5276428307138852E-2</v>
      </c>
      <c r="W490" s="12">
        <f t="shared" si="36"/>
        <v>4.5351755196181044E-2</v>
      </c>
      <c r="Y490" s="11">
        <v>676</v>
      </c>
      <c r="Z490" s="11">
        <v>4.1259769999999998</v>
      </c>
      <c r="AA490" s="11">
        <v>2.2920199999999999</v>
      </c>
      <c r="AB490" s="11">
        <v>22</v>
      </c>
      <c r="AC490" s="11">
        <v>126</v>
      </c>
      <c r="AD490" s="11">
        <v>11060</v>
      </c>
      <c r="AE490" s="11">
        <v>11138</v>
      </c>
    </row>
    <row r="491" spans="1:31" x14ac:dyDescent="0.25">
      <c r="A491" s="19" t="s">
        <v>225</v>
      </c>
      <c r="B491" s="11">
        <v>38</v>
      </c>
      <c r="C491" s="11" t="s">
        <v>275</v>
      </c>
      <c r="D491" s="11">
        <v>24966.52</v>
      </c>
      <c r="E491" s="11">
        <v>489901.7</v>
      </c>
      <c r="F491" s="11">
        <v>4072.8310000000001</v>
      </c>
      <c r="G491" s="11">
        <v>23508.58</v>
      </c>
      <c r="H491" s="11">
        <v>34515.730000000003</v>
      </c>
      <c r="I491" s="11">
        <v>545.61149999999998</v>
      </c>
      <c r="J491" s="11">
        <v>3061.5880000000002</v>
      </c>
      <c r="L491" s="12">
        <v>4843411.4861654397</v>
      </c>
      <c r="N491" s="11">
        <v>4.7986319999999999E-2</v>
      </c>
      <c r="O491" s="12">
        <v>7.1145609999999999E-5</v>
      </c>
      <c r="P491" s="11">
        <v>1.1799269999999999</v>
      </c>
      <c r="Q491" s="11">
        <v>476754</v>
      </c>
      <c r="R491" s="11">
        <v>9935206</v>
      </c>
      <c r="U491" s="12">
        <f t="shared" si="33"/>
        <v>0.10114806503625369</v>
      </c>
      <c r="V491" s="12">
        <f t="shared" si="34"/>
        <v>0.10653602123873324</v>
      </c>
      <c r="W491" s="12">
        <f t="shared" si="36"/>
        <v>4.523996732371903E-2</v>
      </c>
      <c r="Y491" s="11">
        <v>676</v>
      </c>
      <c r="Z491" s="11">
        <v>4.1259769999999998</v>
      </c>
      <c r="AA491" s="11">
        <v>2.2920199999999999</v>
      </c>
      <c r="AB491" s="11">
        <v>48</v>
      </c>
      <c r="AC491" s="11">
        <v>126</v>
      </c>
      <c r="AD491" s="11">
        <v>11060</v>
      </c>
      <c r="AE491" s="11">
        <v>11140</v>
      </c>
    </row>
    <row r="492" spans="1:31" x14ac:dyDescent="0.25">
      <c r="A492" s="19" t="s">
        <v>226</v>
      </c>
      <c r="B492" s="11">
        <v>39</v>
      </c>
      <c r="C492" s="11" t="s">
        <v>275</v>
      </c>
      <c r="D492" s="11">
        <v>26104.69</v>
      </c>
      <c r="E492" s="11">
        <v>510830.1</v>
      </c>
      <c r="F492" s="11">
        <v>4307.4459999999999</v>
      </c>
      <c r="G492" s="11">
        <v>24611.040000000001</v>
      </c>
      <c r="H492" s="11">
        <v>35468.14</v>
      </c>
      <c r="I492" s="11">
        <v>567.20899999999995</v>
      </c>
      <c r="J492" s="11">
        <v>3161.538</v>
      </c>
      <c r="L492" s="12">
        <v>4843411.4861654397</v>
      </c>
      <c r="N492" s="11">
        <v>4.8178529999999997E-2</v>
      </c>
      <c r="O492" s="12">
        <v>6.9818770000000001E-5</v>
      </c>
      <c r="P492" s="11">
        <v>1.480094</v>
      </c>
      <c r="Q492" s="11">
        <v>499112</v>
      </c>
      <c r="R492" s="12">
        <v>10359640</v>
      </c>
      <c r="U492" s="12">
        <f t="shared" si="33"/>
        <v>0.1054690689525592</v>
      </c>
      <c r="V492" s="12">
        <f t="shared" si="34"/>
        <v>0.1113405616389149</v>
      </c>
      <c r="W492" s="12">
        <f t="shared" si="36"/>
        <v>4.5304244828492546E-2</v>
      </c>
      <c r="Y492" s="11">
        <v>676</v>
      </c>
      <c r="Z492" s="11">
        <v>4.1259769999999998</v>
      </c>
      <c r="AA492" s="11">
        <v>2.2920199999999999</v>
      </c>
      <c r="AB492" s="11">
        <v>74</v>
      </c>
      <c r="AC492" s="11">
        <v>126</v>
      </c>
      <c r="AD492" s="11">
        <v>11060</v>
      </c>
      <c r="AE492" s="11">
        <v>11142</v>
      </c>
    </row>
    <row r="493" spans="1:31" x14ac:dyDescent="0.25">
      <c r="A493" s="19" t="s">
        <v>227</v>
      </c>
      <c r="B493" s="11">
        <v>40</v>
      </c>
      <c r="C493" s="11" t="s">
        <v>275</v>
      </c>
      <c r="D493" s="11">
        <v>26577.42</v>
      </c>
      <c r="E493" s="11">
        <v>519160</v>
      </c>
      <c r="F493" s="11">
        <v>4357.4459999999999</v>
      </c>
      <c r="G493" s="11">
        <v>25039.65</v>
      </c>
      <c r="H493" s="11">
        <v>35858.28</v>
      </c>
      <c r="I493" s="11">
        <v>568.78700000000003</v>
      </c>
      <c r="J493" s="11">
        <v>3187.87</v>
      </c>
      <c r="L493" s="12">
        <v>4843411.4861654397</v>
      </c>
      <c r="N493" s="11">
        <v>4.8231070000000001E-2</v>
      </c>
      <c r="O493" s="12">
        <v>6.929587E-5</v>
      </c>
      <c r="P493" s="11">
        <v>0.93004640000000005</v>
      </c>
      <c r="Q493" s="11">
        <v>507804</v>
      </c>
      <c r="R493" s="12">
        <v>10528570</v>
      </c>
      <c r="U493" s="12">
        <f t="shared" si="33"/>
        <v>0.10718891043697432</v>
      </c>
      <c r="V493" s="12">
        <f t="shared" si="34"/>
        <v>0.11325896284950437</v>
      </c>
      <c r="W493" s="12">
        <f t="shared" si="36"/>
        <v>4.5307077966153998E-2</v>
      </c>
      <c r="Y493" s="11">
        <v>676</v>
      </c>
      <c r="Z493" s="11">
        <v>4.1259769999999998</v>
      </c>
      <c r="AA493" s="11">
        <v>2.2920199999999999</v>
      </c>
      <c r="AB493" s="11">
        <v>100</v>
      </c>
      <c r="AC493" s="11">
        <v>126</v>
      </c>
      <c r="AD493" s="11">
        <v>11060</v>
      </c>
      <c r="AE493" s="11">
        <v>11144</v>
      </c>
    </row>
    <row r="494" spans="1:31" x14ac:dyDescent="0.25">
      <c r="A494" s="19" t="s">
        <v>228</v>
      </c>
      <c r="B494" s="11">
        <v>41</v>
      </c>
      <c r="C494" s="11" t="s">
        <v>275</v>
      </c>
      <c r="D494" s="11">
        <v>26804.14</v>
      </c>
      <c r="E494" s="11">
        <v>521230.8</v>
      </c>
      <c r="F494" s="11">
        <v>4384.665</v>
      </c>
      <c r="G494" s="11">
        <v>25135.11</v>
      </c>
      <c r="H494" s="11">
        <v>36123.269999999997</v>
      </c>
      <c r="I494" s="11">
        <v>571.44970000000001</v>
      </c>
      <c r="J494" s="11">
        <v>3206.6080000000002</v>
      </c>
      <c r="L494" s="12">
        <v>4843411.4861654397</v>
      </c>
      <c r="N494" s="11">
        <v>4.8222609999999999E-2</v>
      </c>
      <c r="O494" s="12">
        <v>6.9151729999999999E-5</v>
      </c>
      <c r="P494" s="11">
        <v>1.330549</v>
      </c>
      <c r="Q494" s="11">
        <v>509740</v>
      </c>
      <c r="R494" s="12">
        <v>10570560</v>
      </c>
      <c r="U494" s="12">
        <f t="shared" si="33"/>
        <v>0.10761646031703612</v>
      </c>
      <c r="V494" s="12">
        <f t="shared" si="34"/>
        <v>0.11373641554192064</v>
      </c>
      <c r="W494" s="12">
        <f t="shared" si="36"/>
        <v>4.5287556784965308E-2</v>
      </c>
      <c r="Y494" s="11">
        <v>676</v>
      </c>
      <c r="Z494" s="11">
        <v>4.1259769999999998</v>
      </c>
      <c r="AA494" s="11">
        <v>2.2920199999999999</v>
      </c>
      <c r="AB494" s="11">
        <v>126</v>
      </c>
      <c r="AC494" s="11">
        <v>126</v>
      </c>
      <c r="AD494" s="11">
        <v>11060</v>
      </c>
      <c r="AE494" s="11">
        <v>11146</v>
      </c>
    </row>
    <row r="495" spans="1:31" x14ac:dyDescent="0.25">
      <c r="A495" s="19" t="s">
        <v>229</v>
      </c>
      <c r="B495" s="11">
        <v>42</v>
      </c>
      <c r="C495" s="11" t="s">
        <v>275</v>
      </c>
      <c r="D495" s="11">
        <v>26646.25</v>
      </c>
      <c r="E495" s="11">
        <v>520719.5</v>
      </c>
      <c r="F495" s="11">
        <v>4393.6880000000001</v>
      </c>
      <c r="G495" s="11">
        <v>25127.46</v>
      </c>
      <c r="H495" s="11">
        <v>36146.160000000003</v>
      </c>
      <c r="I495" s="11">
        <v>574.40830000000005</v>
      </c>
      <c r="J495" s="11">
        <v>3187.82</v>
      </c>
      <c r="L495" s="12">
        <v>4843411.4861654397</v>
      </c>
      <c r="N495" s="11">
        <v>4.8255279999999998E-2</v>
      </c>
      <c r="O495" s="12">
        <v>6.9210189999999996E-5</v>
      </c>
      <c r="P495" s="11">
        <v>0.59751840000000001</v>
      </c>
      <c r="Q495" s="11">
        <v>509585</v>
      </c>
      <c r="R495" s="12">
        <v>10560190</v>
      </c>
      <c r="U495" s="12">
        <f t="shared" si="33"/>
        <v>0.10751089422969036</v>
      </c>
      <c r="V495" s="12">
        <f t="shared" si="34"/>
        <v>0.11361850792364761</v>
      </c>
      <c r="W495" s="12">
        <f t="shared" si="36"/>
        <v>4.5321097954199419E-2</v>
      </c>
      <c r="Y495" s="11">
        <v>676</v>
      </c>
      <c r="Z495" s="11">
        <v>4.1259769999999998</v>
      </c>
      <c r="AA495" s="11">
        <v>2.2920199999999999</v>
      </c>
      <c r="AB495" s="11">
        <v>152</v>
      </c>
      <c r="AC495" s="11">
        <v>126</v>
      </c>
      <c r="AD495" s="11">
        <v>11060</v>
      </c>
      <c r="AE495" s="11">
        <v>11148</v>
      </c>
    </row>
    <row r="496" spans="1:31" x14ac:dyDescent="0.25">
      <c r="A496" s="19" t="s">
        <v>230</v>
      </c>
      <c r="B496" s="11">
        <v>43</v>
      </c>
      <c r="C496" s="11" t="s">
        <v>275</v>
      </c>
      <c r="D496" s="11">
        <v>25994.82</v>
      </c>
      <c r="E496" s="11">
        <v>517564.3</v>
      </c>
      <c r="F496" s="11">
        <v>4344.8720000000003</v>
      </c>
      <c r="G496" s="11">
        <v>25007.05</v>
      </c>
      <c r="H496" s="11">
        <v>36201.629999999997</v>
      </c>
      <c r="I496" s="11">
        <v>579.58579999999995</v>
      </c>
      <c r="J496" s="11">
        <v>3228.55</v>
      </c>
      <c r="L496" s="12">
        <v>4843411.4861654397</v>
      </c>
      <c r="N496" s="11">
        <v>4.83168E-2</v>
      </c>
      <c r="O496" s="12">
        <v>6.9467109999999998E-5</v>
      </c>
      <c r="P496" s="11">
        <v>1.3462320000000001</v>
      </c>
      <c r="Q496" s="11">
        <v>507143</v>
      </c>
      <c r="R496" s="12">
        <v>10496200</v>
      </c>
      <c r="U496" s="12">
        <f t="shared" si="33"/>
        <v>0.10685945257353284</v>
      </c>
      <c r="V496" s="12">
        <f t="shared" si="34"/>
        <v>0.11289119840446865</v>
      </c>
      <c r="W496" s="12">
        <f t="shared" si="36"/>
        <v>4.5396547151627969E-2</v>
      </c>
      <c r="Y496" s="11">
        <v>676</v>
      </c>
      <c r="Z496" s="11">
        <v>4.1259769999999998</v>
      </c>
      <c r="AA496" s="11">
        <v>2.2920199999999999</v>
      </c>
      <c r="AB496" s="11">
        <v>178</v>
      </c>
      <c r="AC496" s="11">
        <v>126</v>
      </c>
      <c r="AD496" s="11">
        <v>11060</v>
      </c>
      <c r="AE496" s="11">
        <v>11150</v>
      </c>
    </row>
    <row r="497" spans="1:31" x14ac:dyDescent="0.25">
      <c r="A497" s="19" t="s">
        <v>231</v>
      </c>
      <c r="B497" s="11">
        <v>44</v>
      </c>
      <c r="C497" s="11" t="s">
        <v>275</v>
      </c>
      <c r="D497" s="11">
        <v>25036.59</v>
      </c>
      <c r="E497" s="11">
        <v>511738.8</v>
      </c>
      <c r="F497" s="11">
        <v>4280.5219999999999</v>
      </c>
      <c r="G497" s="11">
        <v>24650.79</v>
      </c>
      <c r="H497" s="11">
        <v>36094.53</v>
      </c>
      <c r="I497" s="11">
        <v>567.80079999999998</v>
      </c>
      <c r="J497" s="11">
        <v>3198.7669999999998</v>
      </c>
      <c r="L497" s="12">
        <v>4843411.4861654397</v>
      </c>
      <c r="N497" s="11">
        <v>4.8170640000000001E-2</v>
      </c>
      <c r="O497" s="12">
        <v>6.9750770000000001E-5</v>
      </c>
      <c r="P497" s="11">
        <v>0.94715260000000001</v>
      </c>
      <c r="Q497" s="11">
        <v>499918</v>
      </c>
      <c r="R497" s="12">
        <v>10378060</v>
      </c>
      <c r="U497" s="12">
        <f t="shared" si="33"/>
        <v>0.10565668464505107</v>
      </c>
      <c r="V497" s="12">
        <f t="shared" si="34"/>
        <v>0.11154966873072197</v>
      </c>
      <c r="W497" s="12">
        <f t="shared" si="36"/>
        <v>4.5291750833697013E-2</v>
      </c>
      <c r="Y497" s="11">
        <v>676</v>
      </c>
      <c r="Z497" s="11">
        <v>4.1259769999999998</v>
      </c>
      <c r="AA497" s="11">
        <v>2.2920199999999999</v>
      </c>
      <c r="AB497" s="11">
        <v>204</v>
      </c>
      <c r="AC497" s="11">
        <v>126</v>
      </c>
      <c r="AD497" s="11">
        <v>11060</v>
      </c>
      <c r="AE497" s="11">
        <v>11152</v>
      </c>
    </row>
    <row r="498" spans="1:31" x14ac:dyDescent="0.25">
      <c r="A498" s="19" t="s">
        <v>232</v>
      </c>
      <c r="B498" s="11">
        <v>45</v>
      </c>
      <c r="C498" s="11" t="s">
        <v>275</v>
      </c>
      <c r="D498" s="11">
        <v>21713.759999999998</v>
      </c>
      <c r="E498" s="11">
        <v>448828.5</v>
      </c>
      <c r="F498" s="11">
        <v>3759.4180000000001</v>
      </c>
      <c r="G498" s="11">
        <v>21630.87</v>
      </c>
      <c r="H498" s="11">
        <v>31711.49</v>
      </c>
      <c r="I498" s="11">
        <v>500.29590000000002</v>
      </c>
      <c r="J498" s="11">
        <v>2854.6849999999999</v>
      </c>
      <c r="L498" s="12">
        <v>4843411.4861654397</v>
      </c>
      <c r="N498" s="11">
        <v>4.8194050000000002E-2</v>
      </c>
      <c r="O498" s="12">
        <v>7.4497790000000003E-5</v>
      </c>
      <c r="P498" s="11">
        <v>1.136479</v>
      </c>
      <c r="Q498" s="11">
        <v>438674</v>
      </c>
      <c r="R498" s="11">
        <v>9102243</v>
      </c>
      <c r="U498" s="12">
        <f t="shared" si="33"/>
        <v>9.2667843994262908E-2</v>
      </c>
      <c r="V498" s="12">
        <f t="shared" si="34"/>
        <v>9.7170116597126335E-2</v>
      </c>
      <c r="W498" s="12">
        <f t="shared" si="36"/>
        <v>4.5665572013240403E-2</v>
      </c>
      <c r="Y498" s="11">
        <v>676</v>
      </c>
      <c r="Z498" s="11">
        <v>4.1259769999999998</v>
      </c>
      <c r="AA498" s="11">
        <v>2.2920199999999999</v>
      </c>
      <c r="AB498" s="11">
        <v>230</v>
      </c>
      <c r="AC498" s="11">
        <v>126</v>
      </c>
      <c r="AD498" s="11">
        <v>11060</v>
      </c>
      <c r="AE498" s="11">
        <v>11155</v>
      </c>
    </row>
    <row r="499" spans="1:31" x14ac:dyDescent="0.25">
      <c r="A499" s="19" t="s">
        <v>233</v>
      </c>
      <c r="B499" s="11">
        <v>46</v>
      </c>
      <c r="C499" s="11" t="s">
        <v>275</v>
      </c>
      <c r="D499" s="11">
        <v>20348.57</v>
      </c>
      <c r="E499" s="11">
        <v>392772.2</v>
      </c>
      <c r="F499" s="11">
        <v>3243.3429999999998</v>
      </c>
      <c r="G499" s="11">
        <v>18747.580000000002</v>
      </c>
      <c r="H499" s="11">
        <v>29044.67</v>
      </c>
      <c r="I499" s="11">
        <v>462.03160000000003</v>
      </c>
      <c r="J499" s="11">
        <v>2589.5459999999998</v>
      </c>
      <c r="L499" s="12">
        <v>4843411.4861654397</v>
      </c>
      <c r="N499" s="11">
        <v>4.773144E-2</v>
      </c>
      <c r="O499" s="12">
        <v>7.9236080000000004E-5</v>
      </c>
      <c r="P499" s="11">
        <v>1.0879220000000001</v>
      </c>
      <c r="Q499" s="11">
        <v>380201</v>
      </c>
      <c r="R499" s="11">
        <v>7965420</v>
      </c>
      <c r="U499" s="12">
        <f t="shared" si="33"/>
        <v>8.1094121596296642E-2</v>
      </c>
      <c r="V499" s="12">
        <f t="shared" si="34"/>
        <v>8.4521208162390019E-2</v>
      </c>
      <c r="W499" s="12">
        <f t="shared" si="36"/>
        <v>4.5538233968883346E-2</v>
      </c>
      <c r="Y499" s="11">
        <v>676</v>
      </c>
      <c r="Z499" s="11">
        <v>4.1259769999999998</v>
      </c>
      <c r="AA499" s="11">
        <v>2.2920199999999999</v>
      </c>
      <c r="AB499" s="11">
        <v>22</v>
      </c>
      <c r="AC499" s="11">
        <v>152</v>
      </c>
      <c r="AD499" s="11">
        <v>11058</v>
      </c>
      <c r="AE499" s="11">
        <v>11138</v>
      </c>
    </row>
    <row r="500" spans="1:31" x14ac:dyDescent="0.25">
      <c r="A500" s="19" t="s">
        <v>234</v>
      </c>
      <c r="B500" s="11">
        <v>47</v>
      </c>
      <c r="C500" s="11" t="s">
        <v>275</v>
      </c>
      <c r="D500" s="11">
        <v>23930.57</v>
      </c>
      <c r="E500" s="11">
        <v>468654.7</v>
      </c>
      <c r="F500" s="11">
        <v>3914.0529999999999</v>
      </c>
      <c r="G500" s="11">
        <v>22454.78</v>
      </c>
      <c r="H500" s="11">
        <v>33643.69</v>
      </c>
      <c r="I500" s="11">
        <v>544.28</v>
      </c>
      <c r="J500" s="11">
        <v>2989.9409999999998</v>
      </c>
      <c r="L500" s="12">
        <v>4843411.4861654397</v>
      </c>
      <c r="N500" s="11">
        <v>4.7913280000000003E-2</v>
      </c>
      <c r="O500" s="12">
        <v>7.2682550000000004E-5</v>
      </c>
      <c r="P500" s="11">
        <v>1.107637</v>
      </c>
      <c r="Q500" s="11">
        <v>455383</v>
      </c>
      <c r="R500" s="11">
        <v>9504317</v>
      </c>
      <c r="U500" s="12">
        <f t="shared" si="33"/>
        <v>9.676128103892262E-2</v>
      </c>
      <c r="V500" s="12">
        <f t="shared" si="34"/>
        <v>0.10168065632012971</v>
      </c>
      <c r="W500" s="12">
        <f t="shared" si="36"/>
        <v>4.5289237294583583E-2</v>
      </c>
      <c r="Y500" s="11">
        <v>676</v>
      </c>
      <c r="Z500" s="11">
        <v>4.1259769999999998</v>
      </c>
      <c r="AA500" s="11">
        <v>2.2920199999999999</v>
      </c>
      <c r="AB500" s="11">
        <v>48</v>
      </c>
      <c r="AC500" s="11">
        <v>152</v>
      </c>
      <c r="AD500" s="11">
        <v>11058</v>
      </c>
      <c r="AE500" s="11">
        <v>11140</v>
      </c>
    </row>
    <row r="501" spans="1:31" x14ac:dyDescent="0.25">
      <c r="A501" s="19" t="s">
        <v>235</v>
      </c>
      <c r="B501" s="11">
        <v>48</v>
      </c>
      <c r="C501" s="11" t="s">
        <v>275</v>
      </c>
      <c r="D501" s="11">
        <v>25557.59</v>
      </c>
      <c r="E501" s="11">
        <v>501526.7</v>
      </c>
      <c r="F501" s="11">
        <v>4171.9430000000002</v>
      </c>
      <c r="G501" s="11">
        <v>24146.55</v>
      </c>
      <c r="H501" s="11">
        <v>35096.75</v>
      </c>
      <c r="I501" s="11">
        <v>564.15189999999996</v>
      </c>
      <c r="J501" s="11">
        <v>3112.6729999999998</v>
      </c>
      <c r="L501" s="12">
        <v>4843411.4861654397</v>
      </c>
      <c r="N501" s="11">
        <v>4.8146090000000002E-2</v>
      </c>
      <c r="O501" s="12">
        <v>7.0438560000000004E-5</v>
      </c>
      <c r="P501" s="11">
        <v>1.236718</v>
      </c>
      <c r="Q501" s="11">
        <v>489692</v>
      </c>
      <c r="R501" s="12">
        <v>10170960</v>
      </c>
      <c r="U501" s="12">
        <f t="shared" si="33"/>
        <v>0.1035482327761216</v>
      </c>
      <c r="V501" s="12">
        <f t="shared" si="34"/>
        <v>0.10920207364693564</v>
      </c>
      <c r="W501" s="12">
        <f t="shared" si="36"/>
        <v>4.5325676827795772E-2</v>
      </c>
      <c r="Y501" s="11">
        <v>676</v>
      </c>
      <c r="Z501" s="11">
        <v>4.1259769999999998</v>
      </c>
      <c r="AA501" s="11">
        <v>2.2920199999999999</v>
      </c>
      <c r="AB501" s="11">
        <v>74</v>
      </c>
      <c r="AC501" s="11">
        <v>152</v>
      </c>
      <c r="AD501" s="11">
        <v>11058</v>
      </c>
      <c r="AE501" s="11">
        <v>11142</v>
      </c>
    </row>
    <row r="502" spans="1:31" x14ac:dyDescent="0.25">
      <c r="A502" s="19" t="s">
        <v>236</v>
      </c>
      <c r="B502" s="11">
        <v>49</v>
      </c>
      <c r="C502" s="11" t="s">
        <v>275</v>
      </c>
      <c r="D502" s="11">
        <v>26508.97</v>
      </c>
      <c r="E502" s="11">
        <v>514752.3</v>
      </c>
      <c r="F502" s="11">
        <v>4319.3779999999997</v>
      </c>
      <c r="G502" s="11">
        <v>24869.58</v>
      </c>
      <c r="H502" s="11">
        <v>35802.22</v>
      </c>
      <c r="I502" s="11">
        <v>567.06119999999999</v>
      </c>
      <c r="J502" s="11">
        <v>3183.3330000000001</v>
      </c>
      <c r="L502" s="12">
        <v>4843411.4861654397</v>
      </c>
      <c r="N502" s="11">
        <v>4.8313670000000003E-2</v>
      </c>
      <c r="O502" s="12">
        <v>6.9654229999999997E-5</v>
      </c>
      <c r="P502" s="11">
        <v>1.153921</v>
      </c>
      <c r="Q502" s="11">
        <v>504355</v>
      </c>
      <c r="R502" s="12">
        <v>10439180</v>
      </c>
      <c r="U502" s="12">
        <f t="shared" si="33"/>
        <v>0.10627887006303748</v>
      </c>
      <c r="V502" s="12">
        <f t="shared" si="34"/>
        <v>0.11224342209940409</v>
      </c>
      <c r="W502" s="12">
        <f t="shared" si="36"/>
        <v>4.5409354588623531E-2</v>
      </c>
      <c r="Y502" s="11">
        <v>676</v>
      </c>
      <c r="Z502" s="11">
        <v>4.1259769999999998</v>
      </c>
      <c r="AA502" s="11">
        <v>2.2920199999999999</v>
      </c>
      <c r="AB502" s="11">
        <v>100</v>
      </c>
      <c r="AC502" s="11">
        <v>152</v>
      </c>
      <c r="AD502" s="11">
        <v>11058</v>
      </c>
      <c r="AE502" s="11">
        <v>11144</v>
      </c>
    </row>
    <row r="503" spans="1:31" x14ac:dyDescent="0.25">
      <c r="A503" s="19" t="s">
        <v>237</v>
      </c>
      <c r="B503" s="11">
        <v>50</v>
      </c>
      <c r="C503" s="11" t="s">
        <v>275</v>
      </c>
      <c r="D503" s="11">
        <v>26582.3</v>
      </c>
      <c r="E503" s="11">
        <v>519514.5</v>
      </c>
      <c r="F503" s="11">
        <v>4358.2839999999997</v>
      </c>
      <c r="G503" s="11">
        <v>25045.119999999999</v>
      </c>
      <c r="H503" s="11">
        <v>36048.42</v>
      </c>
      <c r="I503" s="11">
        <v>576.77509999999995</v>
      </c>
      <c r="J503" s="11">
        <v>3196.0059999999999</v>
      </c>
      <c r="L503" s="12">
        <v>4843411.4861654397</v>
      </c>
      <c r="N503" s="11">
        <v>4.82087E-2</v>
      </c>
      <c r="O503" s="12">
        <v>6.9255420000000002E-5</v>
      </c>
      <c r="P503" s="11">
        <v>1.0266999999999999</v>
      </c>
      <c r="Q503" s="11">
        <v>507915</v>
      </c>
      <c r="R503" s="12">
        <v>10535750</v>
      </c>
      <c r="U503" s="12">
        <f t="shared" si="33"/>
        <v>0.10726210264891266</v>
      </c>
      <c r="V503" s="12">
        <f t="shared" si="34"/>
        <v>0.11334068261540856</v>
      </c>
      <c r="W503" s="12">
        <f t="shared" si="36"/>
        <v>4.528408329968845E-2</v>
      </c>
      <c r="Y503" s="11">
        <v>676</v>
      </c>
      <c r="Z503" s="11">
        <v>4.1259769999999998</v>
      </c>
      <c r="AA503" s="11">
        <v>2.2920199999999999</v>
      </c>
      <c r="AB503" s="11">
        <v>126</v>
      </c>
      <c r="AC503" s="11">
        <v>152</v>
      </c>
      <c r="AD503" s="11">
        <v>11058</v>
      </c>
      <c r="AE503" s="11">
        <v>11146</v>
      </c>
    </row>
    <row r="504" spans="1:31" x14ac:dyDescent="0.25">
      <c r="A504" s="19" t="s">
        <v>238</v>
      </c>
      <c r="B504" s="11">
        <v>51</v>
      </c>
      <c r="C504" s="11" t="s">
        <v>275</v>
      </c>
      <c r="D504" s="11">
        <v>25992.95</v>
      </c>
      <c r="E504" s="11">
        <v>519421.7</v>
      </c>
      <c r="F504" s="11">
        <v>4364.4480000000003</v>
      </c>
      <c r="G504" s="11">
        <v>25018.15</v>
      </c>
      <c r="H504" s="11">
        <v>36082.839999999997</v>
      </c>
      <c r="I504" s="11">
        <v>570.66079999999999</v>
      </c>
      <c r="J504" s="11">
        <v>3208.3829999999998</v>
      </c>
      <c r="L504" s="12">
        <v>4843411.4861654397</v>
      </c>
      <c r="N504" s="11">
        <v>4.8165380000000001E-2</v>
      </c>
      <c r="O504" s="12">
        <v>6.9229050000000001E-5</v>
      </c>
      <c r="P504" s="11">
        <v>0.75636080000000006</v>
      </c>
      <c r="Q504" s="11">
        <v>507368</v>
      </c>
      <c r="R504" s="12">
        <v>10533870</v>
      </c>
      <c r="U504" s="12">
        <f t="shared" si="33"/>
        <v>0.10724294260020215</v>
      </c>
      <c r="V504" s="12">
        <f t="shared" si="34"/>
        <v>0.11331928963723287</v>
      </c>
      <c r="W504" s="12">
        <f t="shared" si="36"/>
        <v>4.5243909410523857E-2</v>
      </c>
      <c r="Y504" s="11">
        <v>676</v>
      </c>
      <c r="Z504" s="11">
        <v>4.1259769999999998</v>
      </c>
      <c r="AA504" s="11">
        <v>2.2920199999999999</v>
      </c>
      <c r="AB504" s="11">
        <v>152</v>
      </c>
      <c r="AC504" s="11">
        <v>152</v>
      </c>
      <c r="AD504" s="11">
        <v>11058</v>
      </c>
      <c r="AE504" s="11">
        <v>11148</v>
      </c>
    </row>
    <row r="505" spans="1:31" x14ac:dyDescent="0.25">
      <c r="A505" s="19" t="s">
        <v>239</v>
      </c>
      <c r="B505" s="11">
        <v>52</v>
      </c>
      <c r="C505" s="11" t="s">
        <v>275</v>
      </c>
      <c r="D505" s="11">
        <v>25323.62</v>
      </c>
      <c r="E505" s="11">
        <v>516254</v>
      </c>
      <c r="F505" s="11">
        <v>4351.3810000000003</v>
      </c>
      <c r="G505" s="11">
        <v>24859.81</v>
      </c>
      <c r="H505" s="11">
        <v>36196.550000000003</v>
      </c>
      <c r="I505" s="11">
        <v>577.36680000000001</v>
      </c>
      <c r="J505" s="11">
        <v>3206.3609999999999</v>
      </c>
      <c r="L505" s="12">
        <v>4843411.4861654397</v>
      </c>
      <c r="N505" s="11">
        <v>4.8154229999999999E-2</v>
      </c>
      <c r="O505" s="12">
        <v>6.9432710000000004E-5</v>
      </c>
      <c r="P505" s="11">
        <v>0.99924420000000003</v>
      </c>
      <c r="Q505" s="11">
        <v>504157</v>
      </c>
      <c r="R505" s="12">
        <v>10469630</v>
      </c>
      <c r="U505" s="12">
        <f t="shared" si="33"/>
        <v>0.10658892011851788</v>
      </c>
      <c r="V505" s="12">
        <f t="shared" si="34"/>
        <v>0.11258930641220269</v>
      </c>
      <c r="W505" s="12">
        <f t="shared" si="36"/>
        <v>4.5251116633884578E-2</v>
      </c>
      <c r="Y505" s="11">
        <v>676</v>
      </c>
      <c r="Z505" s="11">
        <v>4.1259769999999998</v>
      </c>
      <c r="AA505" s="11">
        <v>2.2920199999999999</v>
      </c>
      <c r="AB505" s="11">
        <v>178</v>
      </c>
      <c r="AC505" s="11">
        <v>152</v>
      </c>
      <c r="AD505" s="11">
        <v>11058</v>
      </c>
      <c r="AE505" s="11">
        <v>11150</v>
      </c>
    </row>
    <row r="506" spans="1:31" x14ac:dyDescent="0.25">
      <c r="A506" s="19" t="s">
        <v>240</v>
      </c>
      <c r="B506" s="11">
        <v>53</v>
      </c>
      <c r="C506" s="11" t="s">
        <v>275</v>
      </c>
      <c r="D506" s="11">
        <v>24586.73</v>
      </c>
      <c r="E506" s="11">
        <v>511500.5</v>
      </c>
      <c r="F506" s="11">
        <v>4283.0870000000004</v>
      </c>
      <c r="G506" s="11">
        <v>24604.93</v>
      </c>
      <c r="H506" s="11">
        <v>35970.81</v>
      </c>
      <c r="I506" s="11">
        <v>561.83429999999998</v>
      </c>
      <c r="J506" s="11">
        <v>3220.4639999999999</v>
      </c>
      <c r="L506" s="12">
        <v>4843411.4861654397</v>
      </c>
      <c r="N506" s="11">
        <v>4.8103439999999997E-2</v>
      </c>
      <c r="O506" s="12">
        <v>6.9716100000000002E-5</v>
      </c>
      <c r="P506" s="11">
        <v>1.018473</v>
      </c>
      <c r="Q506" s="11">
        <v>498988</v>
      </c>
      <c r="R506" s="12">
        <v>10373230</v>
      </c>
      <c r="U506" s="12">
        <f t="shared" si="33"/>
        <v>0.1056074837872093</v>
      </c>
      <c r="V506" s="12">
        <f t="shared" si="34"/>
        <v>0.11149482790223056</v>
      </c>
      <c r="W506" s="12">
        <f t="shared" si="36"/>
        <v>4.5229895936361508E-2</v>
      </c>
      <c r="Y506" s="11">
        <v>676</v>
      </c>
      <c r="Z506" s="11">
        <v>4.1259769999999998</v>
      </c>
      <c r="AA506" s="11">
        <v>2.2920199999999999</v>
      </c>
      <c r="AB506" s="11">
        <v>204</v>
      </c>
      <c r="AC506" s="11">
        <v>152</v>
      </c>
      <c r="AD506" s="11">
        <v>11058</v>
      </c>
      <c r="AE506" s="11">
        <v>11152</v>
      </c>
    </row>
    <row r="507" spans="1:31" x14ac:dyDescent="0.25">
      <c r="A507" s="19" t="s">
        <v>241</v>
      </c>
      <c r="B507" s="11">
        <v>54</v>
      </c>
      <c r="C507" s="11" t="s">
        <v>275</v>
      </c>
      <c r="D507" s="11">
        <v>21239.84</v>
      </c>
      <c r="E507" s="11">
        <v>449083.7</v>
      </c>
      <c r="F507" s="11">
        <v>3778.1559999999999</v>
      </c>
      <c r="G507" s="11">
        <v>21575.3</v>
      </c>
      <c r="H507" s="11">
        <v>31740.58</v>
      </c>
      <c r="I507" s="11">
        <v>505.47340000000003</v>
      </c>
      <c r="J507" s="11">
        <v>2818.0970000000002</v>
      </c>
      <c r="L507" s="12">
        <v>4843411.4861654397</v>
      </c>
      <c r="N507" s="11">
        <v>4.8042920000000003E-2</v>
      </c>
      <c r="O507" s="12">
        <v>7.435439E-5</v>
      </c>
      <c r="P507" s="11">
        <v>0.90359029999999996</v>
      </c>
      <c r="Q507" s="11">
        <v>437547</v>
      </c>
      <c r="R507" s="11">
        <v>9107418</v>
      </c>
      <c r="U507" s="12">
        <f t="shared" si="33"/>
        <v>9.2720534128216819E-2</v>
      </c>
      <c r="V507" s="12">
        <f t="shared" si="34"/>
        <v>9.7228052613501953E-2</v>
      </c>
      <c r="W507" s="12">
        <f t="shared" si="36"/>
        <v>4.5520947032921762E-2</v>
      </c>
      <c r="Y507" s="11">
        <v>676</v>
      </c>
      <c r="Z507" s="11">
        <v>4.1259769999999998</v>
      </c>
      <c r="AA507" s="11">
        <v>2.2920199999999999</v>
      </c>
      <c r="AB507" s="11">
        <v>230</v>
      </c>
      <c r="AC507" s="11">
        <v>152</v>
      </c>
      <c r="AD507" s="11">
        <v>11058</v>
      </c>
      <c r="AE507" s="11">
        <v>11155</v>
      </c>
    </row>
    <row r="508" spans="1:31" x14ac:dyDescent="0.25">
      <c r="A508" s="19" t="s">
        <v>242</v>
      </c>
      <c r="B508" s="11">
        <v>55</v>
      </c>
      <c r="C508" s="11" t="s">
        <v>275</v>
      </c>
      <c r="D508" s="11">
        <v>15653.21</v>
      </c>
      <c r="E508" s="11">
        <v>310400.5</v>
      </c>
      <c r="F508" s="11">
        <v>2551.578</v>
      </c>
      <c r="G508" s="11">
        <v>14682.99</v>
      </c>
      <c r="H508" s="11">
        <v>22453.65</v>
      </c>
      <c r="I508" s="11">
        <v>358.67849999999999</v>
      </c>
      <c r="J508" s="11">
        <v>1962.377</v>
      </c>
      <c r="L508" s="12">
        <v>4843411.4861654397</v>
      </c>
      <c r="N508" s="11">
        <v>4.7303369999999997E-2</v>
      </c>
      <c r="O508" s="12">
        <v>8.871296E-5</v>
      </c>
      <c r="P508" s="11">
        <v>0.78150560000000002</v>
      </c>
      <c r="Q508" s="11">
        <v>297771</v>
      </c>
      <c r="R508" s="11">
        <v>6294922</v>
      </c>
      <c r="U508" s="12">
        <f t="shared" si="33"/>
        <v>6.4087162713021131E-2</v>
      </c>
      <c r="V508" s="12">
        <f t="shared" si="34"/>
        <v>6.6208727457827049E-2</v>
      </c>
      <c r="W508" s="12">
        <f t="shared" si="36"/>
        <v>4.5583634175342148E-2</v>
      </c>
      <c r="Y508" s="11">
        <v>676</v>
      </c>
      <c r="Z508" s="11">
        <v>4.1259769999999998</v>
      </c>
      <c r="AA508" s="11">
        <v>2.2920199999999999</v>
      </c>
      <c r="AB508" s="11">
        <v>22</v>
      </c>
      <c r="AC508" s="11">
        <v>178</v>
      </c>
      <c r="AD508" s="11">
        <v>11056</v>
      </c>
      <c r="AE508" s="11">
        <v>11138</v>
      </c>
    </row>
    <row r="509" spans="1:31" x14ac:dyDescent="0.25">
      <c r="A509" s="19" t="s">
        <v>243</v>
      </c>
      <c r="B509" s="11">
        <v>56</v>
      </c>
      <c r="C509" s="11" t="s">
        <v>275</v>
      </c>
      <c r="D509" s="11">
        <v>22362.62</v>
      </c>
      <c r="E509" s="11">
        <v>430892.3</v>
      </c>
      <c r="F509" s="11">
        <v>3598.817</v>
      </c>
      <c r="G509" s="11">
        <v>20559.759999999998</v>
      </c>
      <c r="H509" s="11">
        <v>31563.41</v>
      </c>
      <c r="I509" s="11">
        <v>504.43790000000001</v>
      </c>
      <c r="J509" s="11">
        <v>2801.43</v>
      </c>
      <c r="L509" s="12">
        <v>4843411.4861654397</v>
      </c>
      <c r="N509" s="11">
        <v>4.7714390000000002E-2</v>
      </c>
      <c r="O509" s="12">
        <v>7.5635879999999997E-5</v>
      </c>
      <c r="P509" s="11">
        <v>0.68548659999999995</v>
      </c>
      <c r="Q509" s="11">
        <v>416952</v>
      </c>
      <c r="R509" s="11">
        <v>8738495</v>
      </c>
      <c r="U509" s="12">
        <f t="shared" si="33"/>
        <v>8.8964627769246227E-2</v>
      </c>
      <c r="V509" s="12">
        <f t="shared" si="34"/>
        <v>9.3106207307296157E-2</v>
      </c>
      <c r="W509" s="12">
        <f t="shared" si="36"/>
        <v>4.5310497630298388E-2</v>
      </c>
      <c r="Y509" s="11">
        <v>676</v>
      </c>
      <c r="Z509" s="11">
        <v>4.1259769999999998</v>
      </c>
      <c r="AA509" s="11">
        <v>2.2920199999999999</v>
      </c>
      <c r="AB509" s="11">
        <v>48</v>
      </c>
      <c r="AC509" s="11">
        <v>178</v>
      </c>
      <c r="AD509" s="11">
        <v>11056</v>
      </c>
      <c r="AE509" s="11">
        <v>11140</v>
      </c>
    </row>
    <row r="510" spans="1:31" x14ac:dyDescent="0.25">
      <c r="A510" s="19" t="s">
        <v>244</v>
      </c>
      <c r="B510" s="11">
        <v>57</v>
      </c>
      <c r="C510" s="11" t="s">
        <v>275</v>
      </c>
      <c r="D510" s="11">
        <v>24728.7</v>
      </c>
      <c r="E510" s="11">
        <v>482708.5</v>
      </c>
      <c r="F510" s="11">
        <v>4048.027</v>
      </c>
      <c r="G510" s="11">
        <v>23120.41</v>
      </c>
      <c r="H510" s="11">
        <v>34361.14</v>
      </c>
      <c r="I510" s="11">
        <v>548.61929999999995</v>
      </c>
      <c r="J510" s="11">
        <v>3066.0259999999998</v>
      </c>
      <c r="L510" s="12">
        <v>4843411.4861654397</v>
      </c>
      <c r="N510" s="11">
        <v>4.7897259999999997E-2</v>
      </c>
      <c r="O510" s="12">
        <v>7.1604149999999998E-5</v>
      </c>
      <c r="P510" s="11">
        <v>0.78351769999999998</v>
      </c>
      <c r="Q510" s="11">
        <v>468882</v>
      </c>
      <c r="R510" s="11">
        <v>9789329</v>
      </c>
      <c r="U510" s="12">
        <f t="shared" si="33"/>
        <v>9.9662913501938163E-2</v>
      </c>
      <c r="V510" s="12">
        <f t="shared" si="34"/>
        <v>0.10488972110268797</v>
      </c>
      <c r="W510" s="12">
        <f t="shared" si="36"/>
        <v>4.5195975971620186E-2</v>
      </c>
      <c r="Y510" s="11">
        <v>676</v>
      </c>
      <c r="Z510" s="11">
        <v>4.1259769999999998</v>
      </c>
      <c r="AA510" s="11">
        <v>2.2920199999999999</v>
      </c>
      <c r="AB510" s="11">
        <v>74</v>
      </c>
      <c r="AC510" s="11">
        <v>178</v>
      </c>
      <c r="AD510" s="11">
        <v>11056</v>
      </c>
      <c r="AE510" s="11">
        <v>11142</v>
      </c>
    </row>
    <row r="511" spans="1:31" x14ac:dyDescent="0.25">
      <c r="A511" s="19" t="s">
        <v>245</v>
      </c>
      <c r="B511" s="11">
        <v>58</v>
      </c>
      <c r="C511" s="11" t="s">
        <v>275</v>
      </c>
      <c r="D511" s="11">
        <v>25661.14</v>
      </c>
      <c r="E511" s="11">
        <v>505715.1</v>
      </c>
      <c r="F511" s="11">
        <v>4253.3530000000001</v>
      </c>
      <c r="G511" s="11">
        <v>24248.62</v>
      </c>
      <c r="H511" s="11">
        <v>35361.83</v>
      </c>
      <c r="I511" s="11">
        <v>570.46349999999995</v>
      </c>
      <c r="J511" s="11">
        <v>3134.221</v>
      </c>
      <c r="L511" s="12">
        <v>4843411.4861654397</v>
      </c>
      <c r="N511" s="11">
        <v>4.7949169999999999E-2</v>
      </c>
      <c r="O511" s="12">
        <v>6.9996080000000004E-5</v>
      </c>
      <c r="P511" s="11">
        <v>0.58173390000000003</v>
      </c>
      <c r="Q511" s="11">
        <v>491762</v>
      </c>
      <c r="R511" s="12">
        <v>10255900</v>
      </c>
      <c r="U511" s="12">
        <f t="shared" si="33"/>
        <v>0.10441299514701731</v>
      </c>
      <c r="V511" s="12">
        <f t="shared" si="34"/>
        <v>0.11016428671404122</v>
      </c>
      <c r="W511" s="12">
        <f t="shared" si="36"/>
        <v>4.5117004456105808E-2</v>
      </c>
      <c r="Y511" s="11">
        <v>676</v>
      </c>
      <c r="Z511" s="11">
        <v>4.1259769999999998</v>
      </c>
      <c r="AA511" s="11">
        <v>2.2920199999999999</v>
      </c>
      <c r="AB511" s="11">
        <v>100</v>
      </c>
      <c r="AC511" s="11">
        <v>178</v>
      </c>
      <c r="AD511" s="11">
        <v>11056</v>
      </c>
      <c r="AE511" s="11">
        <v>11144</v>
      </c>
    </row>
    <row r="512" spans="1:31" x14ac:dyDescent="0.25">
      <c r="A512" s="19" t="s">
        <v>246</v>
      </c>
      <c r="B512" s="11">
        <v>59</v>
      </c>
      <c r="C512" s="11" t="s">
        <v>275</v>
      </c>
      <c r="D512" s="11">
        <v>25614.2</v>
      </c>
      <c r="E512" s="11">
        <v>515156.9</v>
      </c>
      <c r="F512" s="11">
        <v>4337.4750000000004</v>
      </c>
      <c r="G512" s="11">
        <v>24778.65</v>
      </c>
      <c r="H512" s="11">
        <v>35785.5</v>
      </c>
      <c r="I512" s="11">
        <v>570.11829999999998</v>
      </c>
      <c r="J512" s="11">
        <v>3179.0430000000001</v>
      </c>
      <c r="L512" s="12">
        <v>4843411.4861654397</v>
      </c>
      <c r="N512" s="11">
        <v>4.809923E-2</v>
      </c>
      <c r="O512" s="12">
        <v>6.9465070000000005E-5</v>
      </c>
      <c r="P512" s="11">
        <v>1.4916339999999999</v>
      </c>
      <c r="Q512" s="11">
        <v>502511</v>
      </c>
      <c r="R512" s="12">
        <v>10447380</v>
      </c>
      <c r="U512" s="12">
        <f t="shared" si="33"/>
        <v>0.10636240622368699</v>
      </c>
      <c r="V512" s="12">
        <f t="shared" si="34"/>
        <v>0.11233660186432812</v>
      </c>
      <c r="W512" s="12">
        <f t="shared" si="36"/>
        <v>4.5205549446004453E-2</v>
      </c>
      <c r="Y512" s="11">
        <v>676</v>
      </c>
      <c r="Z512" s="11">
        <v>4.1259769999999998</v>
      </c>
      <c r="AA512" s="11">
        <v>2.2920199999999999</v>
      </c>
      <c r="AB512" s="11">
        <v>126</v>
      </c>
      <c r="AC512" s="11">
        <v>178</v>
      </c>
      <c r="AD512" s="11">
        <v>11056</v>
      </c>
      <c r="AE512" s="11">
        <v>11146</v>
      </c>
    </row>
    <row r="513" spans="1:31" x14ac:dyDescent="0.25">
      <c r="A513" s="19" t="s">
        <v>247</v>
      </c>
      <c r="B513" s="11">
        <v>60</v>
      </c>
      <c r="C513" s="11" t="s">
        <v>275</v>
      </c>
      <c r="D513" s="11">
        <v>25383.58</v>
      </c>
      <c r="E513" s="11">
        <v>516982.2</v>
      </c>
      <c r="F513" s="11">
        <v>4334.3190000000004</v>
      </c>
      <c r="G513" s="11">
        <v>24865.29</v>
      </c>
      <c r="H513" s="11">
        <v>35986.29</v>
      </c>
      <c r="I513" s="11">
        <v>576.77509999999995</v>
      </c>
      <c r="J513" s="11">
        <v>3190.779</v>
      </c>
      <c r="L513" s="12">
        <v>4843411.4861654397</v>
      </c>
      <c r="N513" s="11">
        <v>4.8096989999999999E-2</v>
      </c>
      <c r="O513" s="12">
        <v>6.9340650000000002E-5</v>
      </c>
      <c r="P513" s="11">
        <v>1.1570279999999999</v>
      </c>
      <c r="Q513" s="11">
        <v>504268</v>
      </c>
      <c r="R513" s="12">
        <v>10484400</v>
      </c>
      <c r="U513" s="12">
        <f t="shared" si="33"/>
        <v>0.10673926869040362</v>
      </c>
      <c r="V513" s="12">
        <f t="shared" si="34"/>
        <v>0.11275707241502916</v>
      </c>
      <c r="W513" s="12">
        <f t="shared" si="36"/>
        <v>4.5193267657343571E-2</v>
      </c>
      <c r="Y513" s="11">
        <v>676</v>
      </c>
      <c r="Z513" s="11">
        <v>4.1259769999999998</v>
      </c>
      <c r="AA513" s="11">
        <v>2.2920199999999999</v>
      </c>
      <c r="AB513" s="11">
        <v>152</v>
      </c>
      <c r="AC513" s="11">
        <v>178</v>
      </c>
      <c r="AD513" s="11">
        <v>11056</v>
      </c>
      <c r="AE513" s="11">
        <v>11148</v>
      </c>
    </row>
    <row r="514" spans="1:31" x14ac:dyDescent="0.25">
      <c r="A514" s="19" t="s">
        <v>248</v>
      </c>
      <c r="B514" s="11">
        <v>61</v>
      </c>
      <c r="C514" s="11" t="s">
        <v>275</v>
      </c>
      <c r="D514" s="11">
        <v>24856.06</v>
      </c>
      <c r="E514" s="11">
        <v>514493.8</v>
      </c>
      <c r="F514" s="11">
        <v>4322.9780000000001</v>
      </c>
      <c r="G514" s="11">
        <v>24758.09</v>
      </c>
      <c r="H514" s="11">
        <v>35928.800000000003</v>
      </c>
      <c r="I514" s="11">
        <v>560.50289999999995</v>
      </c>
      <c r="J514" s="11">
        <v>3202.0219999999999</v>
      </c>
      <c r="L514" s="12">
        <v>4843411.4861654397</v>
      </c>
      <c r="N514" s="11">
        <v>4.8121249999999997E-2</v>
      </c>
      <c r="O514" s="12">
        <v>6.9526480000000005E-5</v>
      </c>
      <c r="P514" s="11">
        <v>0.65743169999999995</v>
      </c>
      <c r="Q514" s="11">
        <v>502094</v>
      </c>
      <c r="R514" s="12">
        <v>10433930</v>
      </c>
      <c r="U514" s="12">
        <f t="shared" si="33"/>
        <v>0.1062254985911445</v>
      </c>
      <c r="V514" s="12">
        <f t="shared" si="34"/>
        <v>0.11218389360731075</v>
      </c>
      <c r="W514" s="12">
        <f t="shared" si="36"/>
        <v>4.5229943669617675E-2</v>
      </c>
      <c r="Y514" s="11">
        <v>676</v>
      </c>
      <c r="Z514" s="11">
        <v>4.1259769999999998</v>
      </c>
      <c r="AA514" s="11">
        <v>2.2920199999999999</v>
      </c>
      <c r="AB514" s="11">
        <v>178</v>
      </c>
      <c r="AC514" s="11">
        <v>178</v>
      </c>
      <c r="AD514" s="11">
        <v>11056</v>
      </c>
      <c r="AE514" s="11">
        <v>11150</v>
      </c>
    </row>
    <row r="515" spans="1:31" x14ac:dyDescent="0.25">
      <c r="A515" s="19" t="s">
        <v>249</v>
      </c>
      <c r="B515" s="11">
        <v>62</v>
      </c>
      <c r="C515" s="11" t="s">
        <v>275</v>
      </c>
      <c r="D515" s="11">
        <v>23746.84</v>
      </c>
      <c r="E515" s="11">
        <v>509111.3</v>
      </c>
      <c r="F515" s="11">
        <v>4298.9650000000001</v>
      </c>
      <c r="G515" s="11">
        <v>24434.67</v>
      </c>
      <c r="H515" s="11">
        <v>35837.129999999997</v>
      </c>
      <c r="I515" s="11">
        <v>570.80870000000004</v>
      </c>
      <c r="J515" s="11">
        <v>3184.1219999999998</v>
      </c>
      <c r="L515" s="12">
        <v>4843411.4861654397</v>
      </c>
      <c r="N515" s="11">
        <v>4.7994740000000001E-2</v>
      </c>
      <c r="O515" s="12">
        <v>6.9796880000000001E-5</v>
      </c>
      <c r="P515" s="11">
        <v>1.123424</v>
      </c>
      <c r="Q515" s="11">
        <v>495535</v>
      </c>
      <c r="R515" s="12">
        <v>10324780</v>
      </c>
      <c r="U515" s="12">
        <f t="shared" si="33"/>
        <v>0.10511419511933039</v>
      </c>
      <c r="V515" s="12">
        <f t="shared" si="34"/>
        <v>0.11094515020228352</v>
      </c>
      <c r="W515" s="12">
        <f t="shared" si="36"/>
        <v>4.5140983643505182E-2</v>
      </c>
      <c r="Y515" s="11">
        <v>676</v>
      </c>
      <c r="Z515" s="11">
        <v>4.1259769999999998</v>
      </c>
      <c r="AA515" s="11">
        <v>2.2920199999999999</v>
      </c>
      <c r="AB515" s="11">
        <v>204</v>
      </c>
      <c r="AC515" s="11">
        <v>178</v>
      </c>
      <c r="AD515" s="11">
        <v>11056</v>
      </c>
      <c r="AE515" s="11">
        <v>11152</v>
      </c>
    </row>
    <row r="516" spans="1:31" x14ac:dyDescent="0.25">
      <c r="A516" s="19" t="s">
        <v>250</v>
      </c>
      <c r="B516" s="11">
        <v>63</v>
      </c>
      <c r="C516" s="11" t="s">
        <v>275</v>
      </c>
      <c r="D516" s="11">
        <v>20653.3</v>
      </c>
      <c r="E516" s="11">
        <v>446546.6</v>
      </c>
      <c r="F516" s="11">
        <v>3740.1880000000001</v>
      </c>
      <c r="G516" s="11">
        <v>21477.66</v>
      </c>
      <c r="H516" s="11">
        <v>31655.23</v>
      </c>
      <c r="I516" s="11">
        <v>506.36090000000002</v>
      </c>
      <c r="J516" s="11">
        <v>2796.154</v>
      </c>
      <c r="L516" s="12">
        <v>4843411.4861654397</v>
      </c>
      <c r="N516" s="11">
        <v>4.8097250000000001E-2</v>
      </c>
      <c r="O516" s="12">
        <v>7.4609390000000004E-5</v>
      </c>
      <c r="P516" s="11">
        <v>0.64587589999999995</v>
      </c>
      <c r="Q516" s="11">
        <v>435567</v>
      </c>
      <c r="R516" s="11">
        <v>9055965</v>
      </c>
      <c r="U516" s="12">
        <f t="shared" si="33"/>
        <v>9.2196709132705515E-2</v>
      </c>
      <c r="V516" s="12">
        <f t="shared" si="34"/>
        <v>9.6652217316170533E-2</v>
      </c>
      <c r="W516" s="12">
        <f t="shared" si="36"/>
        <v>4.5586597800449505E-2</v>
      </c>
      <c r="Y516" s="11">
        <v>676</v>
      </c>
      <c r="Z516" s="11">
        <v>4.1259769999999998</v>
      </c>
      <c r="AA516" s="11">
        <v>2.2920199999999999</v>
      </c>
      <c r="AB516" s="11">
        <v>230</v>
      </c>
      <c r="AC516" s="11">
        <v>178</v>
      </c>
      <c r="AD516" s="11">
        <v>11056</v>
      </c>
      <c r="AE516" s="11">
        <v>11155</v>
      </c>
    </row>
    <row r="517" spans="1:31" x14ac:dyDescent="0.25">
      <c r="A517" s="19" t="s">
        <v>251</v>
      </c>
      <c r="B517" s="11">
        <v>64</v>
      </c>
      <c r="C517" s="11" t="s">
        <v>275</v>
      </c>
      <c r="D517" s="11">
        <v>8747.3870000000006</v>
      </c>
      <c r="E517" s="11">
        <v>202340.1</v>
      </c>
      <c r="F517" s="11">
        <v>1627.712</v>
      </c>
      <c r="G517" s="11">
        <v>9522.1409999999996</v>
      </c>
      <c r="H517" s="11">
        <v>12990.63</v>
      </c>
      <c r="I517" s="11">
        <v>209.17160000000001</v>
      </c>
      <c r="J517" s="11">
        <v>1159.566</v>
      </c>
      <c r="L517" s="12">
        <v>4843411.4861654397</v>
      </c>
      <c r="N517" s="11">
        <v>4.7060060000000001E-2</v>
      </c>
      <c r="O517" s="11">
        <v>1.095815E-4</v>
      </c>
      <c r="P517" s="11">
        <v>1.512626</v>
      </c>
      <c r="Q517" s="11">
        <v>193109</v>
      </c>
      <c r="R517" s="11">
        <v>4103458</v>
      </c>
      <c r="U517" s="12">
        <f t="shared" si="33"/>
        <v>4.1776359613044975E-2</v>
      </c>
      <c r="V517" s="12">
        <f t="shared" si="34"/>
        <v>4.266760828685507E-2</v>
      </c>
      <c r="W517" s="12">
        <f t="shared" si="36"/>
        <v>4.5943053484189082E-2</v>
      </c>
      <c r="Y517" s="11">
        <v>676</v>
      </c>
      <c r="Z517" s="11">
        <v>4.1259769999999998</v>
      </c>
      <c r="AA517" s="11">
        <v>2.2920199999999999</v>
      </c>
      <c r="AB517" s="11">
        <v>22</v>
      </c>
      <c r="AC517" s="11">
        <v>204</v>
      </c>
      <c r="AD517" s="11">
        <v>11054</v>
      </c>
      <c r="AE517" s="11">
        <v>11138</v>
      </c>
    </row>
    <row r="518" spans="1:31" x14ac:dyDescent="0.25">
      <c r="A518" s="19" t="s">
        <v>252</v>
      </c>
      <c r="B518" s="11">
        <v>65</v>
      </c>
      <c r="C518" s="11" t="s">
        <v>275</v>
      </c>
      <c r="D518" s="11">
        <v>18086.689999999999</v>
      </c>
      <c r="E518" s="11">
        <v>361555</v>
      </c>
      <c r="F518" s="11">
        <v>3000.74</v>
      </c>
      <c r="G518" s="11">
        <v>17140.29</v>
      </c>
      <c r="H518" s="11">
        <v>26606.95</v>
      </c>
      <c r="I518" s="11">
        <v>432.24849999999998</v>
      </c>
      <c r="J518" s="11">
        <v>2348.422</v>
      </c>
      <c r="L518" s="12">
        <v>4843411.4861654397</v>
      </c>
      <c r="N518" s="11">
        <v>4.7407129999999999E-2</v>
      </c>
      <c r="O518" s="12">
        <v>8.2292150000000001E-5</v>
      </c>
      <c r="P518" s="11">
        <v>1.1608229999999999</v>
      </c>
      <c r="Q518" s="11">
        <v>347605</v>
      </c>
      <c r="R518" s="11">
        <v>7332336</v>
      </c>
      <c r="U518" s="12">
        <f t="shared" ref="U518:U534" si="37">E518/L518</f>
        <v>7.4648829865629568E-2</v>
      </c>
      <c r="V518" s="12">
        <f t="shared" ref="V518:V534" si="38">U518/(1-U518/2)</f>
        <v>7.7543079957117456E-2</v>
      </c>
      <c r="W518" s="12">
        <f t="shared" ref="W518:W534" si="39">N518/(1+V518*f)</f>
        <v>4.5401057755683066E-2</v>
      </c>
      <c r="Y518" s="11">
        <v>676</v>
      </c>
      <c r="Z518" s="11">
        <v>4.1259769999999998</v>
      </c>
      <c r="AA518" s="11">
        <v>2.2920199999999999</v>
      </c>
      <c r="AB518" s="11">
        <v>48</v>
      </c>
      <c r="AC518" s="11">
        <v>204</v>
      </c>
      <c r="AD518" s="11">
        <v>11054</v>
      </c>
      <c r="AE518" s="11">
        <v>11140</v>
      </c>
    </row>
    <row r="519" spans="1:31" x14ac:dyDescent="0.25">
      <c r="A519" s="19" t="s">
        <v>253</v>
      </c>
      <c r="B519" s="11">
        <v>66</v>
      </c>
      <c r="C519" s="11" t="s">
        <v>275</v>
      </c>
      <c r="D519" s="11">
        <v>22296.84</v>
      </c>
      <c r="E519" s="11">
        <v>447603</v>
      </c>
      <c r="F519" s="11">
        <v>3722.0909999999999</v>
      </c>
      <c r="G519" s="11">
        <v>21426.04</v>
      </c>
      <c r="H519" s="11">
        <v>32683.73</v>
      </c>
      <c r="I519" s="11">
        <v>524.95069999999998</v>
      </c>
      <c r="J519" s="11">
        <v>2896.252</v>
      </c>
      <c r="L519" s="12">
        <v>4843411.4861654397</v>
      </c>
      <c r="N519" s="11">
        <v>4.7868389999999997E-2</v>
      </c>
      <c r="O519" s="12">
        <v>7.4335670000000005E-5</v>
      </c>
      <c r="P519" s="11">
        <v>0.92007130000000004</v>
      </c>
      <c r="Q519" s="11">
        <v>434520</v>
      </c>
      <c r="R519" s="11">
        <v>9077390</v>
      </c>
      <c r="U519" s="12">
        <f t="shared" si="37"/>
        <v>9.2414819859621342E-2</v>
      </c>
      <c r="V519" s="12">
        <f t="shared" si="38"/>
        <v>9.6891945714131164E-2</v>
      </c>
      <c r="W519" s="12">
        <f t="shared" si="39"/>
        <v>4.5363810859261479E-2</v>
      </c>
      <c r="Y519" s="11">
        <v>676</v>
      </c>
      <c r="Z519" s="11">
        <v>4.1259769999999998</v>
      </c>
      <c r="AA519" s="11">
        <v>2.2920199999999999</v>
      </c>
      <c r="AB519" s="11">
        <v>74</v>
      </c>
      <c r="AC519" s="11">
        <v>204</v>
      </c>
      <c r="AD519" s="11">
        <v>11054</v>
      </c>
      <c r="AE519" s="11">
        <v>11142</v>
      </c>
    </row>
    <row r="520" spans="1:31" x14ac:dyDescent="0.25">
      <c r="A520" s="19" t="s">
        <v>254</v>
      </c>
      <c r="B520" s="11">
        <v>67</v>
      </c>
      <c r="C520" s="11" t="s">
        <v>275</v>
      </c>
      <c r="D520" s="11">
        <v>23793.84</v>
      </c>
      <c r="E520" s="11">
        <v>485881.4</v>
      </c>
      <c r="F520" s="11">
        <v>4064.7930000000001</v>
      </c>
      <c r="G520" s="11">
        <v>23282.45</v>
      </c>
      <c r="H520" s="11">
        <v>34571.25</v>
      </c>
      <c r="I520" s="11">
        <v>551.28200000000004</v>
      </c>
      <c r="J520" s="11">
        <v>3073.8159999999998</v>
      </c>
      <c r="L520" s="12">
        <v>4843411.4861654397</v>
      </c>
      <c r="N520" s="11">
        <v>4.7917960000000002E-2</v>
      </c>
      <c r="O520" s="12">
        <v>7.1386110000000005E-5</v>
      </c>
      <c r="P520" s="11">
        <v>1.0387930000000001</v>
      </c>
      <c r="Q520" s="11">
        <v>472168</v>
      </c>
      <c r="R520" s="11">
        <v>9853675</v>
      </c>
      <c r="U520" s="12">
        <f t="shared" si="37"/>
        <v>0.10031800960704156</v>
      </c>
      <c r="V520" s="12">
        <f t="shared" si="38"/>
        <v>0.10561558209675956</v>
      </c>
      <c r="W520" s="12">
        <f t="shared" si="39"/>
        <v>4.5197868565084127E-2</v>
      </c>
      <c r="Y520" s="11">
        <v>676</v>
      </c>
      <c r="Z520" s="11">
        <v>4.1259769999999998</v>
      </c>
      <c r="AA520" s="11">
        <v>2.2920199999999999</v>
      </c>
      <c r="AB520" s="11">
        <v>100</v>
      </c>
      <c r="AC520" s="11">
        <v>204</v>
      </c>
      <c r="AD520" s="11">
        <v>11054</v>
      </c>
      <c r="AE520" s="11">
        <v>11144</v>
      </c>
    </row>
    <row r="521" spans="1:31" x14ac:dyDescent="0.25">
      <c r="A521" s="19" t="s">
        <v>255</v>
      </c>
      <c r="B521" s="11">
        <v>68</v>
      </c>
      <c r="C521" s="11" t="s">
        <v>275</v>
      </c>
      <c r="D521" s="11">
        <v>24176.38</v>
      </c>
      <c r="E521" s="11">
        <v>502860.3</v>
      </c>
      <c r="F521" s="11">
        <v>4215.5820000000003</v>
      </c>
      <c r="G521" s="11">
        <v>24153.5</v>
      </c>
      <c r="H521" s="11">
        <v>35300</v>
      </c>
      <c r="I521" s="11">
        <v>560.25639999999999</v>
      </c>
      <c r="J521" s="11">
        <v>3135.6509999999998</v>
      </c>
      <c r="L521" s="12">
        <v>4843411.4861654397</v>
      </c>
      <c r="N521" s="11">
        <v>4.803222E-2</v>
      </c>
      <c r="O521" s="12">
        <v>7.0258030000000006E-5</v>
      </c>
      <c r="P521" s="11">
        <v>0.89995959999999997</v>
      </c>
      <c r="Q521" s="11">
        <v>489833</v>
      </c>
      <c r="R521" s="12">
        <v>10198010</v>
      </c>
      <c r="U521" s="12">
        <f t="shared" si="37"/>
        <v>0.1038235758899184</v>
      </c>
      <c r="V521" s="12">
        <f t="shared" si="38"/>
        <v>0.10950835014062064</v>
      </c>
      <c r="W521" s="12">
        <f t="shared" si="39"/>
        <v>4.5211049245531237E-2</v>
      </c>
      <c r="Y521" s="11">
        <v>676</v>
      </c>
      <c r="Z521" s="11">
        <v>4.1259769999999998</v>
      </c>
      <c r="AA521" s="11">
        <v>2.2920199999999999</v>
      </c>
      <c r="AB521" s="11">
        <v>126</v>
      </c>
      <c r="AC521" s="11">
        <v>204</v>
      </c>
      <c r="AD521" s="11">
        <v>11054</v>
      </c>
      <c r="AE521" s="11">
        <v>11146</v>
      </c>
    </row>
    <row r="522" spans="1:31" x14ac:dyDescent="0.25">
      <c r="A522" s="19" t="s">
        <v>256</v>
      </c>
      <c r="B522" s="11">
        <v>69</v>
      </c>
      <c r="C522" s="11" t="s">
        <v>275</v>
      </c>
      <c r="D522" s="11">
        <v>24019.43</v>
      </c>
      <c r="E522" s="11">
        <v>508170</v>
      </c>
      <c r="F522" s="11">
        <v>4278.2539999999999</v>
      </c>
      <c r="G522" s="11">
        <v>24521</v>
      </c>
      <c r="H522" s="11">
        <v>35579.83</v>
      </c>
      <c r="I522" s="11">
        <v>569.82249999999999</v>
      </c>
      <c r="J522" s="11">
        <v>3151.2330000000002</v>
      </c>
      <c r="L522" s="12">
        <v>4843411.4861654397</v>
      </c>
      <c r="N522" s="11">
        <v>4.8253549999999999E-2</v>
      </c>
      <c r="O522" s="12">
        <v>7.0058250000000003E-5</v>
      </c>
      <c r="P522" s="11">
        <v>1.0953310000000001</v>
      </c>
      <c r="Q522" s="11">
        <v>497286</v>
      </c>
      <c r="R522" s="12">
        <v>10305690</v>
      </c>
      <c r="U522" s="12">
        <f t="shared" si="37"/>
        <v>0.10491984863386478</v>
      </c>
      <c r="V522" s="12">
        <f t="shared" si="38"/>
        <v>0.11072866607592255</v>
      </c>
      <c r="W522" s="12">
        <f t="shared" si="39"/>
        <v>4.5389671067722279E-2</v>
      </c>
      <c r="Y522" s="11">
        <v>676</v>
      </c>
      <c r="Z522" s="11">
        <v>4.1259769999999998</v>
      </c>
      <c r="AA522" s="11">
        <v>2.2920199999999999</v>
      </c>
      <c r="AB522" s="11">
        <v>152</v>
      </c>
      <c r="AC522" s="11">
        <v>204</v>
      </c>
      <c r="AD522" s="11">
        <v>11054</v>
      </c>
      <c r="AE522" s="11">
        <v>11148</v>
      </c>
    </row>
    <row r="523" spans="1:31" x14ac:dyDescent="0.25">
      <c r="A523" s="19" t="s">
        <v>257</v>
      </c>
      <c r="B523" s="11">
        <v>70</v>
      </c>
      <c r="C523" s="11" t="s">
        <v>275</v>
      </c>
      <c r="D523" s="11">
        <v>23321.84</v>
      </c>
      <c r="E523" s="11">
        <v>507405.7</v>
      </c>
      <c r="F523" s="11">
        <v>4235.5029999999997</v>
      </c>
      <c r="G523" s="11">
        <v>24465.98</v>
      </c>
      <c r="H523" s="11">
        <v>35723.08</v>
      </c>
      <c r="I523" s="11">
        <v>575.59169999999995</v>
      </c>
      <c r="J523" s="11">
        <v>3157.3470000000002</v>
      </c>
      <c r="L523" s="12">
        <v>4843411.4861654397</v>
      </c>
      <c r="N523" s="11">
        <v>4.8217780000000002E-2</v>
      </c>
      <c r="O523" s="12">
        <v>7.0083810000000002E-5</v>
      </c>
      <c r="P523" s="11">
        <v>0.74733649999999996</v>
      </c>
      <c r="Q523" s="11">
        <v>496170</v>
      </c>
      <c r="R523" s="12">
        <v>10290190</v>
      </c>
      <c r="U523" s="12">
        <f t="shared" si="37"/>
        <v>0.10476204663785781</v>
      </c>
      <c r="V523" s="12">
        <f t="shared" si="38"/>
        <v>0.11055292181333799</v>
      </c>
      <c r="W523" s="12">
        <f t="shared" si="39"/>
        <v>4.5360296936392749E-2</v>
      </c>
      <c r="Y523" s="11">
        <v>676</v>
      </c>
      <c r="Z523" s="11">
        <v>4.1259769999999998</v>
      </c>
      <c r="AA523" s="11">
        <v>2.2920199999999999</v>
      </c>
      <c r="AB523" s="11">
        <v>178</v>
      </c>
      <c r="AC523" s="11">
        <v>204</v>
      </c>
      <c r="AD523" s="11">
        <v>11054</v>
      </c>
      <c r="AE523" s="11">
        <v>11150</v>
      </c>
    </row>
    <row r="524" spans="1:31" x14ac:dyDescent="0.25">
      <c r="A524" s="19" t="s">
        <v>258</v>
      </c>
      <c r="B524" s="11">
        <v>71</v>
      </c>
      <c r="C524" s="11" t="s">
        <v>275</v>
      </c>
      <c r="D524" s="11">
        <v>22406.71</v>
      </c>
      <c r="E524" s="11">
        <v>502664.7</v>
      </c>
      <c r="F524" s="11">
        <v>4212.8209999999999</v>
      </c>
      <c r="G524" s="11">
        <v>24159.759999999998</v>
      </c>
      <c r="H524" s="11">
        <v>35614.15</v>
      </c>
      <c r="I524" s="11">
        <v>567.40629999999999</v>
      </c>
      <c r="J524" s="11">
        <v>3169.7240000000002</v>
      </c>
      <c r="L524" s="12">
        <v>4843411.4861654397</v>
      </c>
      <c r="N524" s="11">
        <v>4.8063380000000003E-2</v>
      </c>
      <c r="O524" s="12">
        <v>7.0295540000000001E-5</v>
      </c>
      <c r="P524" s="11">
        <v>0.88241800000000004</v>
      </c>
      <c r="Q524" s="11">
        <v>489960</v>
      </c>
      <c r="R524" s="12">
        <v>10194040</v>
      </c>
      <c r="U524" s="12">
        <f t="shared" si="37"/>
        <v>0.10378319113207599</v>
      </c>
      <c r="V524" s="12">
        <f t="shared" si="38"/>
        <v>0.10946342279713936</v>
      </c>
      <c r="W524" s="12">
        <f t="shared" si="39"/>
        <v>4.5241469240780978E-2</v>
      </c>
      <c r="Y524" s="11">
        <v>676</v>
      </c>
      <c r="Z524" s="11">
        <v>4.1259769999999998</v>
      </c>
      <c r="AA524" s="11">
        <v>2.2920199999999999</v>
      </c>
      <c r="AB524" s="11">
        <v>204</v>
      </c>
      <c r="AC524" s="11">
        <v>204</v>
      </c>
      <c r="AD524" s="11">
        <v>11054</v>
      </c>
      <c r="AE524" s="11">
        <v>11152</v>
      </c>
    </row>
    <row r="525" spans="1:31" x14ac:dyDescent="0.25">
      <c r="A525" s="19" t="s">
        <v>259</v>
      </c>
      <c r="B525" s="11">
        <v>72</v>
      </c>
      <c r="C525" s="11" t="s">
        <v>275</v>
      </c>
      <c r="D525" s="11">
        <v>19543.59</v>
      </c>
      <c r="E525" s="11">
        <v>440848.5</v>
      </c>
      <c r="F525" s="11">
        <v>3687.7710000000002</v>
      </c>
      <c r="G525" s="11">
        <v>21198.37</v>
      </c>
      <c r="H525" s="11">
        <v>31452.81</v>
      </c>
      <c r="I525" s="11">
        <v>496.64690000000002</v>
      </c>
      <c r="J525" s="11">
        <v>2803.3040000000001</v>
      </c>
      <c r="L525" s="12">
        <v>4843411.4861654397</v>
      </c>
      <c r="N525" s="11">
        <v>4.80854E-2</v>
      </c>
      <c r="O525" s="12">
        <v>7.5080350000000004E-5</v>
      </c>
      <c r="P525" s="11">
        <v>1.0303739999999999</v>
      </c>
      <c r="Q525" s="11">
        <v>429903</v>
      </c>
      <c r="R525" s="11">
        <v>8940407</v>
      </c>
      <c r="U525" s="12">
        <f t="shared" si="37"/>
        <v>9.1020244977992285E-2</v>
      </c>
      <c r="V525" s="12">
        <f t="shared" si="38"/>
        <v>9.5360094562074546E-2</v>
      </c>
      <c r="W525" s="12">
        <f t="shared" si="39"/>
        <v>4.56071930640655E-2</v>
      </c>
      <c r="Y525" s="11">
        <v>676</v>
      </c>
      <c r="Z525" s="11">
        <v>4.1259769999999998</v>
      </c>
      <c r="AA525" s="11">
        <v>2.2920199999999999</v>
      </c>
      <c r="AB525" s="11">
        <v>230</v>
      </c>
      <c r="AC525" s="11">
        <v>204</v>
      </c>
      <c r="AD525" s="11">
        <v>11054</v>
      </c>
      <c r="AE525" s="11">
        <v>11155</v>
      </c>
    </row>
    <row r="526" spans="1:31" x14ac:dyDescent="0.25">
      <c r="A526" s="19" t="s">
        <v>260</v>
      </c>
      <c r="B526" s="11">
        <v>73</v>
      </c>
      <c r="C526" s="11" t="s">
        <v>275</v>
      </c>
      <c r="D526" s="11">
        <v>3474.8020000000001</v>
      </c>
      <c r="E526" s="11">
        <v>113140.3</v>
      </c>
      <c r="F526" s="11">
        <v>915.63120000000004</v>
      </c>
      <c r="G526" s="11">
        <v>5281.4589999999998</v>
      </c>
      <c r="H526" s="11">
        <v>5892.7510000000002</v>
      </c>
      <c r="I526" s="11">
        <v>96.844179999999994</v>
      </c>
      <c r="J526" s="11">
        <v>521.1046</v>
      </c>
      <c r="L526" s="12">
        <v>4843411.4861654397</v>
      </c>
      <c r="N526" s="11">
        <v>4.6680609999999997E-2</v>
      </c>
      <c r="O526" s="11">
        <v>1.45926E-4</v>
      </c>
      <c r="P526" s="11">
        <v>1.7110179999999999</v>
      </c>
      <c r="Q526" s="11">
        <v>107108</v>
      </c>
      <c r="R526" s="11">
        <v>2294486</v>
      </c>
      <c r="U526" s="12">
        <f t="shared" si="37"/>
        <v>2.335962994743895E-2</v>
      </c>
      <c r="V526" s="12">
        <f t="shared" si="38"/>
        <v>2.3635690438537176E-2</v>
      </c>
      <c r="W526" s="12">
        <f t="shared" si="39"/>
        <v>4.6060266422820621E-2</v>
      </c>
      <c r="Y526" s="11">
        <v>676</v>
      </c>
      <c r="Z526" s="11">
        <v>4.1259769999999998</v>
      </c>
      <c r="AA526" s="11">
        <v>2.2920199999999999</v>
      </c>
      <c r="AB526" s="11">
        <v>22</v>
      </c>
      <c r="AC526" s="11">
        <v>230</v>
      </c>
      <c r="AD526" s="11">
        <v>11051</v>
      </c>
      <c r="AE526" s="11">
        <v>11138</v>
      </c>
    </row>
    <row r="527" spans="1:31" x14ac:dyDescent="0.25">
      <c r="A527" s="19" t="s">
        <v>261</v>
      </c>
      <c r="B527" s="11">
        <v>74</v>
      </c>
      <c r="C527" s="11" t="s">
        <v>275</v>
      </c>
      <c r="D527" s="11">
        <v>10471.049999999999</v>
      </c>
      <c r="E527" s="11">
        <v>246581.7</v>
      </c>
      <c r="F527" s="11">
        <v>2015.0889999999999</v>
      </c>
      <c r="G527" s="11">
        <v>11614.5</v>
      </c>
      <c r="H527" s="11">
        <v>16780.57</v>
      </c>
      <c r="I527" s="11">
        <v>263.06700000000001</v>
      </c>
      <c r="J527" s="11">
        <v>1493.442</v>
      </c>
      <c r="L527" s="12">
        <v>4843411.4861654397</v>
      </c>
      <c r="N527" s="11">
        <v>4.7102020000000001E-2</v>
      </c>
      <c r="O527" s="12">
        <v>9.9311579999999998E-5</v>
      </c>
      <c r="P527" s="11">
        <v>1.6219840000000001</v>
      </c>
      <c r="Q527" s="11">
        <v>235542</v>
      </c>
      <c r="R527" s="11">
        <v>5000677</v>
      </c>
      <c r="U527" s="12">
        <f t="shared" si="37"/>
        <v>5.0910747662949521E-2</v>
      </c>
      <c r="V527" s="12">
        <f t="shared" si="38"/>
        <v>5.2240550402609956E-2</v>
      </c>
      <c r="W527" s="12">
        <f t="shared" si="39"/>
        <v>4.5740432481471124E-2</v>
      </c>
      <c r="Y527" s="11">
        <v>676</v>
      </c>
      <c r="Z527" s="11">
        <v>4.1259769999999998</v>
      </c>
      <c r="AA527" s="11">
        <v>2.2920199999999999</v>
      </c>
      <c r="AB527" s="11">
        <v>48</v>
      </c>
      <c r="AC527" s="11">
        <v>230</v>
      </c>
      <c r="AD527" s="11">
        <v>11051</v>
      </c>
      <c r="AE527" s="11">
        <v>11140</v>
      </c>
    </row>
    <row r="528" spans="1:31" x14ac:dyDescent="0.25">
      <c r="A528" s="19" t="s">
        <v>262</v>
      </c>
      <c r="B528" s="11">
        <v>75</v>
      </c>
      <c r="C528" s="11" t="s">
        <v>275</v>
      </c>
      <c r="D528" s="11">
        <v>17868</v>
      </c>
      <c r="E528" s="11">
        <v>381524</v>
      </c>
      <c r="F528" s="11">
        <v>3159.172</v>
      </c>
      <c r="G528" s="11">
        <v>18116.169999999998</v>
      </c>
      <c r="H528" s="11">
        <v>28585.75</v>
      </c>
      <c r="I528" s="11">
        <v>455.47340000000003</v>
      </c>
      <c r="J528" s="11">
        <v>2532.5940000000001</v>
      </c>
      <c r="L528" s="12">
        <v>4843411.4861654397</v>
      </c>
      <c r="N528" s="11">
        <v>4.7483709999999998E-2</v>
      </c>
      <c r="O528" s="12">
        <v>8.0177240000000005E-5</v>
      </c>
      <c r="P528" s="11">
        <v>1.0524629999999999</v>
      </c>
      <c r="Q528" s="11">
        <v>367396</v>
      </c>
      <c r="R528" s="11">
        <v>7737306</v>
      </c>
      <c r="U528" s="12">
        <f t="shared" si="37"/>
        <v>7.8771750261106763E-2</v>
      </c>
      <c r="V528" s="12">
        <f t="shared" si="38"/>
        <v>8.2001449095715023E-2</v>
      </c>
      <c r="W528" s="12">
        <f t="shared" si="39"/>
        <v>4.5364028111236798E-2</v>
      </c>
      <c r="Y528" s="11">
        <v>676</v>
      </c>
      <c r="Z528" s="11">
        <v>4.1259769999999998</v>
      </c>
      <c r="AA528" s="11">
        <v>2.2920199999999999</v>
      </c>
      <c r="AB528" s="11">
        <v>74</v>
      </c>
      <c r="AC528" s="11">
        <v>230</v>
      </c>
      <c r="AD528" s="11">
        <v>11051</v>
      </c>
      <c r="AE528" s="11">
        <v>11142</v>
      </c>
    </row>
    <row r="529" spans="1:31" x14ac:dyDescent="0.25">
      <c r="A529" s="19" t="s">
        <v>263</v>
      </c>
      <c r="B529" s="11">
        <v>76</v>
      </c>
      <c r="C529" s="11" t="s">
        <v>275</v>
      </c>
      <c r="D529" s="11">
        <v>20732.5</v>
      </c>
      <c r="E529" s="11">
        <v>447771.6</v>
      </c>
      <c r="F529" s="11">
        <v>3727.9090000000001</v>
      </c>
      <c r="G529" s="11">
        <v>21484.37</v>
      </c>
      <c r="H529" s="11">
        <v>32978.449999999997</v>
      </c>
      <c r="I529" s="11">
        <v>516.46939999999995</v>
      </c>
      <c r="J529" s="11">
        <v>2937.8209999999999</v>
      </c>
      <c r="L529" s="12">
        <v>4843411.4861654397</v>
      </c>
      <c r="N529" s="11">
        <v>4.7980639999999998E-2</v>
      </c>
      <c r="O529" s="12">
        <v>7.4412740000000003E-5</v>
      </c>
      <c r="P529" s="11">
        <v>0.99087000000000003</v>
      </c>
      <c r="Q529" s="11">
        <v>435703</v>
      </c>
      <c r="R529" s="11">
        <v>9080809</v>
      </c>
      <c r="U529" s="12">
        <f t="shared" si="37"/>
        <v>9.2449630034326005E-2</v>
      </c>
      <c r="V529" s="12">
        <f t="shared" si="38"/>
        <v>9.6930211112579559E-2</v>
      </c>
      <c r="W529" s="12">
        <f t="shared" si="39"/>
        <v>4.5469248137952847E-2</v>
      </c>
      <c r="Y529" s="11">
        <v>676</v>
      </c>
      <c r="Z529" s="11">
        <v>4.1259769999999998</v>
      </c>
      <c r="AA529" s="11">
        <v>2.2920199999999999</v>
      </c>
      <c r="AB529" s="11">
        <v>100</v>
      </c>
      <c r="AC529" s="11">
        <v>230</v>
      </c>
      <c r="AD529" s="11">
        <v>11051</v>
      </c>
      <c r="AE529" s="11">
        <v>11144</v>
      </c>
    </row>
    <row r="530" spans="1:31" x14ac:dyDescent="0.25">
      <c r="A530" s="19" t="s">
        <v>264</v>
      </c>
      <c r="B530" s="11">
        <v>77</v>
      </c>
      <c r="C530" s="11" t="s">
        <v>275</v>
      </c>
      <c r="D530" s="11">
        <v>21608.29</v>
      </c>
      <c r="E530" s="11">
        <v>477818.2</v>
      </c>
      <c r="F530" s="11">
        <v>3978.846</v>
      </c>
      <c r="G530" s="11">
        <v>22919.13</v>
      </c>
      <c r="H530" s="11">
        <v>34487.18</v>
      </c>
      <c r="I530" s="11">
        <v>553.10649999999998</v>
      </c>
      <c r="J530" s="11">
        <v>3069.527</v>
      </c>
      <c r="L530" s="12">
        <v>4843411.4861654397</v>
      </c>
      <c r="N530" s="11">
        <v>4.7966219999999997E-2</v>
      </c>
      <c r="O530" s="12">
        <v>7.2023820000000001E-5</v>
      </c>
      <c r="P530" s="11">
        <v>1.057369</v>
      </c>
      <c r="Q530" s="11">
        <v>464800</v>
      </c>
      <c r="R530" s="11">
        <v>9690153</v>
      </c>
      <c r="U530" s="12">
        <f t="shared" si="37"/>
        <v>9.8653232616064956E-2</v>
      </c>
      <c r="V530" s="12">
        <f t="shared" si="38"/>
        <v>0.10377195186946571</v>
      </c>
      <c r="W530" s="12">
        <f t="shared" si="39"/>
        <v>4.5288265321261498E-2</v>
      </c>
      <c r="Y530" s="11">
        <v>676</v>
      </c>
      <c r="Z530" s="11">
        <v>4.1259769999999998</v>
      </c>
      <c r="AA530" s="11">
        <v>2.2920199999999999</v>
      </c>
      <c r="AB530" s="11">
        <v>126</v>
      </c>
      <c r="AC530" s="11">
        <v>230</v>
      </c>
      <c r="AD530" s="11">
        <v>11051</v>
      </c>
      <c r="AE530" s="11">
        <v>11146</v>
      </c>
    </row>
    <row r="531" spans="1:31" x14ac:dyDescent="0.25">
      <c r="A531" s="19" t="s">
        <v>265</v>
      </c>
      <c r="B531" s="11">
        <v>78</v>
      </c>
      <c r="C531" s="11" t="s">
        <v>275</v>
      </c>
      <c r="D531" s="11">
        <v>21541.32</v>
      </c>
      <c r="E531" s="11">
        <v>491301.9</v>
      </c>
      <c r="F531" s="11">
        <v>4116.6170000000002</v>
      </c>
      <c r="G531" s="11">
        <v>23577.42</v>
      </c>
      <c r="H531" s="11">
        <v>35089.79</v>
      </c>
      <c r="I531" s="11">
        <v>567.40629999999999</v>
      </c>
      <c r="J531" s="11">
        <v>3112.7710000000002</v>
      </c>
      <c r="L531" s="12">
        <v>4843411.4861654397</v>
      </c>
      <c r="N531" s="11">
        <v>4.7989669999999998E-2</v>
      </c>
      <c r="O531" s="12">
        <v>7.1046739999999995E-5</v>
      </c>
      <c r="P531" s="11">
        <v>1.0033589999999999</v>
      </c>
      <c r="Q531" s="11">
        <v>478150</v>
      </c>
      <c r="R531" s="11">
        <v>9963603</v>
      </c>
      <c r="U531" s="12">
        <f t="shared" si="37"/>
        <v>0.10143715878845697</v>
      </c>
      <c r="V531" s="12">
        <f t="shared" si="38"/>
        <v>0.10685678302196852</v>
      </c>
      <c r="W531" s="12">
        <f t="shared" si="39"/>
        <v>4.5235330836005172E-2</v>
      </c>
      <c r="Y531" s="11">
        <v>676</v>
      </c>
      <c r="Z531" s="11">
        <v>4.1259769999999998</v>
      </c>
      <c r="AA531" s="11">
        <v>2.2920199999999999</v>
      </c>
      <c r="AB531" s="11">
        <v>152</v>
      </c>
      <c r="AC531" s="11">
        <v>230</v>
      </c>
      <c r="AD531" s="11">
        <v>11051</v>
      </c>
      <c r="AE531" s="11">
        <v>11148</v>
      </c>
    </row>
    <row r="532" spans="1:31" x14ac:dyDescent="0.25">
      <c r="A532" s="19" t="s">
        <v>266</v>
      </c>
      <c r="B532" s="11">
        <v>79</v>
      </c>
      <c r="C532" s="11" t="s">
        <v>275</v>
      </c>
      <c r="D532" s="11">
        <v>21149.41</v>
      </c>
      <c r="E532" s="11">
        <v>494564.3</v>
      </c>
      <c r="F532" s="11">
        <v>4164.0529999999999</v>
      </c>
      <c r="G532" s="11">
        <v>23747.439999999999</v>
      </c>
      <c r="H532" s="11">
        <v>35201.68</v>
      </c>
      <c r="I532" s="11">
        <v>559.91129999999998</v>
      </c>
      <c r="J532" s="11">
        <v>3134.5659999999998</v>
      </c>
      <c r="L532" s="12">
        <v>4843411.4861654397</v>
      </c>
      <c r="N532" s="11">
        <v>4.8016879999999998E-2</v>
      </c>
      <c r="O532" s="12">
        <v>7.0833000000000004E-5</v>
      </c>
      <c r="P532" s="11">
        <v>1.205748</v>
      </c>
      <c r="Q532" s="11">
        <v>481598</v>
      </c>
      <c r="R532" s="12">
        <v>10029770</v>
      </c>
      <c r="U532" s="12">
        <f t="shared" si="37"/>
        <v>0.1021107336043318</v>
      </c>
      <c r="V532" s="12">
        <f t="shared" si="38"/>
        <v>0.10760452194163361</v>
      </c>
      <c r="W532" s="12">
        <f t="shared" si="39"/>
        <v>4.5242808624516878E-2</v>
      </c>
      <c r="Y532" s="11">
        <v>676</v>
      </c>
      <c r="Z532" s="11">
        <v>4.1259769999999998</v>
      </c>
      <c r="AA532" s="11">
        <v>2.2920199999999999</v>
      </c>
      <c r="AB532" s="11">
        <v>178</v>
      </c>
      <c r="AC532" s="11">
        <v>230</v>
      </c>
      <c r="AD532" s="11">
        <v>11051</v>
      </c>
      <c r="AE532" s="11">
        <v>11150</v>
      </c>
    </row>
    <row r="533" spans="1:31" x14ac:dyDescent="0.25">
      <c r="A533" s="19" t="s">
        <v>267</v>
      </c>
      <c r="B533" s="11">
        <v>80</v>
      </c>
      <c r="C533" s="11" t="s">
        <v>275</v>
      </c>
      <c r="D533" s="11">
        <v>20353.25</v>
      </c>
      <c r="E533" s="11">
        <v>492102.2</v>
      </c>
      <c r="F533" s="11">
        <v>4160.1580000000004</v>
      </c>
      <c r="G533" s="11">
        <v>23661.29</v>
      </c>
      <c r="H533" s="11">
        <v>35301.480000000003</v>
      </c>
      <c r="I533" s="11">
        <v>560.79880000000003</v>
      </c>
      <c r="J533" s="11">
        <v>3137.9189999999999</v>
      </c>
      <c r="L533" s="12">
        <v>4843411.4861654397</v>
      </c>
      <c r="N533" s="11">
        <v>4.8082069999999998E-2</v>
      </c>
      <c r="O533" s="12">
        <v>7.1060390000000001E-5</v>
      </c>
      <c r="P533" s="11">
        <v>0.58533619999999997</v>
      </c>
      <c r="Q533" s="11">
        <v>479851</v>
      </c>
      <c r="R533" s="11">
        <v>9979832</v>
      </c>
      <c r="U533" s="12">
        <f t="shared" si="37"/>
        <v>0.10160239356198095</v>
      </c>
      <c r="V533" s="12">
        <f t="shared" si="38"/>
        <v>0.10704016188960379</v>
      </c>
      <c r="W533" s="12">
        <f t="shared" si="39"/>
        <v>4.5317963971605715E-2</v>
      </c>
      <c r="Y533" s="11">
        <v>676</v>
      </c>
      <c r="Z533" s="11">
        <v>4.1259769999999998</v>
      </c>
      <c r="AA533" s="11">
        <v>2.2920199999999999</v>
      </c>
      <c r="AB533" s="11">
        <v>204</v>
      </c>
      <c r="AC533" s="11">
        <v>230</v>
      </c>
      <c r="AD533" s="11">
        <v>11051</v>
      </c>
      <c r="AE533" s="11">
        <v>11152</v>
      </c>
    </row>
    <row r="534" spans="1:31" x14ac:dyDescent="0.25">
      <c r="A534" s="19" t="s">
        <v>268</v>
      </c>
      <c r="B534" s="11">
        <v>81</v>
      </c>
      <c r="C534" s="11" t="s">
        <v>275</v>
      </c>
      <c r="D534" s="11">
        <v>17625.099999999999</v>
      </c>
      <c r="E534" s="11">
        <v>432479.9</v>
      </c>
      <c r="F534" s="11">
        <v>3640.6309999999999</v>
      </c>
      <c r="G534" s="11">
        <v>20818.740000000002</v>
      </c>
      <c r="H534" s="11">
        <v>31053.01</v>
      </c>
      <c r="I534" s="11">
        <v>494.92110000000002</v>
      </c>
      <c r="J534" s="11">
        <v>2758.3829999999998</v>
      </c>
      <c r="L534" s="12">
        <v>4843411.4861654397</v>
      </c>
      <c r="N534" s="11">
        <v>4.813804E-2</v>
      </c>
      <c r="O534" s="12">
        <v>7.5846669999999998E-5</v>
      </c>
      <c r="P534" s="11">
        <v>0.78799070000000004</v>
      </c>
      <c r="Q534" s="11">
        <v>422204</v>
      </c>
      <c r="R534" s="11">
        <v>8770693</v>
      </c>
      <c r="U534" s="12">
        <f t="shared" si="37"/>
        <v>8.9292413257746381E-2</v>
      </c>
      <c r="V534" s="12">
        <f t="shared" si="38"/>
        <v>9.346528362300531E-2</v>
      </c>
      <c r="W534" s="12">
        <f t="shared" si="39"/>
        <v>4.5703923483597135E-2</v>
      </c>
      <c r="Y534" s="11">
        <v>676</v>
      </c>
      <c r="Z534" s="11">
        <v>4.1259769999999998</v>
      </c>
      <c r="AA534" s="11">
        <v>2.2920199999999999</v>
      </c>
      <c r="AB534" s="11">
        <v>230</v>
      </c>
      <c r="AC534" s="11">
        <v>230</v>
      </c>
      <c r="AD534" s="11">
        <v>11051</v>
      </c>
      <c r="AE534" s="11">
        <v>11155</v>
      </c>
    </row>
    <row r="536" spans="1:31" x14ac:dyDescent="0.25">
      <c r="W536" s="12">
        <f>AVERAGE(W454:W534)</f>
        <v>4.5367663218599863E-2</v>
      </c>
    </row>
    <row r="537" spans="1:31" x14ac:dyDescent="0.25">
      <c r="M537" s="13"/>
      <c r="W537" s="11">
        <f>STDEV(W454:W534)</f>
        <v>1.9796349881380024E-4</v>
      </c>
      <c r="X537" s="13">
        <f>W537/W536*1000</f>
        <v>4.3635374795464239</v>
      </c>
    </row>
    <row r="539" spans="1:31" x14ac:dyDescent="0.25">
      <c r="A539" s="19" t="s">
        <v>22</v>
      </c>
      <c r="B539" s="11">
        <v>1</v>
      </c>
      <c r="C539" s="11" t="s">
        <v>276</v>
      </c>
      <c r="D539" s="11">
        <v>22648.240000000002</v>
      </c>
      <c r="E539" s="11">
        <v>440301.5</v>
      </c>
      <c r="F539" s="11">
        <v>3620.2130000000002</v>
      </c>
      <c r="G539" s="11">
        <v>20468.599999999999</v>
      </c>
      <c r="H539" s="11">
        <v>33667.71</v>
      </c>
      <c r="I539" s="11">
        <v>528.97919999999999</v>
      </c>
      <c r="J539" s="11">
        <v>2934.5729999999999</v>
      </c>
      <c r="L539" s="12">
        <v>4843411.4861654397</v>
      </c>
      <c r="N539" s="11">
        <v>4.6487689999999998E-2</v>
      </c>
      <c r="O539" s="12">
        <v>5.6444470000000003E-5</v>
      </c>
      <c r="P539" s="11">
        <v>1.0653790000000001</v>
      </c>
      <c r="Q539" s="11">
        <v>709851</v>
      </c>
      <c r="R539" s="12">
        <v>15269660</v>
      </c>
      <c r="U539" s="12">
        <f t="shared" ref="U539:U587" si="40">E539/L539</f>
        <v>9.0907308052942157E-2</v>
      </c>
      <c r="V539" s="12">
        <f t="shared" ref="V539:V587" si="41">U539/(1-U539/2)</f>
        <v>9.5236138545192403E-2</v>
      </c>
      <c r="W539" s="12">
        <f>N539/(1+V539*f)</f>
        <v>4.4094779243675455E-2</v>
      </c>
      <c r="Y539" s="11">
        <v>1156</v>
      </c>
      <c r="Z539" s="11">
        <v>7.0556640000000002</v>
      </c>
      <c r="AA539" s="11">
        <v>2.9972569999999998</v>
      </c>
      <c r="AB539" s="11">
        <v>34</v>
      </c>
      <c r="AC539" s="11">
        <v>30</v>
      </c>
      <c r="AD539" s="11">
        <v>13768</v>
      </c>
      <c r="AE539" s="11">
        <v>13763</v>
      </c>
    </row>
    <row r="540" spans="1:31" x14ac:dyDescent="0.25">
      <c r="A540" s="19" t="s">
        <v>23</v>
      </c>
      <c r="B540" s="11">
        <v>2</v>
      </c>
      <c r="C540" s="11" t="s">
        <v>276</v>
      </c>
      <c r="D540" s="11">
        <v>23911.07</v>
      </c>
      <c r="E540" s="11">
        <v>450420.9</v>
      </c>
      <c r="F540" s="11">
        <v>3708.2759999999998</v>
      </c>
      <c r="G540" s="11">
        <v>20982.41</v>
      </c>
      <c r="H540" s="11">
        <v>34623.07</v>
      </c>
      <c r="I540" s="11">
        <v>545.15570000000002</v>
      </c>
      <c r="J540" s="11">
        <v>3005.8249999999998</v>
      </c>
      <c r="L540" s="12">
        <v>4843411.4861654397</v>
      </c>
      <c r="N540" s="11">
        <v>4.6584E-2</v>
      </c>
      <c r="O540" s="12">
        <v>5.5867160000000003E-5</v>
      </c>
      <c r="P540" s="11">
        <v>1.1571959999999999</v>
      </c>
      <c r="Q540" s="11">
        <v>727670</v>
      </c>
      <c r="R540" s="12">
        <v>15620600</v>
      </c>
      <c r="U540" s="12">
        <f t="shared" si="40"/>
        <v>9.299662051976533E-2</v>
      </c>
      <c r="V540" s="12">
        <f t="shared" si="41"/>
        <v>9.7531678779837427E-2</v>
      </c>
      <c r="W540" s="12">
        <f t="shared" ref="W540:W570" si="42">N540/(1+V540*f)</f>
        <v>4.4131377360001736E-2</v>
      </c>
      <c r="Y540" s="11">
        <v>1156</v>
      </c>
      <c r="Z540" s="11">
        <v>7.0556640000000002</v>
      </c>
      <c r="AA540" s="11">
        <v>2.9972569999999998</v>
      </c>
      <c r="AB540" s="11">
        <v>68</v>
      </c>
      <c r="AC540" s="11">
        <v>30</v>
      </c>
      <c r="AD540" s="11">
        <v>13768</v>
      </c>
      <c r="AE540" s="11">
        <v>13766</v>
      </c>
    </row>
    <row r="541" spans="1:31" x14ac:dyDescent="0.25">
      <c r="A541" s="19" t="s">
        <v>24</v>
      </c>
      <c r="B541" s="11">
        <v>3</v>
      </c>
      <c r="C541" s="11" t="s">
        <v>276</v>
      </c>
      <c r="D541" s="11">
        <v>24435.35</v>
      </c>
      <c r="E541" s="11">
        <v>455001</v>
      </c>
      <c r="F541" s="11">
        <v>3745.011</v>
      </c>
      <c r="G541" s="11">
        <v>21254.87</v>
      </c>
      <c r="H541" s="11">
        <v>35113.58</v>
      </c>
      <c r="I541" s="11">
        <v>550.02880000000005</v>
      </c>
      <c r="J541" s="11">
        <v>3049.4229999999998</v>
      </c>
      <c r="L541" s="12">
        <v>4843411.4861654397</v>
      </c>
      <c r="N541" s="11">
        <v>4.6713900000000003E-2</v>
      </c>
      <c r="O541" s="12">
        <v>5.5666169999999997E-5</v>
      </c>
      <c r="P541" s="11">
        <v>0.86067579999999999</v>
      </c>
      <c r="Q541" s="11">
        <v>737119</v>
      </c>
      <c r="R541" s="12">
        <v>15779440</v>
      </c>
      <c r="U541" s="12">
        <f t="shared" si="40"/>
        <v>9.3942255639366964E-2</v>
      </c>
      <c r="V541" s="12">
        <f t="shared" si="41"/>
        <v>9.8572308123727803E-2</v>
      </c>
      <c r="W541" s="12">
        <f t="shared" si="42"/>
        <v>4.4229592150093956E-2</v>
      </c>
      <c r="Y541" s="11">
        <v>1156</v>
      </c>
      <c r="Z541" s="11">
        <v>7.0556640000000002</v>
      </c>
      <c r="AA541" s="11">
        <v>2.9972569999999998</v>
      </c>
      <c r="AB541" s="11">
        <v>102</v>
      </c>
      <c r="AC541" s="11">
        <v>30</v>
      </c>
      <c r="AD541" s="11">
        <v>13768</v>
      </c>
      <c r="AE541" s="11">
        <v>13769</v>
      </c>
    </row>
    <row r="542" spans="1:31" x14ac:dyDescent="0.25">
      <c r="A542" s="19" t="s">
        <v>25</v>
      </c>
      <c r="B542" s="11">
        <v>4</v>
      </c>
      <c r="C542" s="11" t="s">
        <v>276</v>
      </c>
      <c r="D542" s="11">
        <v>24304.04</v>
      </c>
      <c r="E542" s="11">
        <v>454643.20000000001</v>
      </c>
      <c r="F542" s="11">
        <v>3714.4169999999999</v>
      </c>
      <c r="G542" s="11">
        <v>21219.46</v>
      </c>
      <c r="H542" s="11">
        <v>35212.080000000002</v>
      </c>
      <c r="I542" s="11">
        <v>553.02760000000001</v>
      </c>
      <c r="J542" s="11">
        <v>3058.5349999999999</v>
      </c>
      <c r="L542" s="12">
        <v>4843411.4861654397</v>
      </c>
      <c r="N542" s="11">
        <v>4.6672779999999997E-2</v>
      </c>
      <c r="O542" s="12">
        <v>5.5662460000000002E-5</v>
      </c>
      <c r="P542" s="11">
        <v>1.327415</v>
      </c>
      <c r="Q542" s="11">
        <v>735891</v>
      </c>
      <c r="R542" s="12">
        <v>15767030</v>
      </c>
      <c r="U542" s="12">
        <f t="shared" si="40"/>
        <v>9.3868382089489569E-2</v>
      </c>
      <c r="V542" s="12">
        <f t="shared" si="41"/>
        <v>9.8490976391638174E-2</v>
      </c>
      <c r="W542" s="12">
        <f t="shared" si="42"/>
        <v>4.4192598128050688E-2</v>
      </c>
      <c r="Y542" s="11">
        <v>1156</v>
      </c>
      <c r="Z542" s="11">
        <v>7.0556640000000002</v>
      </c>
      <c r="AA542" s="11">
        <v>2.9972569999999998</v>
      </c>
      <c r="AB542" s="11">
        <v>136</v>
      </c>
      <c r="AC542" s="11">
        <v>30</v>
      </c>
      <c r="AD542" s="11">
        <v>13768</v>
      </c>
      <c r="AE542" s="11">
        <v>13771</v>
      </c>
    </row>
    <row r="543" spans="1:31" x14ac:dyDescent="0.25">
      <c r="A543" s="19" t="s">
        <v>26</v>
      </c>
      <c r="B543" s="11">
        <v>5</v>
      </c>
      <c r="C543" s="11" t="s">
        <v>276</v>
      </c>
      <c r="D543" s="11">
        <v>23579.47</v>
      </c>
      <c r="E543" s="11">
        <v>449421.1</v>
      </c>
      <c r="F543" s="11">
        <v>3691.8679999999999</v>
      </c>
      <c r="G543" s="11">
        <v>20976.07</v>
      </c>
      <c r="H543" s="11">
        <v>35056.050000000003</v>
      </c>
      <c r="I543" s="11">
        <v>547.34720000000004</v>
      </c>
      <c r="J543" s="11">
        <v>3044.002</v>
      </c>
      <c r="L543" s="12">
        <v>4843411.4861654397</v>
      </c>
      <c r="N543" s="11">
        <v>4.6673529999999998E-2</v>
      </c>
      <c r="O543" s="12">
        <v>5.598539E-5</v>
      </c>
      <c r="P543" s="11">
        <v>1.0065390000000001</v>
      </c>
      <c r="Q543" s="11">
        <v>727450</v>
      </c>
      <c r="R543" s="12">
        <v>15585920</v>
      </c>
      <c r="U543" s="12">
        <f t="shared" si="40"/>
        <v>9.2790195770834569E-2</v>
      </c>
      <c r="V543" s="12">
        <f t="shared" si="41"/>
        <v>9.7304654752797343E-2</v>
      </c>
      <c r="W543" s="12">
        <f t="shared" si="42"/>
        <v>4.4221613096558511E-2</v>
      </c>
      <c r="Y543" s="11">
        <v>1156</v>
      </c>
      <c r="Z543" s="11">
        <v>7.0556640000000002</v>
      </c>
      <c r="AA543" s="11">
        <v>2.9972569999999998</v>
      </c>
      <c r="AB543" s="11">
        <v>170</v>
      </c>
      <c r="AC543" s="11">
        <v>30</v>
      </c>
      <c r="AD543" s="11">
        <v>13768</v>
      </c>
      <c r="AE543" s="11">
        <v>13774</v>
      </c>
    </row>
    <row r="544" spans="1:31" x14ac:dyDescent="0.25">
      <c r="A544" s="19" t="s">
        <v>193</v>
      </c>
      <c r="B544" s="11">
        <v>6</v>
      </c>
      <c r="C544" s="11" t="s">
        <v>276</v>
      </c>
      <c r="D544" s="11">
        <v>21989.42</v>
      </c>
      <c r="E544" s="11">
        <v>437043.6</v>
      </c>
      <c r="F544" s="11">
        <v>3583.3330000000001</v>
      </c>
      <c r="G544" s="11">
        <v>20269.46</v>
      </c>
      <c r="H544" s="11">
        <v>34497.550000000003</v>
      </c>
      <c r="I544" s="11">
        <v>546.04960000000005</v>
      </c>
      <c r="J544" s="11">
        <v>2978.777</v>
      </c>
      <c r="L544" s="12">
        <v>4843411.4861654397</v>
      </c>
      <c r="N544" s="11">
        <v>4.6378589999999997E-2</v>
      </c>
      <c r="O544" s="12">
        <v>5.658499E-5</v>
      </c>
      <c r="P544" s="11">
        <v>0.81404350000000003</v>
      </c>
      <c r="Q544" s="11">
        <v>702945</v>
      </c>
      <c r="R544" s="12">
        <v>15156670</v>
      </c>
      <c r="U544" s="12">
        <f t="shared" si="40"/>
        <v>9.0234662334256935E-2</v>
      </c>
      <c r="V544" s="12">
        <f t="shared" si="41"/>
        <v>9.4498167449775197E-2</v>
      </c>
      <c r="W544" s="12">
        <f t="shared" si="42"/>
        <v>4.4008848661761121E-2</v>
      </c>
      <c r="Y544" s="11">
        <v>1156</v>
      </c>
      <c r="Z544" s="11">
        <v>7.0556640000000002</v>
      </c>
      <c r="AA544" s="11">
        <v>2.9972569999999998</v>
      </c>
      <c r="AB544" s="11">
        <v>204</v>
      </c>
      <c r="AC544" s="11">
        <v>30</v>
      </c>
      <c r="AD544" s="11">
        <v>13768</v>
      </c>
      <c r="AE544" s="11">
        <v>13776</v>
      </c>
    </row>
    <row r="545" spans="1:31" x14ac:dyDescent="0.25">
      <c r="A545" s="19" t="s">
        <v>194</v>
      </c>
      <c r="B545" s="11">
        <v>7</v>
      </c>
      <c r="C545" s="11" t="s">
        <v>276</v>
      </c>
      <c r="D545" s="11">
        <v>12012.95</v>
      </c>
      <c r="E545" s="11">
        <v>247509.1</v>
      </c>
      <c r="F545" s="11">
        <v>2024.366</v>
      </c>
      <c r="G545" s="11">
        <v>11453.6</v>
      </c>
      <c r="H545" s="11">
        <v>19840.11</v>
      </c>
      <c r="I545" s="11">
        <v>313.37950000000001</v>
      </c>
      <c r="J545" s="11">
        <v>1720.79</v>
      </c>
      <c r="L545" s="12">
        <v>4843411.4861654397</v>
      </c>
      <c r="N545" s="11">
        <v>4.6275480000000001E-2</v>
      </c>
      <c r="O545" s="12">
        <v>7.5104049999999995E-5</v>
      </c>
      <c r="P545" s="11">
        <v>1.0340499999999999</v>
      </c>
      <c r="Q545" s="11">
        <v>397211</v>
      </c>
      <c r="R545" s="11">
        <v>8583617</v>
      </c>
      <c r="U545" s="12">
        <f t="shared" si="40"/>
        <v>5.1102224270429389E-2</v>
      </c>
      <c r="V545" s="12">
        <f t="shared" si="41"/>
        <v>5.2442180299886947E-2</v>
      </c>
      <c r="W545" s="12">
        <f t="shared" si="42"/>
        <v>4.4932772222536478E-2</v>
      </c>
      <c r="Y545" s="11">
        <v>1156</v>
      </c>
      <c r="Z545" s="11">
        <v>7.0556640000000002</v>
      </c>
      <c r="AA545" s="11">
        <v>2.9972569999999998</v>
      </c>
      <c r="AB545" s="11">
        <v>238</v>
      </c>
      <c r="AC545" s="11">
        <v>30</v>
      </c>
      <c r="AD545" s="11">
        <v>13768</v>
      </c>
      <c r="AE545" s="11">
        <v>13779</v>
      </c>
    </row>
    <row r="546" spans="1:31" x14ac:dyDescent="0.25">
      <c r="A546" s="19" t="s">
        <v>195</v>
      </c>
      <c r="B546" s="11">
        <v>8</v>
      </c>
      <c r="C546" s="11" t="s">
        <v>276</v>
      </c>
      <c r="D546" s="11">
        <v>24138.41</v>
      </c>
      <c r="E546" s="11">
        <v>438959.5</v>
      </c>
      <c r="F546" s="11">
        <v>3599.4229999999998</v>
      </c>
      <c r="G546" s="11">
        <v>20438.349999999999</v>
      </c>
      <c r="H546" s="11">
        <v>33407.96</v>
      </c>
      <c r="I546" s="11">
        <v>520.21339999999998</v>
      </c>
      <c r="J546" s="11">
        <v>2906.4589999999998</v>
      </c>
      <c r="L546" s="12">
        <v>4843411.4861654397</v>
      </c>
      <c r="N546" s="11">
        <v>4.6560900000000002E-2</v>
      </c>
      <c r="O546" s="12">
        <v>5.6577160000000002E-5</v>
      </c>
      <c r="P546" s="11">
        <v>1.149332</v>
      </c>
      <c r="Q546" s="11">
        <v>708802</v>
      </c>
      <c r="R546" s="12">
        <v>15223120</v>
      </c>
      <c r="U546" s="12">
        <f t="shared" si="40"/>
        <v>9.0630230624391378E-2</v>
      </c>
      <c r="V546" s="12">
        <f t="shared" si="41"/>
        <v>9.4932089192999808E-2</v>
      </c>
      <c r="W546" s="12">
        <f t="shared" si="42"/>
        <v>4.4171479759786622E-2</v>
      </c>
      <c r="Y546" s="11">
        <v>1156</v>
      </c>
      <c r="Z546" s="11">
        <v>7.0556640000000002</v>
      </c>
      <c r="AA546" s="11">
        <v>2.9972569999999998</v>
      </c>
      <c r="AB546" s="11">
        <v>34</v>
      </c>
      <c r="AC546" s="11">
        <v>64</v>
      </c>
      <c r="AD546" s="11">
        <v>13765</v>
      </c>
      <c r="AE546" s="11">
        <v>13763</v>
      </c>
    </row>
    <row r="547" spans="1:31" x14ac:dyDescent="0.25">
      <c r="A547" s="19" t="s">
        <v>196</v>
      </c>
      <c r="B547" s="11">
        <v>9</v>
      </c>
      <c r="C547" s="11" t="s">
        <v>276</v>
      </c>
      <c r="D547" s="11">
        <v>25493.86</v>
      </c>
      <c r="E547" s="11">
        <v>450140.4</v>
      </c>
      <c r="F547" s="11">
        <v>3692.7910000000002</v>
      </c>
      <c r="G547" s="11">
        <v>20980.3</v>
      </c>
      <c r="H547" s="11">
        <v>34338.61</v>
      </c>
      <c r="I547" s="11">
        <v>536.96659999999997</v>
      </c>
      <c r="J547" s="11">
        <v>2989.6190000000001</v>
      </c>
      <c r="L547" s="12">
        <v>4843411.4861654397</v>
      </c>
      <c r="N547" s="11">
        <v>4.6608360000000001E-2</v>
      </c>
      <c r="O547" s="12">
        <v>5.5899829999999998E-5</v>
      </c>
      <c r="P547" s="11">
        <v>0.94168079999999998</v>
      </c>
      <c r="Q547" s="11">
        <v>727597</v>
      </c>
      <c r="R547" s="12">
        <v>15610870</v>
      </c>
      <c r="U547" s="12">
        <f t="shared" si="40"/>
        <v>9.2938706794945286E-2</v>
      </c>
      <c r="V547" s="12">
        <f t="shared" si="41"/>
        <v>9.7467980841612262E-2</v>
      </c>
      <c r="W547" s="12">
        <f t="shared" si="42"/>
        <v>4.4155973138281859E-2</v>
      </c>
      <c r="Y547" s="11">
        <v>1156</v>
      </c>
      <c r="Z547" s="11">
        <v>7.0556640000000002</v>
      </c>
      <c r="AA547" s="11">
        <v>2.9972569999999998</v>
      </c>
      <c r="AB547" s="11">
        <v>68</v>
      </c>
      <c r="AC547" s="11">
        <v>64</v>
      </c>
      <c r="AD547" s="11">
        <v>13765</v>
      </c>
      <c r="AE547" s="11">
        <v>13766</v>
      </c>
    </row>
    <row r="548" spans="1:31" x14ac:dyDescent="0.25">
      <c r="A548" s="19" t="s">
        <v>197</v>
      </c>
      <c r="B548" s="11">
        <v>10</v>
      </c>
      <c r="C548" s="11" t="s">
        <v>276</v>
      </c>
      <c r="D548" s="11">
        <v>26034.83</v>
      </c>
      <c r="E548" s="11">
        <v>455002.3</v>
      </c>
      <c r="F548" s="11">
        <v>3759.6309999999999</v>
      </c>
      <c r="G548" s="11">
        <v>21238.29</v>
      </c>
      <c r="H548" s="11">
        <v>34942.39</v>
      </c>
      <c r="I548" s="11">
        <v>546.85699999999997</v>
      </c>
      <c r="J548" s="11">
        <v>3040.7440000000001</v>
      </c>
      <c r="L548" s="12">
        <v>4843411.4861654397</v>
      </c>
      <c r="N548" s="11">
        <v>4.6677330000000003E-2</v>
      </c>
      <c r="O548" s="12">
        <v>5.5643329999999998E-5</v>
      </c>
      <c r="P548" s="11">
        <v>0.95279069999999999</v>
      </c>
      <c r="Q548" s="11">
        <v>736544</v>
      </c>
      <c r="R548" s="12">
        <v>15779480</v>
      </c>
      <c r="U548" s="12">
        <f t="shared" si="40"/>
        <v>9.3942524045221742E-2</v>
      </c>
      <c r="V548" s="12">
        <f t="shared" si="41"/>
        <v>9.8572603639000181E-2</v>
      </c>
      <c r="W548" s="12">
        <f t="shared" si="42"/>
        <v>4.4194959945504347E-2</v>
      </c>
      <c r="Y548" s="11">
        <v>1156</v>
      </c>
      <c r="Z548" s="11">
        <v>7.0556640000000002</v>
      </c>
      <c r="AA548" s="11">
        <v>2.9972569999999998</v>
      </c>
      <c r="AB548" s="11">
        <v>102</v>
      </c>
      <c r="AC548" s="11">
        <v>64</v>
      </c>
      <c r="AD548" s="11">
        <v>13765</v>
      </c>
      <c r="AE548" s="11">
        <v>13769</v>
      </c>
    </row>
    <row r="549" spans="1:31" x14ac:dyDescent="0.25">
      <c r="A549" s="19" t="s">
        <v>198</v>
      </c>
      <c r="B549" s="11">
        <v>11</v>
      </c>
      <c r="C549" s="11" t="s">
        <v>276</v>
      </c>
      <c r="D549" s="11">
        <v>25943.97</v>
      </c>
      <c r="E549" s="11">
        <v>455095.7</v>
      </c>
      <c r="F549" s="11">
        <v>3759.66</v>
      </c>
      <c r="G549" s="11">
        <v>21237.37</v>
      </c>
      <c r="H549" s="11">
        <v>35184.660000000003</v>
      </c>
      <c r="I549" s="11">
        <v>552.59519999999998</v>
      </c>
      <c r="J549" s="11">
        <v>3054.152</v>
      </c>
      <c r="L549" s="12">
        <v>4843411.4861654397</v>
      </c>
      <c r="N549" s="11">
        <v>4.6665720000000001E-2</v>
      </c>
      <c r="O549" s="12">
        <v>5.5630390000000001E-5</v>
      </c>
      <c r="P549" s="11">
        <v>0.70173280000000005</v>
      </c>
      <c r="Q549" s="11">
        <v>736512</v>
      </c>
      <c r="R549" s="12">
        <v>15782720</v>
      </c>
      <c r="U549" s="12">
        <f t="shared" si="40"/>
        <v>9.3961807973557548E-2</v>
      </c>
      <c r="V549" s="12">
        <f t="shared" si="41"/>
        <v>9.8593835492519891E-2</v>
      </c>
      <c r="W549" s="12">
        <f t="shared" si="42"/>
        <v>4.4183461264451454E-2</v>
      </c>
      <c r="Y549" s="11">
        <v>1156</v>
      </c>
      <c r="Z549" s="11">
        <v>7.0556640000000002</v>
      </c>
      <c r="AA549" s="11">
        <v>2.9972569999999998</v>
      </c>
      <c r="AB549" s="11">
        <v>136</v>
      </c>
      <c r="AC549" s="11">
        <v>64</v>
      </c>
      <c r="AD549" s="11">
        <v>13765</v>
      </c>
      <c r="AE549" s="11">
        <v>13771</v>
      </c>
    </row>
    <row r="550" spans="1:31" x14ac:dyDescent="0.25">
      <c r="A550" s="19" t="s">
        <v>199</v>
      </c>
      <c r="B550" s="11">
        <v>12</v>
      </c>
      <c r="C550" s="11" t="s">
        <v>276</v>
      </c>
      <c r="D550" s="11">
        <v>25172.92</v>
      </c>
      <c r="E550" s="11">
        <v>449750</v>
      </c>
      <c r="F550" s="11">
        <v>3694.32</v>
      </c>
      <c r="G550" s="11">
        <v>20970.990000000002</v>
      </c>
      <c r="H550" s="11">
        <v>35032.639999999999</v>
      </c>
      <c r="I550" s="11">
        <v>544.92499999999995</v>
      </c>
      <c r="J550" s="11">
        <v>3052.797</v>
      </c>
      <c r="L550" s="12">
        <v>4843411.4861654397</v>
      </c>
      <c r="N550" s="11">
        <v>4.662811E-2</v>
      </c>
      <c r="O550" s="12">
        <v>5.5936459999999999E-5</v>
      </c>
      <c r="P550" s="11">
        <v>1.059393</v>
      </c>
      <c r="Q550" s="11">
        <v>727274</v>
      </c>
      <c r="R550" s="12">
        <v>15597330</v>
      </c>
      <c r="U550" s="12">
        <f t="shared" si="40"/>
        <v>9.2858102452094152E-2</v>
      </c>
      <c r="V550" s="12">
        <f t="shared" si="41"/>
        <v>9.7379332467590174E-2</v>
      </c>
      <c r="W550" s="12">
        <f t="shared" si="42"/>
        <v>4.4176798067753341E-2</v>
      </c>
      <c r="Y550" s="11">
        <v>1156</v>
      </c>
      <c r="Z550" s="11">
        <v>7.0556640000000002</v>
      </c>
      <c r="AA550" s="11">
        <v>2.9972569999999998</v>
      </c>
      <c r="AB550" s="11">
        <v>170</v>
      </c>
      <c r="AC550" s="11">
        <v>64</v>
      </c>
      <c r="AD550" s="11">
        <v>13765</v>
      </c>
      <c r="AE550" s="11">
        <v>13774</v>
      </c>
    </row>
    <row r="551" spans="1:31" x14ac:dyDescent="0.25">
      <c r="A551" s="19" t="s">
        <v>200</v>
      </c>
      <c r="B551" s="11">
        <v>13</v>
      </c>
      <c r="C551" s="11" t="s">
        <v>276</v>
      </c>
      <c r="D551" s="11">
        <v>23497.38</v>
      </c>
      <c r="E551" s="11">
        <v>437746.9</v>
      </c>
      <c r="F551" s="11">
        <v>3585.8130000000001</v>
      </c>
      <c r="G551" s="11">
        <v>20329.38</v>
      </c>
      <c r="H551" s="11">
        <v>34502.879999999997</v>
      </c>
      <c r="I551" s="11">
        <v>546.10720000000003</v>
      </c>
      <c r="J551" s="11">
        <v>2990.0520000000001</v>
      </c>
      <c r="L551" s="12">
        <v>4843411.4861654397</v>
      </c>
      <c r="N551" s="11">
        <v>4.6440950000000002E-2</v>
      </c>
      <c r="O551" s="12">
        <v>5.6579200000000002E-5</v>
      </c>
      <c r="P551" s="11">
        <v>0.83422350000000001</v>
      </c>
      <c r="Q551" s="11">
        <v>705023</v>
      </c>
      <c r="R551" s="12">
        <v>15181060</v>
      </c>
      <c r="U551" s="12">
        <f t="shared" si="40"/>
        <v>9.0379869901693416E-2</v>
      </c>
      <c r="V551" s="12">
        <f t="shared" si="41"/>
        <v>9.4657433148278222E-2</v>
      </c>
      <c r="W551" s="12">
        <f t="shared" si="42"/>
        <v>4.4064227719662334E-2</v>
      </c>
      <c r="Y551" s="11">
        <v>1156</v>
      </c>
      <c r="Z551" s="11">
        <v>7.0556640000000002</v>
      </c>
      <c r="AA551" s="11">
        <v>2.9972569999999998</v>
      </c>
      <c r="AB551" s="11">
        <v>204</v>
      </c>
      <c r="AC551" s="11">
        <v>64</v>
      </c>
      <c r="AD551" s="11">
        <v>13765</v>
      </c>
      <c r="AE551" s="11">
        <v>13776</v>
      </c>
    </row>
    <row r="552" spans="1:31" x14ac:dyDescent="0.25">
      <c r="A552" s="19" t="s">
        <v>201</v>
      </c>
      <c r="B552" s="11">
        <v>14</v>
      </c>
      <c r="C552" s="11" t="s">
        <v>276</v>
      </c>
      <c r="D552" s="11">
        <v>12796.05</v>
      </c>
      <c r="E552" s="11">
        <v>248034.2</v>
      </c>
      <c r="F552" s="11">
        <v>2022.982</v>
      </c>
      <c r="G552" s="11">
        <v>11513.47</v>
      </c>
      <c r="H552" s="11">
        <v>19812.23</v>
      </c>
      <c r="I552" s="11">
        <v>308.59289999999999</v>
      </c>
      <c r="J552" s="11">
        <v>1723.27</v>
      </c>
      <c r="L552" s="12">
        <v>4843411.4861654397</v>
      </c>
      <c r="N552" s="11">
        <v>4.6418859999999999E-2</v>
      </c>
      <c r="O552" s="12">
        <v>7.5145800000000001E-5</v>
      </c>
      <c r="P552" s="11">
        <v>1.3590230000000001</v>
      </c>
      <c r="Q552" s="11">
        <v>399287</v>
      </c>
      <c r="R552" s="11">
        <v>8601826</v>
      </c>
      <c r="U552" s="12">
        <f t="shared" si="40"/>
        <v>5.121063958915667E-2</v>
      </c>
      <c r="V552" s="12">
        <f t="shared" si="41"/>
        <v>5.255636204659949E-2</v>
      </c>
      <c r="W552" s="12">
        <f t="shared" si="42"/>
        <v>4.5069144723717869E-2</v>
      </c>
      <c r="Y552" s="11">
        <v>1156</v>
      </c>
      <c r="Z552" s="11">
        <v>7.0556640000000002</v>
      </c>
      <c r="AA552" s="11">
        <v>2.9972569999999998</v>
      </c>
      <c r="AB552" s="11">
        <v>238</v>
      </c>
      <c r="AC552" s="11">
        <v>64</v>
      </c>
      <c r="AD552" s="11">
        <v>13765</v>
      </c>
      <c r="AE552" s="11">
        <v>13779</v>
      </c>
    </row>
    <row r="553" spans="1:31" x14ac:dyDescent="0.25">
      <c r="A553" s="19" t="s">
        <v>202</v>
      </c>
      <c r="B553" s="11">
        <v>15</v>
      </c>
      <c r="C553" s="11" t="s">
        <v>276</v>
      </c>
      <c r="D553" s="11">
        <v>25390.57</v>
      </c>
      <c r="E553" s="11">
        <v>440625.8</v>
      </c>
      <c r="F553" s="11">
        <v>3620.7330000000002</v>
      </c>
      <c r="G553" s="11">
        <v>20533.13</v>
      </c>
      <c r="H553" s="11">
        <v>33334.86</v>
      </c>
      <c r="I553" s="11">
        <v>521.13610000000006</v>
      </c>
      <c r="J553" s="11">
        <v>2888.8980000000001</v>
      </c>
      <c r="L553" s="12">
        <v>4843411.4861654397</v>
      </c>
      <c r="N553" s="11">
        <v>4.6599929999999998E-2</v>
      </c>
      <c r="O553" s="12">
        <v>5.64948E-5</v>
      </c>
      <c r="P553" s="11">
        <v>0.87304230000000005</v>
      </c>
      <c r="Q553" s="11">
        <v>712089</v>
      </c>
      <c r="R553" s="12">
        <v>15280900</v>
      </c>
      <c r="U553" s="12">
        <f t="shared" si="40"/>
        <v>9.097426499040788E-2</v>
      </c>
      <c r="V553" s="12">
        <f t="shared" si="41"/>
        <v>9.5309626603803502E-2</v>
      </c>
      <c r="W553" s="12">
        <f t="shared" si="42"/>
        <v>4.4199486213185056E-2</v>
      </c>
      <c r="Y553" s="11">
        <v>1156</v>
      </c>
      <c r="Z553" s="11">
        <v>7.0556640000000002</v>
      </c>
      <c r="AA553" s="11">
        <v>2.9972569999999998</v>
      </c>
      <c r="AB553" s="11">
        <v>34</v>
      </c>
      <c r="AC553" s="11">
        <v>98</v>
      </c>
      <c r="AD553" s="11">
        <v>13763</v>
      </c>
      <c r="AE553" s="11">
        <v>13763</v>
      </c>
    </row>
    <row r="554" spans="1:31" x14ac:dyDescent="0.25">
      <c r="A554" s="19" t="s">
        <v>203</v>
      </c>
      <c r="B554" s="11">
        <v>16</v>
      </c>
      <c r="C554" s="11" t="s">
        <v>276</v>
      </c>
      <c r="D554" s="11">
        <v>26974.54</v>
      </c>
      <c r="E554" s="11">
        <v>451897.1</v>
      </c>
      <c r="F554" s="11">
        <v>3727.8829999999998</v>
      </c>
      <c r="G554" s="11">
        <v>21056.66</v>
      </c>
      <c r="H554" s="11">
        <v>34266.81</v>
      </c>
      <c r="I554" s="11">
        <v>547.14530000000002</v>
      </c>
      <c r="J554" s="11">
        <v>2977.2779999999998</v>
      </c>
      <c r="L554" s="12">
        <v>4843411.4861654397</v>
      </c>
      <c r="N554" s="11">
        <v>4.6596140000000001E-2</v>
      </c>
      <c r="O554" s="12">
        <v>5.5783440000000001E-5</v>
      </c>
      <c r="P554" s="11">
        <v>0.9936855</v>
      </c>
      <c r="Q554" s="11">
        <v>730245</v>
      </c>
      <c r="R554" s="12">
        <v>15671790</v>
      </c>
      <c r="U554" s="12">
        <f t="shared" si="40"/>
        <v>9.3301405691171166E-2</v>
      </c>
      <c r="V554" s="12">
        <f t="shared" si="41"/>
        <v>9.7866968559855244E-2</v>
      </c>
      <c r="W554" s="12">
        <f t="shared" si="42"/>
        <v>4.4134889964413088E-2</v>
      </c>
      <c r="Y554" s="11">
        <v>1156</v>
      </c>
      <c r="Z554" s="11">
        <v>7.0556640000000002</v>
      </c>
      <c r="AA554" s="11">
        <v>2.9972569999999998</v>
      </c>
      <c r="AB554" s="11">
        <v>68</v>
      </c>
      <c r="AC554" s="11">
        <v>98</v>
      </c>
      <c r="AD554" s="11">
        <v>13763</v>
      </c>
      <c r="AE554" s="11">
        <v>13766</v>
      </c>
    </row>
    <row r="555" spans="1:31" x14ac:dyDescent="0.25">
      <c r="A555" s="19" t="s">
        <v>204</v>
      </c>
      <c r="B555" s="11">
        <v>17</v>
      </c>
      <c r="C555" s="11" t="s">
        <v>276</v>
      </c>
      <c r="D555" s="11">
        <v>27395.27</v>
      </c>
      <c r="E555" s="11">
        <v>456144.5</v>
      </c>
      <c r="F555" s="11">
        <v>3763.6390000000001</v>
      </c>
      <c r="G555" s="11">
        <v>21270.82</v>
      </c>
      <c r="H555" s="11">
        <v>34772.49</v>
      </c>
      <c r="I555" s="11">
        <v>543.80050000000006</v>
      </c>
      <c r="J555" s="11">
        <v>3033.5929999999998</v>
      </c>
      <c r="L555" s="12">
        <v>4843411.4861654397</v>
      </c>
      <c r="N555" s="11">
        <v>4.6631760000000001E-2</v>
      </c>
      <c r="O555" s="12">
        <v>5.5545270000000003E-5</v>
      </c>
      <c r="P555" s="11">
        <v>1.139019</v>
      </c>
      <c r="Q555" s="11">
        <v>737672</v>
      </c>
      <c r="R555" s="12">
        <v>15819090</v>
      </c>
      <c r="U555" s="12">
        <f t="shared" si="40"/>
        <v>9.4178349558553115E-2</v>
      </c>
      <c r="V555" s="12">
        <f t="shared" si="41"/>
        <v>9.8832280068534756E-2</v>
      </c>
      <c r="W555" s="12">
        <f t="shared" si="42"/>
        <v>4.4145628642242724E-2</v>
      </c>
      <c r="Y555" s="11">
        <v>1156</v>
      </c>
      <c r="Z555" s="11">
        <v>7.0556640000000002</v>
      </c>
      <c r="AA555" s="11">
        <v>2.9972569999999998</v>
      </c>
      <c r="AB555" s="11">
        <v>102</v>
      </c>
      <c r="AC555" s="11">
        <v>98</v>
      </c>
      <c r="AD555" s="11">
        <v>13763</v>
      </c>
      <c r="AE555" s="11">
        <v>13769</v>
      </c>
    </row>
    <row r="556" spans="1:31" x14ac:dyDescent="0.25">
      <c r="A556" s="19" t="s">
        <v>205</v>
      </c>
      <c r="B556" s="11">
        <v>18</v>
      </c>
      <c r="C556" s="11" t="s">
        <v>276</v>
      </c>
      <c r="D556" s="11">
        <v>27290.37</v>
      </c>
      <c r="E556" s="11">
        <v>457101.7</v>
      </c>
      <c r="F556" s="11">
        <v>3766.4650000000001</v>
      </c>
      <c r="G556" s="11">
        <v>21364.99</v>
      </c>
      <c r="H556" s="11">
        <v>35065.4</v>
      </c>
      <c r="I556" s="11">
        <v>547.77970000000005</v>
      </c>
      <c r="J556" s="11">
        <v>3056.5740000000001</v>
      </c>
      <c r="L556" s="12">
        <v>4843411.4861654397</v>
      </c>
      <c r="N556" s="11">
        <v>4.6740139999999999E-2</v>
      </c>
      <c r="O556" s="12">
        <v>5.5554399999999998E-5</v>
      </c>
      <c r="P556" s="11">
        <v>0.69560449999999996</v>
      </c>
      <c r="Q556" s="11">
        <v>740938</v>
      </c>
      <c r="R556" s="12">
        <v>15852290</v>
      </c>
      <c r="U556" s="12">
        <f t="shared" si="40"/>
        <v>9.437597885408873E-2</v>
      </c>
      <c r="V556" s="12">
        <f t="shared" si="41"/>
        <v>9.9049946691307456E-2</v>
      </c>
      <c r="W556" s="12">
        <f t="shared" si="42"/>
        <v>4.4243035521623342E-2</v>
      </c>
      <c r="Y556" s="11">
        <v>1156</v>
      </c>
      <c r="Z556" s="11">
        <v>7.0556640000000002</v>
      </c>
      <c r="AA556" s="11">
        <v>2.9972569999999998</v>
      </c>
      <c r="AB556" s="11">
        <v>136</v>
      </c>
      <c r="AC556" s="11">
        <v>98</v>
      </c>
      <c r="AD556" s="11">
        <v>13763</v>
      </c>
      <c r="AE556" s="11">
        <v>13771</v>
      </c>
    </row>
    <row r="557" spans="1:31" x14ac:dyDescent="0.25">
      <c r="A557" s="19" t="s">
        <v>206</v>
      </c>
      <c r="B557" s="11">
        <v>19</v>
      </c>
      <c r="C557" s="11" t="s">
        <v>276</v>
      </c>
      <c r="D557" s="11">
        <v>26632.81</v>
      </c>
      <c r="E557" s="11">
        <v>452858.2</v>
      </c>
      <c r="F557" s="11">
        <v>3734.2559999999999</v>
      </c>
      <c r="G557" s="11">
        <v>21116.44</v>
      </c>
      <c r="H557" s="11">
        <v>35076.82</v>
      </c>
      <c r="I557" s="11">
        <v>546.30909999999994</v>
      </c>
      <c r="J557" s="11">
        <v>3063.0329999999999</v>
      </c>
      <c r="L557" s="12">
        <v>4843411.4861654397</v>
      </c>
      <c r="N557" s="11">
        <v>4.6629240000000002E-2</v>
      </c>
      <c r="O557" s="12">
        <v>5.5744880000000001E-5</v>
      </c>
      <c r="P557" s="11">
        <v>1.0505089999999999</v>
      </c>
      <c r="Q557" s="11">
        <v>732318</v>
      </c>
      <c r="R557" s="12">
        <v>15705120</v>
      </c>
      <c r="U557" s="12">
        <f t="shared" si="40"/>
        <v>9.3499840204271142E-2</v>
      </c>
      <c r="V557" s="12">
        <f t="shared" si="41"/>
        <v>9.8085321130305214E-2</v>
      </c>
      <c r="W557" s="12">
        <f t="shared" si="42"/>
        <v>4.4161037233812941E-2</v>
      </c>
      <c r="Y557" s="11">
        <v>1156</v>
      </c>
      <c r="Z557" s="11">
        <v>7.0556640000000002</v>
      </c>
      <c r="AA557" s="11">
        <v>2.9972569999999998</v>
      </c>
      <c r="AB557" s="11">
        <v>170</v>
      </c>
      <c r="AC557" s="11">
        <v>98</v>
      </c>
      <c r="AD557" s="11">
        <v>13763</v>
      </c>
      <c r="AE557" s="11">
        <v>13774</v>
      </c>
    </row>
    <row r="558" spans="1:31" x14ac:dyDescent="0.25">
      <c r="A558" s="19" t="s">
        <v>207</v>
      </c>
      <c r="B558" s="11">
        <v>20</v>
      </c>
      <c r="C558" s="11" t="s">
        <v>276</v>
      </c>
      <c r="D558" s="11">
        <v>24879.35</v>
      </c>
      <c r="E558" s="11">
        <v>441466.3</v>
      </c>
      <c r="F558" s="11">
        <v>3651.5</v>
      </c>
      <c r="G558" s="11">
        <v>20532.009999999998</v>
      </c>
      <c r="H558" s="11">
        <v>34588.269999999997</v>
      </c>
      <c r="I558" s="11">
        <v>546.56859999999995</v>
      </c>
      <c r="J558" s="11">
        <v>3006.69</v>
      </c>
      <c r="L558" s="12">
        <v>4843411.4861654397</v>
      </c>
      <c r="N558" s="11">
        <v>4.6508649999999999E-2</v>
      </c>
      <c r="O558" s="12">
        <v>5.6383230000000001E-5</v>
      </c>
      <c r="P558" s="11">
        <v>0.76458199999999998</v>
      </c>
      <c r="Q558" s="11">
        <v>712050</v>
      </c>
      <c r="R558" s="12">
        <v>15310050</v>
      </c>
      <c r="U558" s="12">
        <f t="shared" si="40"/>
        <v>9.114779969882586E-2</v>
      </c>
      <c r="V558" s="12">
        <f t="shared" si="41"/>
        <v>9.5500112250120547E-2</v>
      </c>
      <c r="W558" s="12">
        <f t="shared" si="42"/>
        <v>4.4108367192419937E-2</v>
      </c>
      <c r="Y558" s="11">
        <v>1156</v>
      </c>
      <c r="Z558" s="11">
        <v>7.0556640000000002</v>
      </c>
      <c r="AA558" s="11">
        <v>2.9972569999999998</v>
      </c>
      <c r="AB558" s="11">
        <v>204</v>
      </c>
      <c r="AC558" s="11">
        <v>98</v>
      </c>
      <c r="AD558" s="11">
        <v>13763</v>
      </c>
      <c r="AE558" s="11">
        <v>13776</v>
      </c>
    </row>
    <row r="559" spans="1:31" x14ac:dyDescent="0.25">
      <c r="A559" s="19" t="s">
        <v>208</v>
      </c>
      <c r="B559" s="11">
        <v>21</v>
      </c>
      <c r="C559" s="11" t="s">
        <v>276</v>
      </c>
      <c r="D559" s="11">
        <v>13639.96</v>
      </c>
      <c r="E559" s="11">
        <v>250569.3</v>
      </c>
      <c r="F559" s="11">
        <v>2062.4859999999999</v>
      </c>
      <c r="G559" s="11">
        <v>11626.3</v>
      </c>
      <c r="H559" s="11">
        <v>19875.400000000001</v>
      </c>
      <c r="I559" s="11">
        <v>309.9769</v>
      </c>
      <c r="J559" s="11">
        <v>1722.261</v>
      </c>
      <c r="L559" s="12">
        <v>4843411.4861654397</v>
      </c>
      <c r="N559" s="11">
        <v>4.639952E-2</v>
      </c>
      <c r="O559" s="12">
        <v>7.4748409999999998E-5</v>
      </c>
      <c r="P559" s="11">
        <v>1.2271300000000001</v>
      </c>
      <c r="Q559" s="11">
        <v>403200</v>
      </c>
      <c r="R559" s="11">
        <v>8689745</v>
      </c>
      <c r="U559" s="12">
        <f t="shared" si="40"/>
        <v>5.1734051652583692E-2</v>
      </c>
      <c r="V559" s="12">
        <f t="shared" si="41"/>
        <v>5.310779228725547E-2</v>
      </c>
      <c r="W559" s="12">
        <f t="shared" si="42"/>
        <v>4.5036627320252792E-2</v>
      </c>
      <c r="Y559" s="11">
        <v>1156</v>
      </c>
      <c r="Z559" s="11">
        <v>7.0556640000000002</v>
      </c>
      <c r="AA559" s="11">
        <v>2.9972569999999998</v>
      </c>
      <c r="AB559" s="11">
        <v>238</v>
      </c>
      <c r="AC559" s="11">
        <v>98</v>
      </c>
      <c r="AD559" s="11">
        <v>13763</v>
      </c>
      <c r="AE559" s="11">
        <v>13779</v>
      </c>
    </row>
    <row r="560" spans="1:31" x14ac:dyDescent="0.25">
      <c r="A560" s="19" t="s">
        <v>209</v>
      </c>
      <c r="B560" s="11">
        <v>22</v>
      </c>
      <c r="C560" s="11" t="s">
        <v>276</v>
      </c>
      <c r="D560" s="11">
        <v>25956.6</v>
      </c>
      <c r="E560" s="11">
        <v>438868.8</v>
      </c>
      <c r="F560" s="11">
        <v>3601.5569999999998</v>
      </c>
      <c r="G560" s="11">
        <v>20433.189999999999</v>
      </c>
      <c r="H560" s="11">
        <v>33090.71</v>
      </c>
      <c r="I560" s="11">
        <v>522.03</v>
      </c>
      <c r="J560" s="11">
        <v>2868.3679999999999</v>
      </c>
      <c r="L560" s="12">
        <v>4843411.4861654397</v>
      </c>
      <c r="N560" s="11">
        <v>4.6558769999999999E-2</v>
      </c>
      <c r="O560" s="12">
        <v>5.6581659999999998E-5</v>
      </c>
      <c r="P560" s="11">
        <v>0.62251849999999997</v>
      </c>
      <c r="Q560" s="11">
        <v>708623</v>
      </c>
      <c r="R560" s="12">
        <v>15219970</v>
      </c>
      <c r="U560" s="12">
        <f t="shared" si="40"/>
        <v>9.061150415436936E-2</v>
      </c>
      <c r="V560" s="12">
        <f t="shared" si="41"/>
        <v>9.491154299035337E-2</v>
      </c>
      <c r="W560" s="12">
        <f t="shared" si="42"/>
        <v>4.4169949655134065E-2</v>
      </c>
      <c r="Y560" s="11">
        <v>1156</v>
      </c>
      <c r="Z560" s="11">
        <v>7.0556640000000002</v>
      </c>
      <c r="AA560" s="11">
        <v>2.9972569999999998</v>
      </c>
      <c r="AB560" s="11">
        <v>34</v>
      </c>
      <c r="AC560" s="11">
        <v>132</v>
      </c>
      <c r="AD560" s="11">
        <v>13760</v>
      </c>
      <c r="AE560" s="11">
        <v>13763</v>
      </c>
    </row>
    <row r="561" spans="1:31" x14ac:dyDescent="0.25">
      <c r="A561" s="19" t="s">
        <v>210</v>
      </c>
      <c r="B561" s="11">
        <v>23</v>
      </c>
      <c r="C561" s="11" t="s">
        <v>276</v>
      </c>
      <c r="D561" s="11">
        <v>27317.59</v>
      </c>
      <c r="E561" s="11">
        <v>450823.4</v>
      </c>
      <c r="F561" s="11">
        <v>3710.3519999999999</v>
      </c>
      <c r="G561" s="11">
        <v>21026.47</v>
      </c>
      <c r="H561" s="11">
        <v>34012.17</v>
      </c>
      <c r="I561" s="11">
        <v>536.21680000000003</v>
      </c>
      <c r="J561" s="11">
        <v>2949.712</v>
      </c>
      <c r="L561" s="12">
        <v>4843411.4861654397</v>
      </c>
      <c r="N561" s="11">
        <v>4.6640149999999998E-2</v>
      </c>
      <c r="O561" s="12">
        <v>5.5877359999999999E-5</v>
      </c>
      <c r="P561" s="11">
        <v>1.210853</v>
      </c>
      <c r="Q561" s="11">
        <v>729198</v>
      </c>
      <c r="R561" s="12">
        <v>15634550</v>
      </c>
      <c r="U561" s="12">
        <f t="shared" si="40"/>
        <v>9.3079723101726353E-2</v>
      </c>
      <c r="V561" s="12">
        <f t="shared" si="41"/>
        <v>9.7623088106364261E-2</v>
      </c>
      <c r="W561" s="12">
        <f t="shared" si="42"/>
        <v>4.4182390934534188E-2</v>
      </c>
      <c r="Y561" s="11">
        <v>1156</v>
      </c>
      <c r="Z561" s="11">
        <v>7.0556640000000002</v>
      </c>
      <c r="AA561" s="11">
        <v>2.9972569999999998</v>
      </c>
      <c r="AB561" s="11">
        <v>68</v>
      </c>
      <c r="AC561" s="11">
        <v>132</v>
      </c>
      <c r="AD561" s="11">
        <v>13760</v>
      </c>
      <c r="AE561" s="11">
        <v>13766</v>
      </c>
    </row>
    <row r="562" spans="1:31" x14ac:dyDescent="0.25">
      <c r="A562" s="19" t="s">
        <v>211</v>
      </c>
      <c r="B562" s="11">
        <v>24</v>
      </c>
      <c r="C562" s="11" t="s">
        <v>276</v>
      </c>
      <c r="D562" s="11">
        <v>27343.34</v>
      </c>
      <c r="E562" s="11">
        <v>453958.8</v>
      </c>
      <c r="F562" s="11">
        <v>3742.9929999999999</v>
      </c>
      <c r="G562" s="11">
        <v>21199.279999999999</v>
      </c>
      <c r="H562" s="11">
        <v>34502.629999999997</v>
      </c>
      <c r="I562" s="11">
        <v>543.71389999999997</v>
      </c>
      <c r="J562" s="11">
        <v>2993.8290000000002</v>
      </c>
      <c r="L562" s="12">
        <v>4843411.4861654397</v>
      </c>
      <c r="N562" s="11">
        <v>4.6698679999999999E-2</v>
      </c>
      <c r="O562" s="12">
        <v>5.5720539999999999E-5</v>
      </c>
      <c r="P562" s="11">
        <v>0.72956880000000002</v>
      </c>
      <c r="Q562" s="11">
        <v>735191</v>
      </c>
      <c r="R562" s="12">
        <v>15743290</v>
      </c>
      <c r="U562" s="12">
        <f t="shared" si="40"/>
        <v>9.3727076730249506E-2</v>
      </c>
      <c r="V562" s="12">
        <f t="shared" si="41"/>
        <v>9.8335422578927856E-2</v>
      </c>
      <c r="W562" s="12">
        <f t="shared" si="42"/>
        <v>4.4220833149588017E-2</v>
      </c>
      <c r="Y562" s="11">
        <v>1156</v>
      </c>
      <c r="Z562" s="11">
        <v>7.0556640000000002</v>
      </c>
      <c r="AA562" s="11">
        <v>2.9972569999999998</v>
      </c>
      <c r="AB562" s="11">
        <v>102</v>
      </c>
      <c r="AC562" s="11">
        <v>132</v>
      </c>
      <c r="AD562" s="11">
        <v>13760</v>
      </c>
      <c r="AE562" s="11">
        <v>13769</v>
      </c>
    </row>
    <row r="563" spans="1:31" x14ac:dyDescent="0.25">
      <c r="A563" s="19" t="s">
        <v>212</v>
      </c>
      <c r="B563" s="11">
        <v>25</v>
      </c>
      <c r="C563" s="11" t="s">
        <v>276</v>
      </c>
      <c r="D563" s="11">
        <v>26852.13</v>
      </c>
      <c r="E563" s="11">
        <v>451390.3</v>
      </c>
      <c r="F563" s="11">
        <v>3728.172</v>
      </c>
      <c r="G563" s="11">
        <v>21058.79</v>
      </c>
      <c r="H563" s="11">
        <v>34704.18</v>
      </c>
      <c r="I563" s="11">
        <v>540.85929999999996</v>
      </c>
      <c r="J563" s="11">
        <v>3003.6039999999998</v>
      </c>
      <c r="L563" s="12">
        <v>4843411.4861654397</v>
      </c>
      <c r="N563" s="11">
        <v>4.6653180000000002E-2</v>
      </c>
      <c r="O563" s="12">
        <v>5.5850409999999997E-5</v>
      </c>
      <c r="P563" s="11">
        <v>0.95752599999999999</v>
      </c>
      <c r="Q563" s="11">
        <v>730319</v>
      </c>
      <c r="R563" s="12">
        <v>15654220</v>
      </c>
      <c r="U563" s="12">
        <f t="shared" si="40"/>
        <v>9.3196768701015037E-2</v>
      </c>
      <c r="V563" s="12">
        <f t="shared" si="41"/>
        <v>9.7751846830599246E-2</v>
      </c>
      <c r="W563" s="12">
        <f t="shared" si="42"/>
        <v>4.4191662850213385E-2</v>
      </c>
      <c r="Y563" s="11">
        <v>1156</v>
      </c>
      <c r="Z563" s="11">
        <v>7.0556640000000002</v>
      </c>
      <c r="AA563" s="11">
        <v>2.9972569999999998</v>
      </c>
      <c r="AB563" s="11">
        <v>136</v>
      </c>
      <c r="AC563" s="11">
        <v>132</v>
      </c>
      <c r="AD563" s="11">
        <v>13760</v>
      </c>
      <c r="AE563" s="11">
        <v>13771</v>
      </c>
    </row>
    <row r="564" spans="1:31" x14ac:dyDescent="0.25">
      <c r="A564" s="19" t="s">
        <v>213</v>
      </c>
      <c r="B564" s="11">
        <v>26</v>
      </c>
      <c r="C564" s="11" t="s">
        <v>276</v>
      </c>
      <c r="D564" s="11">
        <v>26852.74</v>
      </c>
      <c r="E564" s="11">
        <v>452426.1</v>
      </c>
      <c r="F564" s="11">
        <v>3737.4279999999999</v>
      </c>
      <c r="G564" s="11">
        <v>21058.3</v>
      </c>
      <c r="H564" s="11">
        <v>34957.040000000001</v>
      </c>
      <c r="I564" s="11">
        <v>547.20299999999997</v>
      </c>
      <c r="J564" s="11">
        <v>3032.2379999999998</v>
      </c>
      <c r="L564" s="12">
        <v>4843411.4861654397</v>
      </c>
      <c r="N564" s="11">
        <v>4.6545290000000003E-2</v>
      </c>
      <c r="O564" s="12">
        <v>5.5719030000000002E-5</v>
      </c>
      <c r="P564" s="11">
        <v>0.79936030000000002</v>
      </c>
      <c r="Q564" s="11">
        <v>730302</v>
      </c>
      <c r="R564" s="12">
        <v>15690140</v>
      </c>
      <c r="U564" s="12">
        <f t="shared" si="40"/>
        <v>9.3410626227462795E-2</v>
      </c>
      <c r="V564" s="12">
        <f t="shared" si="41"/>
        <v>9.7987146590073265E-2</v>
      </c>
      <c r="W564" s="12">
        <f t="shared" si="42"/>
        <v>4.4083866510420087E-2</v>
      </c>
      <c r="Y564" s="11">
        <v>1156</v>
      </c>
      <c r="Z564" s="11">
        <v>7.0556640000000002</v>
      </c>
      <c r="AA564" s="11">
        <v>2.9972569999999998</v>
      </c>
      <c r="AB564" s="11">
        <v>170</v>
      </c>
      <c r="AC564" s="11">
        <v>132</v>
      </c>
      <c r="AD564" s="11">
        <v>13760</v>
      </c>
      <c r="AE564" s="11">
        <v>13774</v>
      </c>
    </row>
    <row r="565" spans="1:31" x14ac:dyDescent="0.25">
      <c r="A565" s="19" t="s">
        <v>214</v>
      </c>
      <c r="B565" s="11">
        <v>27</v>
      </c>
      <c r="C565" s="11" t="s">
        <v>276</v>
      </c>
      <c r="D565" s="11">
        <v>25173.9</v>
      </c>
      <c r="E565" s="11">
        <v>441537.1</v>
      </c>
      <c r="F565" s="11">
        <v>3611.2739999999999</v>
      </c>
      <c r="G565" s="11">
        <v>20516.78</v>
      </c>
      <c r="H565" s="11">
        <v>34573.360000000001</v>
      </c>
      <c r="I565" s="11">
        <v>541.11879999999996</v>
      </c>
      <c r="J565" s="11">
        <v>2996.3960000000002</v>
      </c>
      <c r="L565" s="12">
        <v>4843411.4861654397</v>
      </c>
      <c r="N565" s="11">
        <v>4.6466720000000003E-2</v>
      </c>
      <c r="O565" s="12">
        <v>5.6352160000000003E-5</v>
      </c>
      <c r="P565" s="11">
        <v>1.055539</v>
      </c>
      <c r="Q565" s="11">
        <v>711522</v>
      </c>
      <c r="R565" s="12">
        <v>15312510</v>
      </c>
      <c r="U565" s="12">
        <f t="shared" si="40"/>
        <v>9.1162417494609307E-2</v>
      </c>
      <c r="V565" s="12">
        <f t="shared" si="41"/>
        <v>9.5516159499496711E-2</v>
      </c>
      <c r="W565" s="12">
        <f t="shared" si="42"/>
        <v>4.4068219008927871E-2</v>
      </c>
      <c r="Y565" s="11">
        <v>1156</v>
      </c>
      <c r="Z565" s="11">
        <v>7.0556640000000002</v>
      </c>
      <c r="AA565" s="11">
        <v>2.9972569999999998</v>
      </c>
      <c r="AB565" s="11">
        <v>204</v>
      </c>
      <c r="AC565" s="11">
        <v>132</v>
      </c>
      <c r="AD565" s="11">
        <v>13760</v>
      </c>
      <c r="AE565" s="11">
        <v>13776</v>
      </c>
    </row>
    <row r="566" spans="1:31" x14ac:dyDescent="0.25">
      <c r="A566" s="19" t="s">
        <v>215</v>
      </c>
      <c r="B566" s="11">
        <v>28</v>
      </c>
      <c r="C566" s="11" t="s">
        <v>276</v>
      </c>
      <c r="D566" s="11">
        <v>13723.39</v>
      </c>
      <c r="E566" s="11">
        <v>250998.9</v>
      </c>
      <c r="F566" s="11">
        <v>2052.884</v>
      </c>
      <c r="G566" s="11">
        <v>11617.24</v>
      </c>
      <c r="H566" s="11">
        <v>19841.03</v>
      </c>
      <c r="I566" s="11">
        <v>317.24340000000001</v>
      </c>
      <c r="J566" s="11">
        <v>1732.8720000000001</v>
      </c>
      <c r="L566" s="12">
        <v>4843411.4861654397</v>
      </c>
      <c r="N566" s="11">
        <v>4.6284039999999999E-2</v>
      </c>
      <c r="O566" s="12">
        <v>7.4587310000000004E-5</v>
      </c>
      <c r="P566" s="11">
        <v>0.46065099999999998</v>
      </c>
      <c r="Q566" s="11">
        <v>402886</v>
      </c>
      <c r="R566" s="11">
        <v>8704642</v>
      </c>
      <c r="U566" s="12">
        <f t="shared" si="40"/>
        <v>5.182274946428668E-2</v>
      </c>
      <c r="V566" s="12">
        <f t="shared" si="41"/>
        <v>5.3201267441180075E-2</v>
      </c>
      <c r="W566" s="12">
        <f t="shared" si="42"/>
        <v>4.4922216858328722E-2</v>
      </c>
      <c r="Y566" s="11">
        <v>1156</v>
      </c>
      <c r="Z566" s="11">
        <v>7.0556640000000002</v>
      </c>
      <c r="AA566" s="11">
        <v>2.9972569999999998</v>
      </c>
      <c r="AB566" s="11">
        <v>238</v>
      </c>
      <c r="AC566" s="11">
        <v>132</v>
      </c>
      <c r="AD566" s="11">
        <v>13760</v>
      </c>
      <c r="AE566" s="11">
        <v>13779</v>
      </c>
    </row>
    <row r="567" spans="1:31" x14ac:dyDescent="0.25">
      <c r="A567" s="19" t="s">
        <v>216</v>
      </c>
      <c r="B567" s="11">
        <v>29</v>
      </c>
      <c r="C567" s="11" t="s">
        <v>276</v>
      </c>
      <c r="D567" s="11">
        <v>25462.95</v>
      </c>
      <c r="E567" s="11">
        <v>434448.7</v>
      </c>
      <c r="F567" s="11">
        <v>3595.9340000000002</v>
      </c>
      <c r="G567" s="11">
        <v>20243.05</v>
      </c>
      <c r="H567" s="11">
        <v>32858.07</v>
      </c>
      <c r="I567" s="11">
        <v>512.45680000000004</v>
      </c>
      <c r="J567" s="11">
        <v>2851.8739999999998</v>
      </c>
      <c r="L567" s="12">
        <v>4843411.4861654397</v>
      </c>
      <c r="N567" s="11">
        <v>4.6594799999999999E-2</v>
      </c>
      <c r="O567" s="12">
        <v>5.6891739999999999E-5</v>
      </c>
      <c r="P567" s="11">
        <v>0.74051120000000004</v>
      </c>
      <c r="Q567" s="11">
        <v>702029</v>
      </c>
      <c r="R567" s="12">
        <v>15066680</v>
      </c>
      <c r="U567" s="12">
        <f t="shared" si="40"/>
        <v>8.9698903601509991E-2</v>
      </c>
      <c r="V567" s="12">
        <f t="shared" si="41"/>
        <v>9.3910749222329656E-2</v>
      </c>
      <c r="W567" s="12">
        <f t="shared" si="42"/>
        <v>4.4228058987585778E-2</v>
      </c>
      <c r="Y567" s="11">
        <v>1156</v>
      </c>
      <c r="Z567" s="11">
        <v>7.0556640000000002</v>
      </c>
      <c r="AA567" s="11">
        <v>2.9972569999999998</v>
      </c>
      <c r="AB567" s="11">
        <v>34</v>
      </c>
      <c r="AC567" s="11">
        <v>166</v>
      </c>
      <c r="AD567" s="11">
        <v>13757</v>
      </c>
      <c r="AE567" s="11">
        <v>13763</v>
      </c>
    </row>
    <row r="568" spans="1:31" x14ac:dyDescent="0.25">
      <c r="A568" s="19" t="s">
        <v>217</v>
      </c>
      <c r="B568" s="11">
        <v>30</v>
      </c>
      <c r="C568" s="11" t="s">
        <v>276</v>
      </c>
      <c r="D568" s="11">
        <v>26741.72</v>
      </c>
      <c r="E568" s="11">
        <v>446299.2</v>
      </c>
      <c r="F568" s="11">
        <v>3691.6089999999999</v>
      </c>
      <c r="G568" s="11">
        <v>20824.54</v>
      </c>
      <c r="H568" s="11">
        <v>33774.449999999997</v>
      </c>
      <c r="I568" s="11">
        <v>530.3922</v>
      </c>
      <c r="J568" s="11">
        <v>2927.3649999999998</v>
      </c>
      <c r="L568" s="12">
        <v>4843411.4861654397</v>
      </c>
      <c r="N568" s="11">
        <v>4.6660489999999999E-2</v>
      </c>
      <c r="O568" s="12">
        <v>5.6172660000000002E-5</v>
      </c>
      <c r="P568" s="11">
        <v>1.1343939999999999</v>
      </c>
      <c r="Q568" s="11">
        <v>722195</v>
      </c>
      <c r="R568" s="12">
        <v>15477660</v>
      </c>
      <c r="U568" s="12">
        <f t="shared" si="40"/>
        <v>9.2145629433880286E-2</v>
      </c>
      <c r="V568" s="12">
        <f t="shared" si="41"/>
        <v>9.6596082861961641E-2</v>
      </c>
      <c r="W568" s="12">
        <f t="shared" si="42"/>
        <v>4.4226176746147365E-2</v>
      </c>
      <c r="Y568" s="11">
        <v>1156</v>
      </c>
      <c r="Z568" s="11">
        <v>7.0556640000000002</v>
      </c>
      <c r="AA568" s="11">
        <v>2.9972569999999998</v>
      </c>
      <c r="AB568" s="11">
        <v>68</v>
      </c>
      <c r="AC568" s="11">
        <v>166</v>
      </c>
      <c r="AD568" s="11">
        <v>13757</v>
      </c>
      <c r="AE568" s="11">
        <v>13766</v>
      </c>
    </row>
    <row r="569" spans="1:31" x14ac:dyDescent="0.25">
      <c r="A569" s="19" t="s">
        <v>218</v>
      </c>
      <c r="B569" s="11">
        <v>31</v>
      </c>
      <c r="C569" s="11" t="s">
        <v>276</v>
      </c>
      <c r="D569" s="11">
        <v>27189.16</v>
      </c>
      <c r="E569" s="11">
        <v>451658.2</v>
      </c>
      <c r="F569" s="11">
        <v>3721.857</v>
      </c>
      <c r="G569" s="11">
        <v>21034.6</v>
      </c>
      <c r="H569" s="11">
        <v>34238.870000000003</v>
      </c>
      <c r="I569" s="11">
        <v>532.61249999999995</v>
      </c>
      <c r="J569" s="11">
        <v>2973.4720000000002</v>
      </c>
      <c r="L569" s="12">
        <v>4843411.4861654397</v>
      </c>
      <c r="N569" s="11">
        <v>4.6571950000000001E-2</v>
      </c>
      <c r="O569" s="12">
        <v>5.5783050000000001E-5</v>
      </c>
      <c r="P569" s="11">
        <v>0.93788910000000003</v>
      </c>
      <c r="Q569" s="11">
        <v>729480</v>
      </c>
      <c r="R569" s="12">
        <v>15663510</v>
      </c>
      <c r="U569" s="12">
        <f t="shared" si="40"/>
        <v>9.3252080953704131E-2</v>
      </c>
      <c r="V569" s="12">
        <f t="shared" si="41"/>
        <v>9.7812699856356808E-2</v>
      </c>
      <c r="W569" s="12">
        <f t="shared" si="42"/>
        <v>4.4113269778851341E-2</v>
      </c>
      <c r="Y569" s="11">
        <v>1156</v>
      </c>
      <c r="Z569" s="11">
        <v>7.0556640000000002</v>
      </c>
      <c r="AA569" s="11">
        <v>2.9972569999999998</v>
      </c>
      <c r="AB569" s="11">
        <v>102</v>
      </c>
      <c r="AC569" s="11">
        <v>166</v>
      </c>
      <c r="AD569" s="11">
        <v>13757</v>
      </c>
      <c r="AE569" s="11">
        <v>13769</v>
      </c>
    </row>
    <row r="570" spans="1:31" x14ac:dyDescent="0.25">
      <c r="A570" s="19" t="s">
        <v>219</v>
      </c>
      <c r="B570" s="11">
        <v>32</v>
      </c>
      <c r="C570" s="11" t="s">
        <v>276</v>
      </c>
      <c r="D570" s="11">
        <v>27083.85</v>
      </c>
      <c r="E570" s="11">
        <v>452140.5</v>
      </c>
      <c r="F570" s="11">
        <v>3726.24</v>
      </c>
      <c r="G570" s="11">
        <v>21044.95</v>
      </c>
      <c r="H570" s="11">
        <v>34524.07</v>
      </c>
      <c r="I570" s="11">
        <v>543.82929999999999</v>
      </c>
      <c r="J570" s="11">
        <v>3005.277</v>
      </c>
      <c r="L570" s="12">
        <v>4843411.4861654397</v>
      </c>
      <c r="N570" s="11">
        <v>4.6545160000000002E-2</v>
      </c>
      <c r="O570" s="12">
        <v>5.5736529999999999E-5</v>
      </c>
      <c r="P570" s="11">
        <v>0.96716610000000003</v>
      </c>
      <c r="Q570" s="11">
        <v>729839</v>
      </c>
      <c r="R570" s="12">
        <v>15680230</v>
      </c>
      <c r="U570" s="12">
        <f t="shared" si="40"/>
        <v>9.3351659525827857E-2</v>
      </c>
      <c r="V570" s="12">
        <f t="shared" si="41"/>
        <v>9.7922262374415467E-2</v>
      </c>
      <c r="W570" s="12">
        <f t="shared" si="42"/>
        <v>4.4085287125352972E-2</v>
      </c>
      <c r="Y570" s="11">
        <v>1156</v>
      </c>
      <c r="Z570" s="11">
        <v>7.0556640000000002</v>
      </c>
      <c r="AA570" s="11">
        <v>2.9972569999999998</v>
      </c>
      <c r="AB570" s="11">
        <v>136</v>
      </c>
      <c r="AC570" s="11">
        <v>166</v>
      </c>
      <c r="AD570" s="11">
        <v>13757</v>
      </c>
      <c r="AE570" s="11">
        <v>13771</v>
      </c>
    </row>
    <row r="571" spans="1:31" x14ac:dyDescent="0.25">
      <c r="A571" s="19" t="s">
        <v>220</v>
      </c>
      <c r="B571" s="11">
        <v>33</v>
      </c>
      <c r="C571" s="11" t="s">
        <v>276</v>
      </c>
      <c r="D571" s="11">
        <v>26201.15</v>
      </c>
      <c r="E571" s="11">
        <v>448742.7</v>
      </c>
      <c r="F571" s="11">
        <v>3692.4450000000002</v>
      </c>
      <c r="G571" s="11">
        <v>20886.91</v>
      </c>
      <c r="H571" s="11">
        <v>34603.43</v>
      </c>
      <c r="I571" s="11">
        <v>544.4348</v>
      </c>
      <c r="J571" s="11">
        <v>3004.2959999999998</v>
      </c>
      <c r="L571" s="12">
        <v>4843411.4861654397</v>
      </c>
      <c r="N571" s="11">
        <v>4.6545400000000001E-2</v>
      </c>
      <c r="O571" s="12">
        <v>5.594731E-5</v>
      </c>
      <c r="P571" s="11">
        <v>1.4455530000000001</v>
      </c>
      <c r="Q571" s="11">
        <v>724358</v>
      </c>
      <c r="R571" s="12">
        <v>15562400</v>
      </c>
      <c r="U571" s="12">
        <f t="shared" si="40"/>
        <v>9.2650129207847362E-2</v>
      </c>
      <c r="V571" s="12">
        <f t="shared" si="41"/>
        <v>9.7150638827860458E-2</v>
      </c>
      <c r="W571" s="12">
        <f t="shared" ref="W571:W587" si="43">N571/(1+V571*f)</f>
        <v>4.4103881473503193E-2</v>
      </c>
      <c r="Y571" s="11">
        <v>1156</v>
      </c>
      <c r="Z571" s="11">
        <v>7.0556640000000002</v>
      </c>
      <c r="AA571" s="11">
        <v>2.9972569999999998</v>
      </c>
      <c r="AB571" s="11">
        <v>170</v>
      </c>
      <c r="AC571" s="11">
        <v>166</v>
      </c>
      <c r="AD571" s="11">
        <v>13757</v>
      </c>
      <c r="AE571" s="11">
        <v>13774</v>
      </c>
    </row>
    <row r="572" spans="1:31" x14ac:dyDescent="0.25">
      <c r="A572" s="19" t="s">
        <v>221</v>
      </c>
      <c r="B572" s="11">
        <v>34</v>
      </c>
      <c r="C572" s="11" t="s">
        <v>276</v>
      </c>
      <c r="D572" s="11">
        <v>24443.34</v>
      </c>
      <c r="E572" s="11">
        <v>438627.9</v>
      </c>
      <c r="F572" s="11">
        <v>3596.3380000000002</v>
      </c>
      <c r="G572" s="11">
        <v>20366.78</v>
      </c>
      <c r="H572" s="11">
        <v>34237.800000000003</v>
      </c>
      <c r="I572" s="11">
        <v>544.52139999999997</v>
      </c>
      <c r="J572" s="11">
        <v>2979.6419999999998</v>
      </c>
      <c r="L572" s="12">
        <v>4843411.4861654397</v>
      </c>
      <c r="N572" s="11">
        <v>4.6432929999999997E-2</v>
      </c>
      <c r="O572" s="12">
        <v>5.6517259999999999E-5</v>
      </c>
      <c r="P572" s="11">
        <v>1.396083</v>
      </c>
      <c r="Q572" s="11">
        <v>706320</v>
      </c>
      <c r="R572" s="12">
        <v>15211620</v>
      </c>
      <c r="U572" s="12">
        <f t="shared" si="40"/>
        <v>9.0561766484818035E-2</v>
      </c>
      <c r="V572" s="12">
        <f t="shared" si="41"/>
        <v>9.4856974051575643E-2</v>
      </c>
      <c r="W572" s="12">
        <f t="shared" si="43"/>
        <v>4.4051865697324812E-2</v>
      </c>
      <c r="Y572" s="11">
        <v>1156</v>
      </c>
      <c r="Z572" s="11">
        <v>7.0556640000000002</v>
      </c>
      <c r="AA572" s="11">
        <v>2.9972569999999998</v>
      </c>
      <c r="AB572" s="11">
        <v>204</v>
      </c>
      <c r="AC572" s="11">
        <v>166</v>
      </c>
      <c r="AD572" s="11">
        <v>13757</v>
      </c>
      <c r="AE572" s="11">
        <v>13776</v>
      </c>
    </row>
    <row r="573" spans="1:31" x14ac:dyDescent="0.25">
      <c r="A573" s="19" t="s">
        <v>222</v>
      </c>
      <c r="B573" s="11">
        <v>35</v>
      </c>
      <c r="C573" s="11" t="s">
        <v>276</v>
      </c>
      <c r="D573" s="11">
        <v>13389.07</v>
      </c>
      <c r="E573" s="11">
        <v>249884.5</v>
      </c>
      <c r="F573" s="11">
        <v>2053.431</v>
      </c>
      <c r="G573" s="11">
        <v>11554.82</v>
      </c>
      <c r="H573" s="11">
        <v>19748.47</v>
      </c>
      <c r="I573" s="11">
        <v>309.8039</v>
      </c>
      <c r="J573" s="11">
        <v>1725.231</v>
      </c>
      <c r="L573" s="12">
        <v>4843411.4861654397</v>
      </c>
      <c r="N573" s="11">
        <v>4.6240620000000003E-2</v>
      </c>
      <c r="O573" s="12">
        <v>7.4716819999999997E-5</v>
      </c>
      <c r="P573" s="11">
        <v>0.84429569999999998</v>
      </c>
      <c r="Q573" s="11">
        <v>400721</v>
      </c>
      <c r="R573" s="11">
        <v>8665996</v>
      </c>
      <c r="U573" s="12">
        <f t="shared" si="40"/>
        <v>5.1592663706926785E-2</v>
      </c>
      <c r="V573" s="12">
        <f t="shared" si="41"/>
        <v>5.2958806658041022E-2</v>
      </c>
      <c r="W573" s="12">
        <f t="shared" si="43"/>
        <v>4.4886093362992104E-2</v>
      </c>
      <c r="Y573" s="11">
        <v>1156</v>
      </c>
      <c r="Z573" s="11">
        <v>7.0556640000000002</v>
      </c>
      <c r="AA573" s="11">
        <v>2.9972569999999998</v>
      </c>
      <c r="AB573" s="11">
        <v>238</v>
      </c>
      <c r="AC573" s="11">
        <v>166</v>
      </c>
      <c r="AD573" s="11">
        <v>13757</v>
      </c>
      <c r="AE573" s="11">
        <v>13779</v>
      </c>
    </row>
    <row r="574" spans="1:31" x14ac:dyDescent="0.25">
      <c r="A574" s="19" t="s">
        <v>223</v>
      </c>
      <c r="B574" s="11">
        <v>36</v>
      </c>
      <c r="C574" s="11" t="s">
        <v>276</v>
      </c>
      <c r="D574" s="11">
        <v>23743.51</v>
      </c>
      <c r="E574" s="11">
        <v>427409.8</v>
      </c>
      <c r="F574" s="11">
        <v>3518.3679999999999</v>
      </c>
      <c r="G574" s="11">
        <v>19899.599999999999</v>
      </c>
      <c r="H574" s="11">
        <v>32502.39</v>
      </c>
      <c r="I574" s="11">
        <v>500.83620000000002</v>
      </c>
      <c r="J574" s="11">
        <v>2817.3870000000002</v>
      </c>
      <c r="L574" s="12">
        <v>4843411.4861654397</v>
      </c>
      <c r="N574" s="11">
        <v>4.6558589999999997E-2</v>
      </c>
      <c r="O574" s="12">
        <v>5.733501E-5</v>
      </c>
      <c r="P574" s="11">
        <v>1.505779</v>
      </c>
      <c r="Q574" s="11">
        <v>690118</v>
      </c>
      <c r="R574" s="12">
        <v>14822570</v>
      </c>
      <c r="U574" s="12">
        <f t="shared" si="40"/>
        <v>8.8245609777496542E-2</v>
      </c>
      <c r="V574" s="12">
        <f t="shared" si="41"/>
        <v>9.2318982217402826E-2</v>
      </c>
      <c r="W574" s="12">
        <f t="shared" si="43"/>
        <v>4.4231769544282158E-2</v>
      </c>
      <c r="Y574" s="11">
        <v>1156</v>
      </c>
      <c r="Z574" s="11">
        <v>7.0556640000000002</v>
      </c>
      <c r="AA574" s="11">
        <v>2.9972569999999998</v>
      </c>
      <c r="AB574" s="11">
        <v>34</v>
      </c>
      <c r="AC574" s="11">
        <v>200</v>
      </c>
      <c r="AD574" s="11">
        <v>13755</v>
      </c>
      <c r="AE574" s="11">
        <v>13763</v>
      </c>
    </row>
    <row r="575" spans="1:31" x14ac:dyDescent="0.25">
      <c r="A575" s="19" t="s">
        <v>224</v>
      </c>
      <c r="B575" s="11">
        <v>37</v>
      </c>
      <c r="C575" s="11" t="s">
        <v>276</v>
      </c>
      <c r="D575" s="11">
        <v>25419.15</v>
      </c>
      <c r="E575" s="11">
        <v>439668.3</v>
      </c>
      <c r="F575" s="11">
        <v>3591.0610000000001</v>
      </c>
      <c r="G575" s="11">
        <v>20475.72</v>
      </c>
      <c r="H575" s="11">
        <v>33236.559999999998</v>
      </c>
      <c r="I575" s="11">
        <v>526.55709999999999</v>
      </c>
      <c r="J575" s="11">
        <v>2889.6190000000001</v>
      </c>
      <c r="L575" s="12">
        <v>4843411.4861654397</v>
      </c>
      <c r="N575" s="11">
        <v>4.6570840000000002E-2</v>
      </c>
      <c r="O575" s="12">
        <v>5.6537840000000002E-5</v>
      </c>
      <c r="P575" s="11">
        <v>1.4240489999999999</v>
      </c>
      <c r="Q575" s="11">
        <v>710098</v>
      </c>
      <c r="R575" s="12">
        <v>15247700</v>
      </c>
      <c r="U575" s="12">
        <f t="shared" si="40"/>
        <v>9.0776573755059625E-2</v>
      </c>
      <c r="V575" s="12">
        <f t="shared" si="41"/>
        <v>9.5092667005033507E-2</v>
      </c>
      <c r="W575" s="12">
        <f t="shared" si="43"/>
        <v>4.4177074875646857E-2</v>
      </c>
      <c r="Y575" s="11">
        <v>1156</v>
      </c>
      <c r="Z575" s="11">
        <v>7.0556640000000002</v>
      </c>
      <c r="AA575" s="11">
        <v>2.9972569999999998</v>
      </c>
      <c r="AB575" s="11">
        <v>68</v>
      </c>
      <c r="AC575" s="11">
        <v>200</v>
      </c>
      <c r="AD575" s="11">
        <v>13755</v>
      </c>
      <c r="AE575" s="11">
        <v>13766</v>
      </c>
    </row>
    <row r="576" spans="1:31" x14ac:dyDescent="0.25">
      <c r="A576" s="19" t="s">
        <v>225</v>
      </c>
      <c r="B576" s="11">
        <v>38</v>
      </c>
      <c r="C576" s="11" t="s">
        <v>276</v>
      </c>
      <c r="D576" s="11">
        <v>26787.95</v>
      </c>
      <c r="E576" s="11">
        <v>441764.4</v>
      </c>
      <c r="F576" s="11">
        <v>3647.261</v>
      </c>
      <c r="G576" s="11">
        <v>20577.939999999999</v>
      </c>
      <c r="H576" s="11">
        <v>33529.760000000002</v>
      </c>
      <c r="I576" s="11">
        <v>520.93430000000001</v>
      </c>
      <c r="J576" s="11">
        <v>2902.97</v>
      </c>
      <c r="L576" s="12">
        <v>4843411.4861654397</v>
      </c>
      <c r="N576" s="11">
        <v>4.6581249999999998E-2</v>
      </c>
      <c r="O576" s="12">
        <v>5.6410129999999999E-5</v>
      </c>
      <c r="P576" s="11">
        <v>1.220208</v>
      </c>
      <c r="Q576" s="11">
        <v>713643</v>
      </c>
      <c r="R576" s="12">
        <v>15320390</v>
      </c>
      <c r="U576" s="12">
        <f t="shared" si="40"/>
        <v>9.1209347225987558E-2</v>
      </c>
      <c r="V576" s="12">
        <f t="shared" si="41"/>
        <v>9.5567680084177486E-2</v>
      </c>
      <c r="W576" s="12">
        <f t="shared" si="43"/>
        <v>4.4175607302967726E-2</v>
      </c>
      <c r="Y576" s="11">
        <v>1156</v>
      </c>
      <c r="Z576" s="11">
        <v>7.0556640000000002</v>
      </c>
      <c r="AA576" s="11">
        <v>2.9972569999999998</v>
      </c>
      <c r="AB576" s="11">
        <v>102</v>
      </c>
      <c r="AC576" s="11">
        <v>200</v>
      </c>
      <c r="AD576" s="11">
        <v>13755</v>
      </c>
      <c r="AE576" s="11">
        <v>13769</v>
      </c>
    </row>
    <row r="577" spans="1:31" x14ac:dyDescent="0.25">
      <c r="A577" s="19" t="s">
        <v>226</v>
      </c>
      <c r="B577" s="11">
        <v>39</v>
      </c>
      <c r="C577" s="11" t="s">
        <v>276</v>
      </c>
      <c r="D577" s="11">
        <v>25496.65</v>
      </c>
      <c r="E577" s="11">
        <v>444928.1</v>
      </c>
      <c r="F577" s="11">
        <v>3665.8310000000001</v>
      </c>
      <c r="G577" s="11">
        <v>20726.84</v>
      </c>
      <c r="H577" s="11">
        <v>34088.29</v>
      </c>
      <c r="I577" s="11">
        <v>535.89970000000005</v>
      </c>
      <c r="J577" s="11">
        <v>2975.8069999999998</v>
      </c>
      <c r="L577" s="12">
        <v>4843411.4861654397</v>
      </c>
      <c r="N577" s="11">
        <v>4.6584710000000001E-2</v>
      </c>
      <c r="O577" s="12">
        <v>5.6211410000000003E-5</v>
      </c>
      <c r="P577" s="11">
        <v>0.72877320000000001</v>
      </c>
      <c r="Q577" s="11">
        <v>718807</v>
      </c>
      <c r="R577" s="12">
        <v>15430110</v>
      </c>
      <c r="U577" s="12">
        <f t="shared" si="40"/>
        <v>9.1862543843503258E-2</v>
      </c>
      <c r="V577" s="12">
        <f t="shared" si="41"/>
        <v>9.6285038110974649E-2</v>
      </c>
      <c r="W577" s="12">
        <f t="shared" si="43"/>
        <v>4.4161769103260501E-2</v>
      </c>
      <c r="Y577" s="11">
        <v>1156</v>
      </c>
      <c r="Z577" s="11">
        <v>7.0556640000000002</v>
      </c>
      <c r="AA577" s="11">
        <v>2.9972569999999998</v>
      </c>
      <c r="AB577" s="11">
        <v>136</v>
      </c>
      <c r="AC577" s="11">
        <v>200</v>
      </c>
      <c r="AD577" s="11">
        <v>13755</v>
      </c>
      <c r="AE577" s="11">
        <v>13771</v>
      </c>
    </row>
    <row r="578" spans="1:31" x14ac:dyDescent="0.25">
      <c r="A578" s="19" t="s">
        <v>227</v>
      </c>
      <c r="B578" s="11">
        <v>40</v>
      </c>
      <c r="C578" s="11" t="s">
        <v>276</v>
      </c>
      <c r="D578" s="11">
        <v>24739.59</v>
      </c>
      <c r="E578" s="11">
        <v>442028.1</v>
      </c>
      <c r="F578" s="11">
        <v>3634.5439999999999</v>
      </c>
      <c r="G578" s="11">
        <v>20537.98</v>
      </c>
      <c r="H578" s="11">
        <v>34173.67</v>
      </c>
      <c r="I578" s="11">
        <v>539.59050000000002</v>
      </c>
      <c r="J578" s="11">
        <v>2964.1869999999999</v>
      </c>
      <c r="L578" s="12">
        <v>4843411.4861654397</v>
      </c>
      <c r="N578" s="11">
        <v>4.646306E-2</v>
      </c>
      <c r="O578" s="12">
        <v>5.6318540000000002E-5</v>
      </c>
      <c r="P578" s="11">
        <v>0.79885779999999995</v>
      </c>
      <c r="Q578" s="11">
        <v>712257</v>
      </c>
      <c r="R578" s="12">
        <v>15329530</v>
      </c>
      <c r="U578" s="12">
        <f t="shared" si="40"/>
        <v>9.126379232129965E-2</v>
      </c>
      <c r="V578" s="12">
        <f t="shared" si="41"/>
        <v>9.5627454390137687E-2</v>
      </c>
      <c r="W578" s="12">
        <f t="shared" si="43"/>
        <v>4.4062097834453834E-2</v>
      </c>
      <c r="Y578" s="11">
        <v>1156</v>
      </c>
      <c r="Z578" s="11">
        <v>7.0556640000000002</v>
      </c>
      <c r="AA578" s="11">
        <v>2.9972569999999998</v>
      </c>
      <c r="AB578" s="11">
        <v>170</v>
      </c>
      <c r="AC578" s="11">
        <v>200</v>
      </c>
      <c r="AD578" s="11">
        <v>13755</v>
      </c>
      <c r="AE578" s="11">
        <v>13774</v>
      </c>
    </row>
    <row r="579" spans="1:31" x14ac:dyDescent="0.25">
      <c r="A579" s="19" t="s">
        <v>228</v>
      </c>
      <c r="B579" s="11">
        <v>41</v>
      </c>
      <c r="C579" s="11" t="s">
        <v>276</v>
      </c>
      <c r="D579" s="11">
        <v>23070.91</v>
      </c>
      <c r="E579" s="11">
        <v>432599.8</v>
      </c>
      <c r="F579" s="11">
        <v>3567.1860000000001</v>
      </c>
      <c r="G579" s="11">
        <v>20063.09</v>
      </c>
      <c r="H579" s="11">
        <v>33878.92</v>
      </c>
      <c r="I579" s="11">
        <v>530.27679999999998</v>
      </c>
      <c r="J579" s="11">
        <v>2963.9850000000001</v>
      </c>
      <c r="L579" s="12">
        <v>4843411.4861654397</v>
      </c>
      <c r="N579" s="11">
        <v>4.6377950000000001E-2</v>
      </c>
      <c r="O579" s="12">
        <v>5.6874479999999998E-5</v>
      </c>
      <c r="P579" s="11">
        <v>1.0513600000000001</v>
      </c>
      <c r="Q579" s="11">
        <v>695788</v>
      </c>
      <c r="R579" s="12">
        <v>15002560</v>
      </c>
      <c r="U579" s="12">
        <f t="shared" si="40"/>
        <v>8.9317168536198865E-2</v>
      </c>
      <c r="V579" s="12">
        <f t="shared" si="41"/>
        <v>9.3492407076031264E-2</v>
      </c>
      <c r="W579" s="12">
        <f t="shared" si="43"/>
        <v>4.4032186911649694E-2</v>
      </c>
      <c r="Y579" s="11">
        <v>1156</v>
      </c>
      <c r="Z579" s="11">
        <v>7.0556640000000002</v>
      </c>
      <c r="AA579" s="11">
        <v>2.9972569999999998</v>
      </c>
      <c r="AB579" s="11">
        <v>204</v>
      </c>
      <c r="AC579" s="11">
        <v>200</v>
      </c>
      <c r="AD579" s="11">
        <v>13755</v>
      </c>
      <c r="AE579" s="11">
        <v>13776</v>
      </c>
    </row>
    <row r="580" spans="1:31" x14ac:dyDescent="0.25">
      <c r="A580" s="19" t="s">
        <v>229</v>
      </c>
      <c r="B580" s="11">
        <v>42</v>
      </c>
      <c r="C580" s="11" t="s">
        <v>276</v>
      </c>
      <c r="D580" s="11">
        <v>12648.56</v>
      </c>
      <c r="E580" s="11">
        <v>247016</v>
      </c>
      <c r="F580" s="11">
        <v>2027.422</v>
      </c>
      <c r="G580" s="11">
        <v>11447.78</v>
      </c>
      <c r="H580" s="11">
        <v>19550.63</v>
      </c>
      <c r="I580" s="11">
        <v>305.68049999999999</v>
      </c>
      <c r="J580" s="11">
        <v>1705.5650000000001</v>
      </c>
      <c r="L580" s="12">
        <v>4843411.4861654397</v>
      </c>
      <c r="N580" s="11">
        <v>4.6344299999999998E-2</v>
      </c>
      <c r="O580" s="12">
        <v>7.5237339999999995E-5</v>
      </c>
      <c r="P580" s="11">
        <v>1.318738</v>
      </c>
      <c r="Q580" s="11">
        <v>397009</v>
      </c>
      <c r="R580" s="11">
        <v>8566513</v>
      </c>
      <c r="U580" s="12">
        <f t="shared" si="40"/>
        <v>5.1000415865050559E-2</v>
      </c>
      <c r="V580" s="12">
        <f t="shared" si="41"/>
        <v>5.2334968442475843E-2</v>
      </c>
      <c r="W580" s="12">
        <f t="shared" si="43"/>
        <v>4.5002264855634959E-2</v>
      </c>
      <c r="Y580" s="11">
        <v>1156</v>
      </c>
      <c r="Z580" s="11">
        <v>7.0556640000000002</v>
      </c>
      <c r="AA580" s="11">
        <v>2.9972569999999998</v>
      </c>
      <c r="AB580" s="11">
        <v>238</v>
      </c>
      <c r="AC580" s="11">
        <v>200</v>
      </c>
      <c r="AD580" s="11">
        <v>13755</v>
      </c>
      <c r="AE580" s="11">
        <v>13779</v>
      </c>
    </row>
    <row r="581" spans="1:31" x14ac:dyDescent="0.25">
      <c r="A581" s="19" t="s">
        <v>230</v>
      </c>
      <c r="B581" s="11">
        <v>43</v>
      </c>
      <c r="C581" s="11" t="s">
        <v>276</v>
      </c>
      <c r="D581" s="11">
        <v>15144.7</v>
      </c>
      <c r="E581" s="11">
        <v>295085.3</v>
      </c>
      <c r="F581" s="11">
        <v>2422.866</v>
      </c>
      <c r="G581" s="11">
        <v>13712.57</v>
      </c>
      <c r="H581" s="11">
        <v>22561.5</v>
      </c>
      <c r="I581" s="11">
        <v>356.02659999999997</v>
      </c>
      <c r="J581" s="11">
        <v>1960.3230000000001</v>
      </c>
      <c r="L581" s="12">
        <v>4843411.4861654397</v>
      </c>
      <c r="N581" s="11">
        <v>4.6469860000000002E-2</v>
      </c>
      <c r="O581" s="12">
        <v>6.8934359999999999E-5</v>
      </c>
      <c r="P581" s="11">
        <v>0.95003749999999998</v>
      </c>
      <c r="Q581" s="11">
        <v>475552</v>
      </c>
      <c r="R581" s="12">
        <v>10233560</v>
      </c>
      <c r="U581" s="12">
        <f t="shared" si="40"/>
        <v>6.0925093984451222E-2</v>
      </c>
      <c r="V581" s="12">
        <f t="shared" si="41"/>
        <v>6.2839340342598068E-2</v>
      </c>
      <c r="W581" s="12">
        <f t="shared" si="43"/>
        <v>4.4863430583353472E-2</v>
      </c>
      <c r="Y581" s="11">
        <v>1156</v>
      </c>
      <c r="Z581" s="11">
        <v>7.0556640000000002</v>
      </c>
      <c r="AA581" s="11">
        <v>2.9972569999999998</v>
      </c>
      <c r="AB581" s="11">
        <v>34</v>
      </c>
      <c r="AC581" s="11">
        <v>234</v>
      </c>
      <c r="AD581" s="11">
        <v>13752</v>
      </c>
      <c r="AE581" s="11">
        <v>13763</v>
      </c>
    </row>
    <row r="582" spans="1:31" x14ac:dyDescent="0.25">
      <c r="A582" s="19" t="s">
        <v>231</v>
      </c>
      <c r="B582" s="11">
        <v>44</v>
      </c>
      <c r="C582" s="11" t="s">
        <v>276</v>
      </c>
      <c r="D582" s="11">
        <v>15991.09</v>
      </c>
      <c r="E582" s="11">
        <v>302499.59999999998</v>
      </c>
      <c r="F582" s="11">
        <v>2484.8040000000001</v>
      </c>
      <c r="G582" s="11">
        <v>14080.48</v>
      </c>
      <c r="H582" s="11">
        <v>23153.43</v>
      </c>
      <c r="I582" s="11">
        <v>362.22609999999997</v>
      </c>
      <c r="J582" s="11">
        <v>1997.578</v>
      </c>
      <c r="L582" s="12">
        <v>4843411.4861654397</v>
      </c>
      <c r="N582" s="11">
        <v>4.6547100000000001E-2</v>
      </c>
      <c r="O582" s="12">
        <v>6.8143400000000002E-5</v>
      </c>
      <c r="P582" s="11">
        <v>1.4535210000000001</v>
      </c>
      <c r="Q582" s="11">
        <v>488311</v>
      </c>
      <c r="R582" s="12">
        <v>10490690</v>
      </c>
      <c r="U582" s="12">
        <f t="shared" si="40"/>
        <v>6.2455895160683707E-2</v>
      </c>
      <c r="V582" s="12">
        <f t="shared" si="41"/>
        <v>6.446913389449091E-2</v>
      </c>
      <c r="W582" s="12">
        <f t="shared" si="43"/>
        <v>4.4897745826195615E-2</v>
      </c>
      <c r="Y582" s="11">
        <v>1156</v>
      </c>
      <c r="Z582" s="11">
        <v>7.0556640000000002</v>
      </c>
      <c r="AA582" s="11">
        <v>2.9972569999999998</v>
      </c>
      <c r="AB582" s="11">
        <v>68</v>
      </c>
      <c r="AC582" s="11">
        <v>234</v>
      </c>
      <c r="AD582" s="11">
        <v>13752</v>
      </c>
      <c r="AE582" s="11">
        <v>13766</v>
      </c>
    </row>
    <row r="583" spans="1:31" x14ac:dyDescent="0.25">
      <c r="A583" s="19" t="s">
        <v>232</v>
      </c>
      <c r="B583" s="11">
        <v>45</v>
      </c>
      <c r="C583" s="11" t="s">
        <v>276</v>
      </c>
      <c r="D583" s="11">
        <v>16324.86</v>
      </c>
      <c r="E583" s="11">
        <v>305940.40000000002</v>
      </c>
      <c r="F583" s="11">
        <v>2514.7919999999999</v>
      </c>
      <c r="G583" s="11">
        <v>14214.36</v>
      </c>
      <c r="H583" s="11">
        <v>23461.16</v>
      </c>
      <c r="I583" s="11">
        <v>369.6943</v>
      </c>
      <c r="J583" s="11">
        <v>2038.5519999999999</v>
      </c>
      <c r="L583" s="12">
        <v>4843411.4861654397</v>
      </c>
      <c r="N583" s="11">
        <v>4.6461210000000003E-2</v>
      </c>
      <c r="O583" s="12">
        <v>6.7693800000000006E-5</v>
      </c>
      <c r="P583" s="11">
        <v>1.380852</v>
      </c>
      <c r="Q583" s="11">
        <v>492954</v>
      </c>
      <c r="R583" s="12">
        <v>10610010</v>
      </c>
      <c r="U583" s="12">
        <f t="shared" si="40"/>
        <v>6.31663035184762E-2</v>
      </c>
      <c r="V583" s="12">
        <f t="shared" si="41"/>
        <v>6.5226357464995458E-2</v>
      </c>
      <c r="W583" s="12">
        <f t="shared" si="43"/>
        <v>4.4796255423329205E-2</v>
      </c>
      <c r="Y583" s="11">
        <v>1156</v>
      </c>
      <c r="Z583" s="11">
        <v>7.0556640000000002</v>
      </c>
      <c r="AA583" s="11">
        <v>2.9972569999999998</v>
      </c>
      <c r="AB583" s="11">
        <v>102</v>
      </c>
      <c r="AC583" s="11">
        <v>234</v>
      </c>
      <c r="AD583" s="11">
        <v>13752</v>
      </c>
      <c r="AE583" s="11">
        <v>13769</v>
      </c>
    </row>
    <row r="584" spans="1:31" x14ac:dyDescent="0.25">
      <c r="A584" s="19" t="s">
        <v>233</v>
      </c>
      <c r="B584" s="11">
        <v>46</v>
      </c>
      <c r="C584" s="11" t="s">
        <v>276</v>
      </c>
      <c r="D584" s="11">
        <v>16250.4</v>
      </c>
      <c r="E584" s="11">
        <v>307122.40000000002</v>
      </c>
      <c r="F584" s="11">
        <v>2540.1379999999999</v>
      </c>
      <c r="G584" s="11">
        <v>14296.02</v>
      </c>
      <c r="H584" s="11">
        <v>23686.07</v>
      </c>
      <c r="I584" s="11">
        <v>379.15230000000003</v>
      </c>
      <c r="J584" s="11">
        <v>2055.4789999999998</v>
      </c>
      <c r="L584" s="12">
        <v>4843411.4861654397</v>
      </c>
      <c r="N584" s="11">
        <v>4.6548279999999997E-2</v>
      </c>
      <c r="O584" s="12">
        <v>6.7629499999999993E-5</v>
      </c>
      <c r="P584" s="11">
        <v>0.93279489999999998</v>
      </c>
      <c r="Q584" s="11">
        <v>495786</v>
      </c>
      <c r="R584" s="12">
        <v>10651010</v>
      </c>
      <c r="U584" s="12">
        <f t="shared" si="40"/>
        <v>6.3410346380284699E-2</v>
      </c>
      <c r="V584" s="12">
        <f t="shared" si="41"/>
        <v>6.5486610714627386E-2</v>
      </c>
      <c r="W584" s="12">
        <f t="shared" si="43"/>
        <v>4.4873789041388168E-2</v>
      </c>
      <c r="Y584" s="11">
        <v>1156</v>
      </c>
      <c r="Z584" s="11">
        <v>7.0556640000000002</v>
      </c>
      <c r="AA584" s="11">
        <v>2.9972569999999998</v>
      </c>
      <c r="AB584" s="11">
        <v>136</v>
      </c>
      <c r="AC584" s="11">
        <v>234</v>
      </c>
      <c r="AD584" s="11">
        <v>13752</v>
      </c>
      <c r="AE584" s="11">
        <v>13771</v>
      </c>
    </row>
    <row r="585" spans="1:31" x14ac:dyDescent="0.25">
      <c r="A585" s="19" t="s">
        <v>234</v>
      </c>
      <c r="B585" s="11">
        <v>47</v>
      </c>
      <c r="C585" s="11" t="s">
        <v>276</v>
      </c>
      <c r="D585" s="11">
        <v>15701.93</v>
      </c>
      <c r="E585" s="11">
        <v>305033.09999999998</v>
      </c>
      <c r="F585" s="11">
        <v>2518.4540000000002</v>
      </c>
      <c r="G585" s="11">
        <v>14177.39</v>
      </c>
      <c r="H585" s="11">
        <v>23738</v>
      </c>
      <c r="I585" s="11">
        <v>373.12569999999999</v>
      </c>
      <c r="J585" s="11">
        <v>2066.1469999999999</v>
      </c>
      <c r="L585" s="12">
        <v>4843411.4861654397</v>
      </c>
      <c r="N585" s="11">
        <v>4.6478220000000001E-2</v>
      </c>
      <c r="O585" s="12">
        <v>6.7807359999999994E-5</v>
      </c>
      <c r="P585" s="11">
        <v>0.97230280000000002</v>
      </c>
      <c r="Q585" s="11">
        <v>491672</v>
      </c>
      <c r="R585" s="12">
        <v>10578550</v>
      </c>
      <c r="U585" s="12">
        <f t="shared" si="40"/>
        <v>6.297897687844331E-2</v>
      </c>
      <c r="V585" s="12">
        <f t="shared" si="41"/>
        <v>6.5026632263341308E-2</v>
      </c>
      <c r="W585" s="12">
        <f t="shared" si="43"/>
        <v>4.4817573653452125E-2</v>
      </c>
      <c r="Y585" s="11">
        <v>1156</v>
      </c>
      <c r="Z585" s="11">
        <v>7.0556640000000002</v>
      </c>
      <c r="AA585" s="11">
        <v>2.9972569999999998</v>
      </c>
      <c r="AB585" s="11">
        <v>170</v>
      </c>
      <c r="AC585" s="11">
        <v>234</v>
      </c>
      <c r="AD585" s="11">
        <v>13752</v>
      </c>
      <c r="AE585" s="11">
        <v>13774</v>
      </c>
    </row>
    <row r="586" spans="1:31" x14ac:dyDescent="0.25">
      <c r="A586" s="19" t="s">
        <v>235</v>
      </c>
      <c r="B586" s="11">
        <v>48</v>
      </c>
      <c r="C586" s="11" t="s">
        <v>276</v>
      </c>
      <c r="D586" s="11">
        <v>14577.19</v>
      </c>
      <c r="E586" s="11">
        <v>298823.3</v>
      </c>
      <c r="F586" s="11">
        <v>2463.12</v>
      </c>
      <c r="G586" s="11">
        <v>13859.66</v>
      </c>
      <c r="H586" s="11">
        <v>23579.15</v>
      </c>
      <c r="I586" s="11">
        <v>370.73239999999998</v>
      </c>
      <c r="J586" s="11">
        <v>2042.5029999999999</v>
      </c>
      <c r="L586" s="12">
        <v>4843411.4861654397</v>
      </c>
      <c r="N586" s="11">
        <v>4.6380789999999998E-2</v>
      </c>
      <c r="O586" s="12">
        <v>6.8433260000000005E-5</v>
      </c>
      <c r="P586" s="11">
        <v>0.94177160000000004</v>
      </c>
      <c r="Q586" s="11">
        <v>480653</v>
      </c>
      <c r="R586" s="12">
        <v>10363190</v>
      </c>
      <c r="U586" s="12">
        <f t="shared" si="40"/>
        <v>6.1696864049967458E-2</v>
      </c>
      <c r="V586" s="12">
        <f t="shared" si="41"/>
        <v>6.3660696725569288E-2</v>
      </c>
      <c r="W586" s="12">
        <f t="shared" si="43"/>
        <v>4.4757216306067688E-2</v>
      </c>
      <c r="Y586" s="11">
        <v>1156</v>
      </c>
      <c r="Z586" s="11">
        <v>7.0556640000000002</v>
      </c>
      <c r="AA586" s="11">
        <v>2.9972569999999998</v>
      </c>
      <c r="AB586" s="11">
        <v>204</v>
      </c>
      <c r="AC586" s="11">
        <v>234</v>
      </c>
      <c r="AD586" s="11">
        <v>13752</v>
      </c>
      <c r="AE586" s="11">
        <v>13776</v>
      </c>
    </row>
    <row r="587" spans="1:31" x14ac:dyDescent="0.25">
      <c r="A587" s="19" t="s">
        <v>236</v>
      </c>
      <c r="B587" s="11">
        <v>49</v>
      </c>
      <c r="C587" s="11" t="s">
        <v>276</v>
      </c>
      <c r="D587" s="11">
        <v>7947.0870000000004</v>
      </c>
      <c r="E587" s="11">
        <v>170793.1</v>
      </c>
      <c r="F587" s="11">
        <v>1402.134</v>
      </c>
      <c r="G587" s="11">
        <v>7898.3850000000002</v>
      </c>
      <c r="H587" s="11">
        <v>13609.08</v>
      </c>
      <c r="I587" s="11">
        <v>213.1199</v>
      </c>
      <c r="J587" s="11">
        <v>1184.6020000000001</v>
      </c>
      <c r="L587" s="12">
        <v>4843411.4861654397</v>
      </c>
      <c r="N587" s="11">
        <v>4.6245349999999998E-2</v>
      </c>
      <c r="O587" s="12">
        <v>9.038079E-5</v>
      </c>
      <c r="P587" s="11">
        <v>0.84264119999999998</v>
      </c>
      <c r="Q587" s="11">
        <v>273916</v>
      </c>
      <c r="R587" s="11">
        <v>5923104</v>
      </c>
      <c r="U587" s="12">
        <f t="shared" si="40"/>
        <v>3.5262975381680405E-2</v>
      </c>
      <c r="V587" s="12">
        <f t="shared" si="41"/>
        <v>3.5895873025073959E-2</v>
      </c>
      <c r="W587" s="12">
        <f t="shared" si="43"/>
        <v>4.5318399307804298E-2</v>
      </c>
      <c r="Y587" s="11">
        <v>1156</v>
      </c>
      <c r="Z587" s="11">
        <v>7.0556640000000002</v>
      </c>
      <c r="AA587" s="11">
        <v>2.9972569999999998</v>
      </c>
      <c r="AB587" s="11">
        <v>238</v>
      </c>
      <c r="AC587" s="11">
        <v>234</v>
      </c>
      <c r="AD587" s="11">
        <v>13752</v>
      </c>
      <c r="AE587" s="11">
        <v>13779</v>
      </c>
    </row>
    <row r="589" spans="1:31" x14ac:dyDescent="0.25">
      <c r="W589" s="12">
        <f>AVERAGE(W539:W587)</f>
        <v>4.4358319393432169E-2</v>
      </c>
    </row>
    <row r="590" spans="1:31" x14ac:dyDescent="0.25">
      <c r="M590" s="13"/>
      <c r="W590" s="11">
        <f>STDEV(W539:W588)</f>
        <v>3.6259081888597361E-4</v>
      </c>
      <c r="X590" s="13">
        <f>W590/W589*1000</f>
        <v>8.1741333721416858</v>
      </c>
    </row>
    <row r="593" spans="1:31" x14ac:dyDescent="0.25">
      <c r="A593" s="19" t="s">
        <v>22</v>
      </c>
      <c r="B593" s="11">
        <v>1</v>
      </c>
      <c r="C593" s="11" t="s">
        <v>277</v>
      </c>
      <c r="D593" s="11">
        <v>15196.08</v>
      </c>
      <c r="E593" s="11">
        <v>459396.4</v>
      </c>
      <c r="F593" s="11">
        <v>3836.1880000000001</v>
      </c>
      <c r="G593" s="11">
        <v>22139.94</v>
      </c>
      <c r="H593" s="11">
        <v>29615.200000000001</v>
      </c>
      <c r="I593" s="11">
        <v>469.37709999999998</v>
      </c>
      <c r="J593" s="11">
        <v>2622.3470000000002</v>
      </c>
      <c r="L593" s="12">
        <v>4843411.4861654397</v>
      </c>
      <c r="M593" s="12"/>
      <c r="N593" s="11">
        <v>4.819354E-2</v>
      </c>
      <c r="O593" s="12">
        <v>5.6309520000000002E-5</v>
      </c>
      <c r="P593" s="11">
        <v>1.3332310000000001</v>
      </c>
      <c r="Q593" s="11">
        <v>767813</v>
      </c>
      <c r="R593" s="12">
        <v>15931870</v>
      </c>
      <c r="U593" s="12">
        <f t="shared" ref="U593:U641" si="44">E593/L593</f>
        <v>9.4849756480985495E-2</v>
      </c>
      <c r="V593" s="12">
        <f t="shared" ref="V593:V641" si="45">U593/(1-U593/2)</f>
        <v>9.9571943791464917E-2</v>
      </c>
      <c r="W593" s="12">
        <f>N593/(1+V593*f)</f>
        <v>4.5605946735323852E-2</v>
      </c>
      <c r="Y593" s="11">
        <v>1156</v>
      </c>
      <c r="Z593" s="11">
        <v>7.0556640000000002</v>
      </c>
      <c r="AA593" s="11">
        <v>2.9972569999999998</v>
      </c>
      <c r="AB593" s="11">
        <v>34</v>
      </c>
      <c r="AC593" s="11">
        <v>30</v>
      </c>
      <c r="AD593" s="11">
        <v>11047</v>
      </c>
      <c r="AE593" s="11">
        <v>11134</v>
      </c>
    </row>
    <row r="594" spans="1:31" x14ac:dyDescent="0.25">
      <c r="A594" s="19" t="s">
        <v>23</v>
      </c>
      <c r="B594" s="11">
        <v>2</v>
      </c>
      <c r="C594" s="11" t="s">
        <v>277</v>
      </c>
      <c r="D594" s="11">
        <v>16472</v>
      </c>
      <c r="E594" s="11">
        <v>468799.4</v>
      </c>
      <c r="F594" s="11">
        <v>3927.2779999999998</v>
      </c>
      <c r="G594" s="11">
        <v>22611.73</v>
      </c>
      <c r="H594" s="11">
        <v>30129.5</v>
      </c>
      <c r="I594" s="11">
        <v>479.46940000000001</v>
      </c>
      <c r="J594" s="11">
        <v>2672.8090000000002</v>
      </c>
      <c r="L594" s="12">
        <v>4843411.4861654397</v>
      </c>
      <c r="M594" s="12"/>
      <c r="N594" s="11">
        <v>4.8233289999999998E-2</v>
      </c>
      <c r="O594" s="12">
        <v>5.576598E-5</v>
      </c>
      <c r="P594" s="11">
        <v>0.83787849999999997</v>
      </c>
      <c r="Q594" s="11">
        <v>784175</v>
      </c>
      <c r="R594" s="12">
        <v>16257960</v>
      </c>
      <c r="U594" s="12">
        <f t="shared" si="44"/>
        <v>9.6791156675220161E-2</v>
      </c>
      <c r="V594" s="12">
        <f t="shared" si="45"/>
        <v>0.10171364746932599</v>
      </c>
      <c r="W594" s="12">
        <f t="shared" ref="W594:W640" si="46">N594/(1+V594*f)</f>
        <v>4.5590911340911068E-2</v>
      </c>
      <c r="Y594" s="11">
        <v>1156</v>
      </c>
      <c r="Z594" s="11">
        <v>7.0556640000000002</v>
      </c>
      <c r="AA594" s="11">
        <v>2.9972569999999998</v>
      </c>
      <c r="AB594" s="11">
        <v>68</v>
      </c>
      <c r="AC594" s="11">
        <v>30</v>
      </c>
      <c r="AD594" s="11">
        <v>11047</v>
      </c>
      <c r="AE594" s="11">
        <v>11137</v>
      </c>
    </row>
    <row r="595" spans="1:31" x14ac:dyDescent="0.25">
      <c r="A595" s="19" t="s">
        <v>24</v>
      </c>
      <c r="B595" s="11">
        <v>3</v>
      </c>
      <c r="C595" s="11" t="s">
        <v>277</v>
      </c>
      <c r="D595" s="11">
        <v>17080.189999999999</v>
      </c>
      <c r="E595" s="11">
        <v>473685.8</v>
      </c>
      <c r="F595" s="11">
        <v>3965.4850000000001</v>
      </c>
      <c r="G595" s="11">
        <v>22821.05</v>
      </c>
      <c r="H595" s="11">
        <v>30587.03</v>
      </c>
      <c r="I595" s="11">
        <v>493.19490000000002</v>
      </c>
      <c r="J595" s="11">
        <v>2699.683</v>
      </c>
      <c r="L595" s="12">
        <v>4843411.4861654397</v>
      </c>
      <c r="M595" s="12"/>
      <c r="N595" s="11">
        <v>4.8177610000000003E-2</v>
      </c>
      <c r="O595" s="12">
        <v>5.54441E-5</v>
      </c>
      <c r="P595" s="11">
        <v>1.436418</v>
      </c>
      <c r="Q595" s="11">
        <v>791434</v>
      </c>
      <c r="R595" s="12">
        <v>16427420</v>
      </c>
      <c r="U595" s="12">
        <f t="shared" si="44"/>
        <v>9.780003234352902E-2</v>
      </c>
      <c r="V595" s="12">
        <f t="shared" si="45"/>
        <v>0.10282833982383001</v>
      </c>
      <c r="W595" s="12">
        <f t="shared" si="46"/>
        <v>4.5510957947878732E-2</v>
      </c>
      <c r="Y595" s="11">
        <v>1156</v>
      </c>
      <c r="Z595" s="11">
        <v>7.0556640000000002</v>
      </c>
      <c r="AA595" s="11">
        <v>2.9972569999999998</v>
      </c>
      <c r="AB595" s="11">
        <v>102</v>
      </c>
      <c r="AC595" s="11">
        <v>30</v>
      </c>
      <c r="AD595" s="11">
        <v>11047</v>
      </c>
      <c r="AE595" s="11">
        <v>11140</v>
      </c>
    </row>
    <row r="596" spans="1:31" x14ac:dyDescent="0.25">
      <c r="A596" s="19" t="s">
        <v>25</v>
      </c>
      <c r="B596" s="11">
        <v>4</v>
      </c>
      <c r="C596" s="11" t="s">
        <v>277</v>
      </c>
      <c r="D596" s="11">
        <v>17238.55</v>
      </c>
      <c r="E596" s="11">
        <v>474273.9</v>
      </c>
      <c r="F596" s="11">
        <v>3981.43</v>
      </c>
      <c r="G596" s="11">
        <v>22874.799999999999</v>
      </c>
      <c r="H596" s="11">
        <v>30732.58</v>
      </c>
      <c r="I596" s="11">
        <v>488.14879999999999</v>
      </c>
      <c r="J596" s="11">
        <v>2724.7979999999998</v>
      </c>
      <c r="L596" s="12">
        <v>4843411.4861654397</v>
      </c>
      <c r="M596" s="12"/>
      <c r="N596" s="11">
        <v>4.823119E-2</v>
      </c>
      <c r="O596" s="12">
        <v>5.5441929999999997E-5</v>
      </c>
      <c r="P596" s="11">
        <v>1.4112070000000001</v>
      </c>
      <c r="Q596" s="11">
        <v>793298</v>
      </c>
      <c r="R596" s="12">
        <v>16447820</v>
      </c>
      <c r="U596" s="12">
        <f t="shared" si="44"/>
        <v>9.792145502291108E-2</v>
      </c>
      <c r="V596" s="12">
        <f t="shared" si="45"/>
        <v>0.10296257773528544</v>
      </c>
      <c r="W596" s="12">
        <f t="shared" si="46"/>
        <v>4.5558280339678174E-2</v>
      </c>
      <c r="Y596" s="11">
        <v>1156</v>
      </c>
      <c r="Z596" s="11">
        <v>7.0556640000000002</v>
      </c>
      <c r="AA596" s="11">
        <v>2.9972569999999998</v>
      </c>
      <c r="AB596" s="11">
        <v>136</v>
      </c>
      <c r="AC596" s="11">
        <v>30</v>
      </c>
      <c r="AD596" s="11">
        <v>11047</v>
      </c>
      <c r="AE596" s="11">
        <v>11142</v>
      </c>
    </row>
    <row r="597" spans="1:31" x14ac:dyDescent="0.25">
      <c r="A597" s="19" t="s">
        <v>26</v>
      </c>
      <c r="B597" s="11">
        <v>5</v>
      </c>
      <c r="C597" s="11" t="s">
        <v>277</v>
      </c>
      <c r="D597" s="11">
        <v>16836.849999999999</v>
      </c>
      <c r="E597" s="11">
        <v>471457.7</v>
      </c>
      <c r="F597" s="11">
        <v>3949.221</v>
      </c>
      <c r="G597" s="11">
        <v>22659.08</v>
      </c>
      <c r="H597" s="11">
        <v>30775.17</v>
      </c>
      <c r="I597" s="11">
        <v>484.77510000000001</v>
      </c>
      <c r="J597" s="11">
        <v>2743.31</v>
      </c>
      <c r="L597" s="12">
        <v>4843411.4861654397</v>
      </c>
      <c r="M597" s="12"/>
      <c r="N597" s="11">
        <v>4.8061760000000002E-2</v>
      </c>
      <c r="O597" s="12">
        <v>5.5505040000000001E-5</v>
      </c>
      <c r="P597" s="11">
        <v>1.1221570000000001</v>
      </c>
      <c r="Q597" s="11">
        <v>785817</v>
      </c>
      <c r="R597" s="12">
        <v>16350150</v>
      </c>
      <c r="U597" s="12">
        <f t="shared" si="44"/>
        <v>9.7340005355038728E-2</v>
      </c>
      <c r="V597" s="12">
        <f t="shared" si="45"/>
        <v>0.10231991593768963</v>
      </c>
      <c r="W597" s="12">
        <f t="shared" si="46"/>
        <v>4.5413948933277853E-2</v>
      </c>
      <c r="Y597" s="11">
        <v>1156</v>
      </c>
      <c r="Z597" s="11">
        <v>7.0556640000000002</v>
      </c>
      <c r="AA597" s="11">
        <v>2.9972569999999998</v>
      </c>
      <c r="AB597" s="11">
        <v>170</v>
      </c>
      <c r="AC597" s="11">
        <v>30</v>
      </c>
      <c r="AD597" s="11">
        <v>11047</v>
      </c>
      <c r="AE597" s="11">
        <v>11145</v>
      </c>
    </row>
    <row r="598" spans="1:31" x14ac:dyDescent="0.25">
      <c r="A598" s="19" t="s">
        <v>193</v>
      </c>
      <c r="B598" s="11">
        <v>6</v>
      </c>
      <c r="C598" s="11" t="s">
        <v>277</v>
      </c>
      <c r="D598" s="11">
        <v>15985.93</v>
      </c>
      <c r="E598" s="11">
        <v>464306.3</v>
      </c>
      <c r="F598" s="11">
        <v>3891.0610000000001</v>
      </c>
      <c r="G598" s="11">
        <v>22344.21</v>
      </c>
      <c r="H598" s="11">
        <v>30594.75</v>
      </c>
      <c r="I598" s="11">
        <v>483.79469999999998</v>
      </c>
      <c r="J598" s="11">
        <v>2719.2620000000002</v>
      </c>
      <c r="L598" s="12">
        <v>4843411.4861654397</v>
      </c>
      <c r="M598" s="12"/>
      <c r="N598" s="11">
        <v>4.8123840000000001E-2</v>
      </c>
      <c r="O598" s="12">
        <v>5.5968619999999999E-5</v>
      </c>
      <c r="P598" s="11">
        <v>0.95225570000000004</v>
      </c>
      <c r="Q598" s="11">
        <v>774897</v>
      </c>
      <c r="R598" s="12">
        <v>16102140</v>
      </c>
      <c r="U598" s="12">
        <f t="shared" si="44"/>
        <v>9.5863484101284632E-2</v>
      </c>
      <c r="V598" s="12">
        <f t="shared" si="45"/>
        <v>0.10068971767608682</v>
      </c>
      <c r="W598" s="12">
        <f t="shared" si="46"/>
        <v>4.5512557178269866E-2</v>
      </c>
      <c r="Y598" s="11">
        <v>1156</v>
      </c>
      <c r="Z598" s="11">
        <v>7.0556640000000002</v>
      </c>
      <c r="AA598" s="11">
        <v>2.9972569999999998</v>
      </c>
      <c r="AB598" s="11">
        <v>204</v>
      </c>
      <c r="AC598" s="11">
        <v>30</v>
      </c>
      <c r="AD598" s="11">
        <v>11047</v>
      </c>
      <c r="AE598" s="11">
        <v>11147</v>
      </c>
    </row>
    <row r="599" spans="1:31" x14ac:dyDescent="0.25">
      <c r="A599" s="19" t="s">
        <v>194</v>
      </c>
      <c r="B599" s="11">
        <v>7</v>
      </c>
      <c r="C599" s="11" t="s">
        <v>277</v>
      </c>
      <c r="D599" s="11">
        <v>15424.6</v>
      </c>
      <c r="E599" s="11">
        <v>454466.7</v>
      </c>
      <c r="F599" s="11">
        <v>3784.1979999999999</v>
      </c>
      <c r="G599" s="11">
        <v>21835.35</v>
      </c>
      <c r="H599" s="11">
        <v>30088.21</v>
      </c>
      <c r="I599" s="11">
        <v>482.95850000000002</v>
      </c>
      <c r="J599" s="11">
        <v>2671.194</v>
      </c>
      <c r="L599" s="12">
        <v>4843411.4861654397</v>
      </c>
      <c r="M599" s="12"/>
      <c r="N599" s="11">
        <v>4.8046100000000001E-2</v>
      </c>
      <c r="O599" s="12">
        <v>5.6523459999999999E-5</v>
      </c>
      <c r="P599" s="11">
        <v>1.312873</v>
      </c>
      <c r="Q599" s="11">
        <v>757250</v>
      </c>
      <c r="R599" s="12">
        <v>15760900</v>
      </c>
      <c r="U599" s="12">
        <f t="shared" si="44"/>
        <v>9.3831940833052005E-2</v>
      </c>
      <c r="V599" s="12">
        <f t="shared" si="45"/>
        <v>9.8450858392894636E-2</v>
      </c>
      <c r="W599" s="12">
        <f t="shared" si="46"/>
        <v>4.5493924914947664E-2</v>
      </c>
      <c r="Y599" s="11">
        <v>1156</v>
      </c>
      <c r="Z599" s="11">
        <v>7.0556640000000002</v>
      </c>
      <c r="AA599" s="11">
        <v>2.9972569999999998</v>
      </c>
      <c r="AB599" s="11">
        <v>238</v>
      </c>
      <c r="AC599" s="11">
        <v>30</v>
      </c>
      <c r="AD599" s="11">
        <v>11047</v>
      </c>
      <c r="AE599" s="11">
        <v>11150</v>
      </c>
    </row>
    <row r="600" spans="1:31" x14ac:dyDescent="0.25">
      <c r="A600" s="19" t="s">
        <v>195</v>
      </c>
      <c r="B600" s="11">
        <v>8</v>
      </c>
      <c r="C600" s="11" t="s">
        <v>277</v>
      </c>
      <c r="D600" s="11">
        <v>17152.91</v>
      </c>
      <c r="E600" s="11">
        <v>470413.4</v>
      </c>
      <c r="F600" s="11">
        <v>3961.0439999999999</v>
      </c>
      <c r="G600" s="11">
        <v>22682.639999999999</v>
      </c>
      <c r="H600" s="11">
        <v>30273.1</v>
      </c>
      <c r="I600" s="11">
        <v>481.80509999999998</v>
      </c>
      <c r="J600" s="11">
        <v>2678.777</v>
      </c>
      <c r="L600" s="12">
        <v>4843411.4861654397</v>
      </c>
      <c r="M600" s="12"/>
      <c r="N600" s="11">
        <v>4.8218530000000003E-2</v>
      </c>
      <c r="O600" s="12">
        <v>5.5661320000000003E-5</v>
      </c>
      <c r="P600" s="11">
        <v>1.1487069999999999</v>
      </c>
      <c r="Q600" s="11">
        <v>786634</v>
      </c>
      <c r="R600" s="12">
        <v>16313940</v>
      </c>
      <c r="U600" s="12">
        <f t="shared" si="44"/>
        <v>9.7124392867232789E-2</v>
      </c>
      <c r="V600" s="12">
        <f t="shared" si="45"/>
        <v>0.10208170466127188</v>
      </c>
      <c r="W600" s="12">
        <f t="shared" si="46"/>
        <v>4.556792670306449E-2</v>
      </c>
      <c r="Y600" s="11">
        <v>1156</v>
      </c>
      <c r="Z600" s="11">
        <v>7.0556640000000002</v>
      </c>
      <c r="AA600" s="11">
        <v>2.9972569999999998</v>
      </c>
      <c r="AB600" s="11">
        <v>34</v>
      </c>
      <c r="AC600" s="11">
        <v>64</v>
      </c>
      <c r="AD600" s="11">
        <v>11044</v>
      </c>
      <c r="AE600" s="11">
        <v>11134</v>
      </c>
    </row>
    <row r="601" spans="1:31" x14ac:dyDescent="0.25">
      <c r="A601" s="19" t="s">
        <v>196</v>
      </c>
      <c r="B601" s="11">
        <v>9</v>
      </c>
      <c r="C601" s="11" t="s">
        <v>277</v>
      </c>
      <c r="D601" s="11">
        <v>18480.25</v>
      </c>
      <c r="E601" s="11">
        <v>479908.2</v>
      </c>
      <c r="F601" s="11">
        <v>4021.107</v>
      </c>
      <c r="G601" s="11">
        <v>23192.68</v>
      </c>
      <c r="H601" s="11">
        <v>30849.48</v>
      </c>
      <c r="I601" s="11">
        <v>489.35989999999998</v>
      </c>
      <c r="J601" s="11">
        <v>2735.5830000000001</v>
      </c>
      <c r="L601" s="12">
        <v>4843411.4861654397</v>
      </c>
      <c r="M601" s="12"/>
      <c r="N601" s="11">
        <v>4.832732E-2</v>
      </c>
      <c r="O601" s="12">
        <v>5.5172939999999998E-5</v>
      </c>
      <c r="P601" s="11">
        <v>0.99150970000000005</v>
      </c>
      <c r="Q601" s="11">
        <v>804322</v>
      </c>
      <c r="R601" s="12">
        <v>16643220</v>
      </c>
      <c r="U601" s="12">
        <f t="shared" si="44"/>
        <v>9.9084746644135829E-2</v>
      </c>
      <c r="V601" s="12">
        <f t="shared" si="45"/>
        <v>0.10424951503673004</v>
      </c>
      <c r="W601" s="12">
        <f t="shared" si="46"/>
        <v>4.5617484502149135E-2</v>
      </c>
      <c r="Y601" s="11">
        <v>1156</v>
      </c>
      <c r="Z601" s="11">
        <v>7.0556640000000002</v>
      </c>
      <c r="AA601" s="11">
        <v>2.9972569999999998</v>
      </c>
      <c r="AB601" s="11">
        <v>68</v>
      </c>
      <c r="AC601" s="11">
        <v>64</v>
      </c>
      <c r="AD601" s="11">
        <v>11044</v>
      </c>
      <c r="AE601" s="11">
        <v>11137</v>
      </c>
    </row>
    <row r="602" spans="1:31" x14ac:dyDescent="0.25">
      <c r="A602" s="19" t="s">
        <v>197</v>
      </c>
      <c r="B602" s="11">
        <v>10</v>
      </c>
      <c r="C602" s="11" t="s">
        <v>277</v>
      </c>
      <c r="D602" s="11">
        <v>19184.599999999999</v>
      </c>
      <c r="E602" s="11">
        <v>484966.2</v>
      </c>
      <c r="F602" s="11">
        <v>4070.011</v>
      </c>
      <c r="G602" s="11">
        <v>23475.69</v>
      </c>
      <c r="H602" s="11">
        <v>31298.880000000001</v>
      </c>
      <c r="I602" s="11">
        <v>498.15449999999998</v>
      </c>
      <c r="J602" s="11">
        <v>2770.761</v>
      </c>
      <c r="L602" s="12">
        <v>4843411.4861654397</v>
      </c>
      <c r="M602" s="12"/>
      <c r="N602" s="11">
        <v>4.8406860000000003E-2</v>
      </c>
      <c r="O602" s="12">
        <v>5.4931710000000002E-5</v>
      </c>
      <c r="P602" s="11">
        <v>1.1639870000000001</v>
      </c>
      <c r="Q602" s="11">
        <v>814137</v>
      </c>
      <c r="R602" s="12">
        <v>16818630</v>
      </c>
      <c r="U602" s="12">
        <f t="shared" si="44"/>
        <v>0.10012905188527578</v>
      </c>
      <c r="V602" s="12">
        <f t="shared" si="45"/>
        <v>0.10540616138652535</v>
      </c>
      <c r="W602" s="12">
        <f t="shared" si="46"/>
        <v>4.5664155737777636E-2</v>
      </c>
      <c r="Y602" s="11">
        <v>1156</v>
      </c>
      <c r="Z602" s="11">
        <v>7.0556640000000002</v>
      </c>
      <c r="AA602" s="11">
        <v>2.9972569999999998</v>
      </c>
      <c r="AB602" s="11">
        <v>102</v>
      </c>
      <c r="AC602" s="11">
        <v>64</v>
      </c>
      <c r="AD602" s="11">
        <v>11044</v>
      </c>
      <c r="AE602" s="11">
        <v>11140</v>
      </c>
    </row>
    <row r="603" spans="1:31" x14ac:dyDescent="0.25">
      <c r="A603" s="19" t="s">
        <v>198</v>
      </c>
      <c r="B603" s="11">
        <v>11</v>
      </c>
      <c r="C603" s="11" t="s">
        <v>277</v>
      </c>
      <c r="D603" s="11">
        <v>19319.580000000002</v>
      </c>
      <c r="E603" s="11">
        <v>485848.8</v>
      </c>
      <c r="F603" s="11">
        <v>4078.6909999999998</v>
      </c>
      <c r="G603" s="11">
        <v>23489.21</v>
      </c>
      <c r="H603" s="11">
        <v>31487.4</v>
      </c>
      <c r="I603" s="11">
        <v>499.22140000000002</v>
      </c>
      <c r="J603" s="11">
        <v>2783.7950000000001</v>
      </c>
      <c r="L603" s="12">
        <v>4843411.4861654397</v>
      </c>
      <c r="M603" s="12"/>
      <c r="N603" s="11">
        <v>4.8346760000000003E-2</v>
      </c>
      <c r="O603" s="12">
        <v>5.4846129999999999E-5</v>
      </c>
      <c r="P603" s="11">
        <v>0.86762839999999997</v>
      </c>
      <c r="Q603" s="11">
        <v>814606</v>
      </c>
      <c r="R603" s="12">
        <v>16849240</v>
      </c>
      <c r="U603" s="12">
        <f t="shared" si="44"/>
        <v>0.10031127881406782</v>
      </c>
      <c r="V603" s="12">
        <f t="shared" si="45"/>
        <v>0.10560812168368909</v>
      </c>
      <c r="W603" s="12">
        <f t="shared" si="46"/>
        <v>4.5602510334454636E-2</v>
      </c>
      <c r="Y603" s="11">
        <v>1156</v>
      </c>
      <c r="Z603" s="11">
        <v>7.0556640000000002</v>
      </c>
      <c r="AA603" s="11">
        <v>2.9972569999999998</v>
      </c>
      <c r="AB603" s="11">
        <v>136</v>
      </c>
      <c r="AC603" s="11">
        <v>64</v>
      </c>
      <c r="AD603" s="11">
        <v>11044</v>
      </c>
      <c r="AE603" s="11">
        <v>11142</v>
      </c>
    </row>
    <row r="604" spans="1:31" x14ac:dyDescent="0.25">
      <c r="A604" s="19" t="s">
        <v>199</v>
      </c>
      <c r="B604" s="11">
        <v>12</v>
      </c>
      <c r="C604" s="11" t="s">
        <v>277</v>
      </c>
      <c r="D604" s="11">
        <v>18863.32</v>
      </c>
      <c r="E604" s="11">
        <v>483382.3</v>
      </c>
      <c r="F604" s="11">
        <v>4053.6619999999998</v>
      </c>
      <c r="G604" s="11">
        <v>23320.62</v>
      </c>
      <c r="H604" s="11">
        <v>31496.71</v>
      </c>
      <c r="I604" s="11">
        <v>497.98160000000001</v>
      </c>
      <c r="J604" s="11">
        <v>2805.2190000000001</v>
      </c>
      <c r="L604" s="12">
        <v>4843411.4861654397</v>
      </c>
      <c r="M604" s="12"/>
      <c r="N604" s="11">
        <v>4.8244670000000003E-2</v>
      </c>
      <c r="O604" s="12">
        <v>5.4925130000000002E-5</v>
      </c>
      <c r="P604" s="11">
        <v>1.6241920000000001</v>
      </c>
      <c r="Q604" s="11">
        <v>808759</v>
      </c>
      <c r="R604" s="12">
        <v>16763700</v>
      </c>
      <c r="U604" s="12">
        <f t="shared" si="44"/>
        <v>9.9802030321131538E-2</v>
      </c>
      <c r="V604" s="12">
        <f t="shared" si="45"/>
        <v>0.10504382376326608</v>
      </c>
      <c r="W604" s="12">
        <f t="shared" si="46"/>
        <v>4.5520021210174483E-2</v>
      </c>
      <c r="Y604" s="11">
        <v>1156</v>
      </c>
      <c r="Z604" s="11">
        <v>7.0556640000000002</v>
      </c>
      <c r="AA604" s="11">
        <v>2.9972569999999998</v>
      </c>
      <c r="AB604" s="11">
        <v>170</v>
      </c>
      <c r="AC604" s="11">
        <v>64</v>
      </c>
      <c r="AD604" s="11">
        <v>11044</v>
      </c>
      <c r="AE604" s="11">
        <v>11145</v>
      </c>
    </row>
    <row r="605" spans="1:31" x14ac:dyDescent="0.25">
      <c r="A605" s="19" t="s">
        <v>200</v>
      </c>
      <c r="B605" s="11">
        <v>13</v>
      </c>
      <c r="C605" s="11" t="s">
        <v>277</v>
      </c>
      <c r="D605" s="11">
        <v>17825.23</v>
      </c>
      <c r="E605" s="11">
        <v>475597.8</v>
      </c>
      <c r="F605" s="11">
        <v>3976.442</v>
      </c>
      <c r="G605" s="11">
        <v>22952.880000000001</v>
      </c>
      <c r="H605" s="11">
        <v>31259.11</v>
      </c>
      <c r="I605" s="11">
        <v>491.29180000000002</v>
      </c>
      <c r="J605" s="11">
        <v>2759.8040000000001</v>
      </c>
      <c r="L605" s="12">
        <v>4843411.4861654397</v>
      </c>
      <c r="M605" s="12"/>
      <c r="N605" s="11">
        <v>4.8261119999999998E-2</v>
      </c>
      <c r="O605" s="12">
        <v>5.538269E-5</v>
      </c>
      <c r="P605" s="11">
        <v>1.3245549999999999</v>
      </c>
      <c r="Q605" s="11">
        <v>796006</v>
      </c>
      <c r="R605" s="12">
        <v>16493730</v>
      </c>
      <c r="U605" s="12">
        <f t="shared" si="44"/>
        <v>9.8194795416099129E-2</v>
      </c>
      <c r="V605" s="12">
        <f t="shared" si="45"/>
        <v>0.10326482983580154</v>
      </c>
      <c r="W605" s="12">
        <f t="shared" si="46"/>
        <v>4.5579136638243735E-2</v>
      </c>
      <c r="Y605" s="11">
        <v>1156</v>
      </c>
      <c r="Z605" s="11">
        <v>7.0556640000000002</v>
      </c>
      <c r="AA605" s="11">
        <v>2.9972569999999998</v>
      </c>
      <c r="AB605" s="11">
        <v>204</v>
      </c>
      <c r="AC605" s="11">
        <v>64</v>
      </c>
      <c r="AD605" s="11">
        <v>11044</v>
      </c>
      <c r="AE605" s="11">
        <v>11147</v>
      </c>
    </row>
    <row r="606" spans="1:31" x14ac:dyDescent="0.25">
      <c r="A606" s="19" t="s">
        <v>201</v>
      </c>
      <c r="B606" s="11">
        <v>14</v>
      </c>
      <c r="C606" s="11" t="s">
        <v>277</v>
      </c>
      <c r="D606" s="11">
        <v>17243.43</v>
      </c>
      <c r="E606" s="11">
        <v>466237.1</v>
      </c>
      <c r="F606" s="11">
        <v>3890.5419999999999</v>
      </c>
      <c r="G606" s="11">
        <v>22443.71</v>
      </c>
      <c r="H606" s="11">
        <v>30817.99</v>
      </c>
      <c r="I606" s="11">
        <v>488.20639999999997</v>
      </c>
      <c r="J606" s="11">
        <v>2734.4580000000001</v>
      </c>
      <c r="L606" s="12">
        <v>4843411.4861654397</v>
      </c>
      <c r="M606" s="12"/>
      <c r="N606" s="11">
        <v>4.8137989999999999E-2</v>
      </c>
      <c r="O606" s="12">
        <v>5.58612E-5</v>
      </c>
      <c r="P606" s="11">
        <v>1.581178</v>
      </c>
      <c r="Q606" s="11">
        <v>778348</v>
      </c>
      <c r="R606" s="12">
        <v>16169100</v>
      </c>
      <c r="U606" s="12">
        <f t="shared" si="44"/>
        <v>9.6262128735446942E-2</v>
      </c>
      <c r="V606" s="12">
        <f t="shared" si="45"/>
        <v>0.10112960422592746</v>
      </c>
      <c r="W606" s="12">
        <f t="shared" si="46"/>
        <v>4.5515149779032316E-2</v>
      </c>
      <c r="Y606" s="11">
        <v>1156</v>
      </c>
      <c r="Z606" s="11">
        <v>7.0556640000000002</v>
      </c>
      <c r="AA606" s="11">
        <v>2.9972569999999998</v>
      </c>
      <c r="AB606" s="11">
        <v>238</v>
      </c>
      <c r="AC606" s="11">
        <v>64</v>
      </c>
      <c r="AD606" s="11">
        <v>11044</v>
      </c>
      <c r="AE606" s="11">
        <v>11150</v>
      </c>
    </row>
    <row r="607" spans="1:31" x14ac:dyDescent="0.25">
      <c r="A607" s="19" t="s">
        <v>202</v>
      </c>
      <c r="B607" s="11">
        <v>15</v>
      </c>
      <c r="C607" s="11" t="s">
        <v>277</v>
      </c>
      <c r="D607" s="11">
        <v>18385.96</v>
      </c>
      <c r="E607" s="11">
        <v>480986.1</v>
      </c>
      <c r="F607" s="11">
        <v>4018.5120000000002</v>
      </c>
      <c r="G607" s="11">
        <v>23172.78</v>
      </c>
      <c r="H607" s="11">
        <v>30962.97</v>
      </c>
      <c r="I607" s="11">
        <v>492.12810000000002</v>
      </c>
      <c r="J607" s="11">
        <v>2751.99</v>
      </c>
      <c r="L607" s="12">
        <v>4843411.4861654397</v>
      </c>
      <c r="M607" s="12"/>
      <c r="N607" s="11">
        <v>4.8177659999999997E-2</v>
      </c>
      <c r="O607" s="12">
        <v>5.502176E-5</v>
      </c>
      <c r="P607" s="11">
        <v>1.261234</v>
      </c>
      <c r="Q607" s="11">
        <v>803632</v>
      </c>
      <c r="R607" s="12">
        <v>16680600</v>
      </c>
      <c r="U607" s="12">
        <f t="shared" si="44"/>
        <v>9.9307296390957644E-2</v>
      </c>
      <c r="V607" s="12">
        <f t="shared" si="45"/>
        <v>0.10449589899765763</v>
      </c>
      <c r="W607" s="12">
        <f t="shared" si="46"/>
        <v>4.5470190508981552E-2</v>
      </c>
      <c r="Y607" s="11">
        <v>1156</v>
      </c>
      <c r="Z607" s="11">
        <v>7.0556640000000002</v>
      </c>
      <c r="AA607" s="11">
        <v>2.9972569999999998</v>
      </c>
      <c r="AB607" s="11">
        <v>34</v>
      </c>
      <c r="AC607" s="11">
        <v>98</v>
      </c>
      <c r="AD607" s="11">
        <v>11042</v>
      </c>
      <c r="AE607" s="11">
        <v>11134</v>
      </c>
    </row>
    <row r="608" spans="1:31" x14ac:dyDescent="0.25">
      <c r="A608" s="19" t="s">
        <v>203</v>
      </c>
      <c r="B608" s="11">
        <v>16</v>
      </c>
      <c r="C608" s="11" t="s">
        <v>277</v>
      </c>
      <c r="D608" s="11">
        <v>19792.73</v>
      </c>
      <c r="E608" s="11">
        <v>491052.1</v>
      </c>
      <c r="F608" s="11">
        <v>4127.826</v>
      </c>
      <c r="G608" s="11">
        <v>23702.94</v>
      </c>
      <c r="H608" s="11">
        <v>31534.46</v>
      </c>
      <c r="I608" s="11">
        <v>502.71050000000002</v>
      </c>
      <c r="J608" s="11">
        <v>2819.9250000000002</v>
      </c>
      <c r="L608" s="12">
        <v>4843411.4861654397</v>
      </c>
      <c r="M608" s="12"/>
      <c r="N608" s="11">
        <v>4.8269699999999999E-2</v>
      </c>
      <c r="O608" s="12">
        <v>5.4509280000000002E-5</v>
      </c>
      <c r="P608" s="11">
        <v>1.1857599999999999</v>
      </c>
      <c r="Q608" s="11">
        <v>822018</v>
      </c>
      <c r="R608" s="12">
        <v>17029690</v>
      </c>
      <c r="U608" s="12">
        <f t="shared" si="44"/>
        <v>0.10138558357113059</v>
      </c>
      <c r="V608" s="12">
        <f t="shared" si="45"/>
        <v>0.10679955097131114</v>
      </c>
      <c r="W608" s="12">
        <f t="shared" si="46"/>
        <v>4.5500687378024048E-2</v>
      </c>
      <c r="Y608" s="11">
        <v>1156</v>
      </c>
      <c r="Z608" s="11">
        <v>7.0556640000000002</v>
      </c>
      <c r="AA608" s="11">
        <v>2.9972569999999998</v>
      </c>
      <c r="AB608" s="11">
        <v>68</v>
      </c>
      <c r="AC608" s="11">
        <v>98</v>
      </c>
      <c r="AD608" s="11">
        <v>11042</v>
      </c>
      <c r="AE608" s="11">
        <v>11137</v>
      </c>
    </row>
    <row r="609" spans="1:31" x14ac:dyDescent="0.25">
      <c r="A609" s="19" t="s">
        <v>204</v>
      </c>
      <c r="B609" s="11">
        <v>17</v>
      </c>
      <c r="C609" s="11" t="s">
        <v>277</v>
      </c>
      <c r="D609" s="11">
        <v>20644.84</v>
      </c>
      <c r="E609" s="11">
        <v>496266.2</v>
      </c>
      <c r="F609" s="11">
        <v>4171.8860000000004</v>
      </c>
      <c r="G609" s="11">
        <v>24011.1</v>
      </c>
      <c r="H609" s="11">
        <v>31982.7</v>
      </c>
      <c r="I609" s="11">
        <v>505.73820000000001</v>
      </c>
      <c r="J609" s="11">
        <v>2845.5880000000002</v>
      </c>
      <c r="L609" s="12">
        <v>4843411.4861654397</v>
      </c>
      <c r="M609" s="12"/>
      <c r="N609" s="11">
        <v>4.8383509999999998E-2</v>
      </c>
      <c r="O609" s="12">
        <v>5.4289010000000002E-5</v>
      </c>
      <c r="P609" s="11">
        <v>0.69260750000000004</v>
      </c>
      <c r="Q609" s="11">
        <v>832705</v>
      </c>
      <c r="R609" s="12">
        <v>17210510</v>
      </c>
      <c r="U609" s="12">
        <f t="shared" si="44"/>
        <v>0.10246211816144847</v>
      </c>
      <c r="V609" s="12">
        <f t="shared" si="45"/>
        <v>0.10799480647223914</v>
      </c>
      <c r="W609" s="12">
        <f t="shared" si="46"/>
        <v>4.557870664068113E-2</v>
      </c>
      <c r="Y609" s="11">
        <v>1156</v>
      </c>
      <c r="Z609" s="11">
        <v>7.0556640000000002</v>
      </c>
      <c r="AA609" s="11">
        <v>2.9972569999999998</v>
      </c>
      <c r="AB609" s="11">
        <v>102</v>
      </c>
      <c r="AC609" s="11">
        <v>98</v>
      </c>
      <c r="AD609" s="11">
        <v>11042</v>
      </c>
      <c r="AE609" s="11">
        <v>11140</v>
      </c>
    </row>
    <row r="610" spans="1:31" x14ac:dyDescent="0.25">
      <c r="A610" s="19" t="s">
        <v>205</v>
      </c>
      <c r="B610" s="11">
        <v>18</v>
      </c>
      <c r="C610" s="11" t="s">
        <v>277</v>
      </c>
      <c r="D610" s="11">
        <v>20697.75</v>
      </c>
      <c r="E610" s="11">
        <v>497261.3</v>
      </c>
      <c r="F610" s="11">
        <v>4188.1779999999999</v>
      </c>
      <c r="G610" s="11">
        <v>24065.37</v>
      </c>
      <c r="H610" s="11">
        <v>32217.73</v>
      </c>
      <c r="I610" s="11">
        <v>513.58130000000006</v>
      </c>
      <c r="J610" s="11">
        <v>2844.752</v>
      </c>
      <c r="L610" s="12">
        <v>4843411.4861654397</v>
      </c>
      <c r="M610" s="12"/>
      <c r="N610" s="11">
        <v>4.8395830000000001E-2</v>
      </c>
      <c r="O610" s="12">
        <v>5.4241879999999998E-5</v>
      </c>
      <c r="P610" s="11">
        <v>1.3452249999999999</v>
      </c>
      <c r="Q610" s="11">
        <v>834587</v>
      </c>
      <c r="R610" s="12">
        <v>17245020</v>
      </c>
      <c r="U610" s="12">
        <f t="shared" si="44"/>
        <v>0.10266757251998115</v>
      </c>
      <c r="V610" s="12">
        <f t="shared" si="45"/>
        <v>0.10822307259707904</v>
      </c>
      <c r="W610" s="12">
        <f t="shared" si="46"/>
        <v>4.5584726935258078E-2</v>
      </c>
      <c r="Y610" s="11">
        <v>1156</v>
      </c>
      <c r="Z610" s="11">
        <v>7.0556640000000002</v>
      </c>
      <c r="AA610" s="11">
        <v>2.9972569999999998</v>
      </c>
      <c r="AB610" s="11">
        <v>136</v>
      </c>
      <c r="AC610" s="11">
        <v>98</v>
      </c>
      <c r="AD610" s="11">
        <v>11042</v>
      </c>
      <c r="AE610" s="11">
        <v>11142</v>
      </c>
    </row>
    <row r="611" spans="1:31" x14ac:dyDescent="0.25">
      <c r="A611" s="19" t="s">
        <v>206</v>
      </c>
      <c r="B611" s="11">
        <v>19</v>
      </c>
      <c r="C611" s="11" t="s">
        <v>277</v>
      </c>
      <c r="D611" s="11">
        <v>20190.86</v>
      </c>
      <c r="E611" s="11">
        <v>494563.8</v>
      </c>
      <c r="F611" s="11">
        <v>4174.3950000000004</v>
      </c>
      <c r="G611" s="11">
        <v>23898.5</v>
      </c>
      <c r="H611" s="11">
        <v>32197.49</v>
      </c>
      <c r="I611" s="11">
        <v>511.4187</v>
      </c>
      <c r="J611" s="11">
        <v>2874.3649999999998</v>
      </c>
      <c r="L611" s="12">
        <v>4843411.4861654397</v>
      </c>
      <c r="M611" s="12"/>
      <c r="N611" s="11">
        <v>4.8322379999999998E-2</v>
      </c>
      <c r="O611" s="12">
        <v>5.4346409999999999E-5</v>
      </c>
      <c r="P611" s="11">
        <v>1.0788230000000001</v>
      </c>
      <c r="Q611" s="11">
        <v>828800</v>
      </c>
      <c r="R611" s="12">
        <v>17151470</v>
      </c>
      <c r="U611" s="12">
        <f t="shared" si="44"/>
        <v>0.10211063037131073</v>
      </c>
      <c r="V611" s="12">
        <f t="shared" si="45"/>
        <v>0.10760440730145199</v>
      </c>
      <c r="W611" s="12">
        <f t="shared" si="46"/>
        <v>4.5530661825276604E-2</v>
      </c>
      <c r="Y611" s="11">
        <v>1156</v>
      </c>
      <c r="Z611" s="11">
        <v>7.0556640000000002</v>
      </c>
      <c r="AA611" s="11">
        <v>2.9972569999999998</v>
      </c>
      <c r="AB611" s="11">
        <v>170</v>
      </c>
      <c r="AC611" s="11">
        <v>98</v>
      </c>
      <c r="AD611" s="11">
        <v>11042</v>
      </c>
      <c r="AE611" s="11">
        <v>11145</v>
      </c>
    </row>
    <row r="612" spans="1:31" x14ac:dyDescent="0.25">
      <c r="A612" s="19" t="s">
        <v>207</v>
      </c>
      <c r="B612" s="11">
        <v>20</v>
      </c>
      <c r="C612" s="11" t="s">
        <v>277</v>
      </c>
      <c r="D612" s="11">
        <v>19049.599999999999</v>
      </c>
      <c r="E612" s="11">
        <v>487173.7</v>
      </c>
      <c r="F612" s="11">
        <v>4092.07</v>
      </c>
      <c r="G612" s="11">
        <v>23483.79</v>
      </c>
      <c r="H612" s="11">
        <v>32016.03</v>
      </c>
      <c r="I612" s="11">
        <v>511.85120000000001</v>
      </c>
      <c r="J612" s="11">
        <v>2848.241</v>
      </c>
      <c r="L612" s="12">
        <v>4843411.4861654397</v>
      </c>
      <c r="M612" s="12"/>
      <c r="N612" s="11">
        <v>4.8204150000000001E-2</v>
      </c>
      <c r="O612" s="12">
        <v>5.4686950000000003E-5</v>
      </c>
      <c r="P612" s="11">
        <v>1.1689229999999999</v>
      </c>
      <c r="Q612" s="11">
        <v>814418</v>
      </c>
      <c r="R612" s="12">
        <v>16895180</v>
      </c>
      <c r="U612" s="12">
        <f t="shared" si="44"/>
        <v>0.10058482567329802</v>
      </c>
      <c r="V612" s="12">
        <f t="shared" si="45"/>
        <v>0.10591136370062219</v>
      </c>
      <c r="W612" s="12">
        <f t="shared" si="46"/>
        <v>4.546058573142054E-2</v>
      </c>
      <c r="Y612" s="11">
        <v>1156</v>
      </c>
      <c r="Z612" s="11">
        <v>7.0556640000000002</v>
      </c>
      <c r="AA612" s="11">
        <v>2.9972569999999998</v>
      </c>
      <c r="AB612" s="11">
        <v>204</v>
      </c>
      <c r="AC612" s="11">
        <v>98</v>
      </c>
      <c r="AD612" s="11">
        <v>11042</v>
      </c>
      <c r="AE612" s="11">
        <v>11147</v>
      </c>
    </row>
    <row r="613" spans="1:31" x14ac:dyDescent="0.25">
      <c r="A613" s="19" t="s">
        <v>208</v>
      </c>
      <c r="B613" s="11">
        <v>21</v>
      </c>
      <c r="C613" s="11" t="s">
        <v>277</v>
      </c>
      <c r="D613" s="11">
        <v>18406.060000000001</v>
      </c>
      <c r="E613" s="11">
        <v>477851.1</v>
      </c>
      <c r="F613" s="11">
        <v>3997.9810000000002</v>
      </c>
      <c r="G613" s="11">
        <v>23030.65</v>
      </c>
      <c r="H613" s="11">
        <v>31491.61</v>
      </c>
      <c r="I613" s="11">
        <v>505.82470000000001</v>
      </c>
      <c r="J613" s="11">
        <v>2792.5030000000002</v>
      </c>
      <c r="L613" s="12">
        <v>4843411.4861654397</v>
      </c>
      <c r="M613" s="12"/>
      <c r="N613" s="11">
        <v>4.8196290000000003E-2</v>
      </c>
      <c r="O613" s="12">
        <v>5.5213120000000003E-5</v>
      </c>
      <c r="P613" s="11">
        <v>0.93711040000000001</v>
      </c>
      <c r="Q613" s="11">
        <v>798703</v>
      </c>
      <c r="R613" s="12">
        <v>16571880</v>
      </c>
      <c r="U613" s="12">
        <f t="shared" si="44"/>
        <v>9.8660025348851335E-2</v>
      </c>
      <c r="V613" s="12">
        <f t="shared" si="45"/>
        <v>0.10377946781132937</v>
      </c>
      <c r="W613" s="12">
        <f t="shared" si="46"/>
        <v>4.5505306503691945E-2</v>
      </c>
      <c r="Y613" s="11">
        <v>1156</v>
      </c>
      <c r="Z613" s="11">
        <v>7.0556640000000002</v>
      </c>
      <c r="AA613" s="11">
        <v>2.9972569999999998</v>
      </c>
      <c r="AB613" s="11">
        <v>238</v>
      </c>
      <c r="AC613" s="11">
        <v>98</v>
      </c>
      <c r="AD613" s="11">
        <v>11042</v>
      </c>
      <c r="AE613" s="11">
        <v>11150</v>
      </c>
    </row>
    <row r="614" spans="1:31" x14ac:dyDescent="0.25">
      <c r="A614" s="19" t="s">
        <v>209</v>
      </c>
      <c r="B614" s="11">
        <v>22</v>
      </c>
      <c r="C614" s="11" t="s">
        <v>277</v>
      </c>
      <c r="D614" s="11">
        <v>18639.099999999999</v>
      </c>
      <c r="E614" s="11">
        <v>480847.9</v>
      </c>
      <c r="F614" s="11">
        <v>4028.835</v>
      </c>
      <c r="G614" s="11">
        <v>23232.93</v>
      </c>
      <c r="H614" s="11">
        <v>30802.34</v>
      </c>
      <c r="I614" s="11">
        <v>482.2088</v>
      </c>
      <c r="J614" s="11">
        <v>2717.1860000000001</v>
      </c>
      <c r="L614" s="12">
        <v>4843411.4861654397</v>
      </c>
      <c r="M614" s="12"/>
      <c r="N614" s="11">
        <v>4.831659E-2</v>
      </c>
      <c r="O614" s="12">
        <v>5.5112599999999998E-5</v>
      </c>
      <c r="P614" s="11">
        <v>1.020059</v>
      </c>
      <c r="Q614" s="11">
        <v>805718</v>
      </c>
      <c r="R614" s="12">
        <v>16675810</v>
      </c>
      <c r="U614" s="12">
        <f t="shared" si="44"/>
        <v>9.9278762783934021E-2</v>
      </c>
      <c r="V614" s="12">
        <f t="shared" si="45"/>
        <v>0.10446430632757583</v>
      </c>
      <c r="W614" s="12">
        <f t="shared" si="46"/>
        <v>4.5602087774732875E-2</v>
      </c>
      <c r="Y614" s="11">
        <v>1156</v>
      </c>
      <c r="Z614" s="11">
        <v>7.0556640000000002</v>
      </c>
      <c r="AA614" s="11">
        <v>2.9972569999999998</v>
      </c>
      <c r="AB614" s="11">
        <v>34</v>
      </c>
      <c r="AC614" s="11">
        <v>132</v>
      </c>
      <c r="AD614" s="11">
        <v>11039</v>
      </c>
      <c r="AE614" s="11">
        <v>11134</v>
      </c>
    </row>
    <row r="615" spans="1:31" x14ac:dyDescent="0.25">
      <c r="A615" s="19" t="s">
        <v>210</v>
      </c>
      <c r="B615" s="11">
        <v>23</v>
      </c>
      <c r="C615" s="11" t="s">
        <v>277</v>
      </c>
      <c r="D615" s="11">
        <v>20138</v>
      </c>
      <c r="E615" s="11">
        <v>491397</v>
      </c>
      <c r="F615" s="11">
        <v>4126.7879999999996</v>
      </c>
      <c r="G615" s="11">
        <v>23742.94</v>
      </c>
      <c r="H615" s="11">
        <v>31476.07</v>
      </c>
      <c r="I615" s="11">
        <v>499.01960000000003</v>
      </c>
      <c r="J615" s="11">
        <v>2807.8719999999998</v>
      </c>
      <c r="L615" s="12">
        <v>4843411.4861654397</v>
      </c>
      <c r="M615" s="12"/>
      <c r="N615" s="11">
        <v>4.8317220000000001E-2</v>
      </c>
      <c r="O615" s="12">
        <v>5.4518200000000003E-5</v>
      </c>
      <c r="P615" s="11">
        <v>0.75234460000000003</v>
      </c>
      <c r="Q615" s="11">
        <v>823405</v>
      </c>
      <c r="R615" s="12">
        <v>17041650</v>
      </c>
      <c r="U615" s="12">
        <f t="shared" si="44"/>
        <v>0.10145679370906439</v>
      </c>
      <c r="V615" s="12">
        <f t="shared" si="45"/>
        <v>0.10687857234207922</v>
      </c>
      <c r="W615" s="12">
        <f t="shared" si="46"/>
        <v>4.5543548281128533E-2</v>
      </c>
      <c r="Y615" s="11">
        <v>1156</v>
      </c>
      <c r="Z615" s="11">
        <v>7.0556640000000002</v>
      </c>
      <c r="AA615" s="11">
        <v>2.9972569999999998</v>
      </c>
      <c r="AB615" s="11">
        <v>68</v>
      </c>
      <c r="AC615" s="11">
        <v>132</v>
      </c>
      <c r="AD615" s="11">
        <v>11039</v>
      </c>
      <c r="AE615" s="11">
        <v>11137</v>
      </c>
    </row>
    <row r="616" spans="1:31" x14ac:dyDescent="0.25">
      <c r="A616" s="19" t="s">
        <v>211</v>
      </c>
      <c r="B616" s="11">
        <v>24</v>
      </c>
      <c r="C616" s="11" t="s">
        <v>277</v>
      </c>
      <c r="D616" s="11">
        <v>20802.509999999998</v>
      </c>
      <c r="E616" s="11">
        <v>496518.3</v>
      </c>
      <c r="F616" s="11">
        <v>4172.7219999999998</v>
      </c>
      <c r="G616" s="11">
        <v>23998.76</v>
      </c>
      <c r="H616" s="11">
        <v>31882.01</v>
      </c>
      <c r="I616" s="11">
        <v>505.42099999999999</v>
      </c>
      <c r="J616" s="11">
        <v>2837.3989999999999</v>
      </c>
      <c r="L616" s="12">
        <v>4843411.4861654397</v>
      </c>
      <c r="M616" s="12"/>
      <c r="N616" s="11">
        <v>4.8334080000000001E-2</v>
      </c>
      <c r="O616" s="12">
        <v>5.4246210000000003E-5</v>
      </c>
      <c r="P616" s="11">
        <v>0.98496600000000001</v>
      </c>
      <c r="Q616" s="11">
        <v>832277</v>
      </c>
      <c r="R616" s="12">
        <v>17219260</v>
      </c>
      <c r="U616" s="12">
        <f t="shared" si="44"/>
        <v>0.10251416825067175</v>
      </c>
      <c r="V616" s="12">
        <f t="shared" si="45"/>
        <v>0.10805263105038523</v>
      </c>
      <c r="W616" s="12">
        <f t="shared" si="46"/>
        <v>4.5530728858468039E-2</v>
      </c>
      <c r="Y616" s="11">
        <v>1156</v>
      </c>
      <c r="Z616" s="11">
        <v>7.0556640000000002</v>
      </c>
      <c r="AA616" s="11">
        <v>2.9972569999999998</v>
      </c>
      <c r="AB616" s="11">
        <v>102</v>
      </c>
      <c r="AC616" s="11">
        <v>132</v>
      </c>
      <c r="AD616" s="11">
        <v>11039</v>
      </c>
      <c r="AE616" s="11">
        <v>11140</v>
      </c>
    </row>
    <row r="617" spans="1:31" x14ac:dyDescent="0.25">
      <c r="A617" s="19" t="s">
        <v>212</v>
      </c>
      <c r="B617" s="11">
        <v>25</v>
      </c>
      <c r="C617" s="11" t="s">
        <v>277</v>
      </c>
      <c r="D617" s="11">
        <v>20940.599999999999</v>
      </c>
      <c r="E617" s="11">
        <v>497425.9</v>
      </c>
      <c r="F617" s="11">
        <v>4180.0460000000003</v>
      </c>
      <c r="G617" s="11">
        <v>24015.37</v>
      </c>
      <c r="H617" s="11">
        <v>32075.63</v>
      </c>
      <c r="I617" s="11">
        <v>507.3818</v>
      </c>
      <c r="J617" s="11">
        <v>2841.3780000000002</v>
      </c>
      <c r="L617" s="12">
        <v>4843411.4861654397</v>
      </c>
      <c r="M617" s="12"/>
      <c r="N617" s="11">
        <v>4.8279290000000002E-2</v>
      </c>
      <c r="O617" s="12">
        <v>5.4164550000000003E-5</v>
      </c>
      <c r="P617" s="11">
        <v>0.96347899999999997</v>
      </c>
      <c r="Q617" s="11">
        <v>832853</v>
      </c>
      <c r="R617" s="12">
        <v>17250730</v>
      </c>
      <c r="U617" s="12">
        <f t="shared" si="44"/>
        <v>0.10270155683051727</v>
      </c>
      <c r="V617" s="12">
        <f t="shared" si="45"/>
        <v>0.10826083497855175</v>
      </c>
      <c r="W617" s="12">
        <f t="shared" si="46"/>
        <v>4.54740345741683E-2</v>
      </c>
      <c r="Y617" s="11">
        <v>1156</v>
      </c>
      <c r="Z617" s="11">
        <v>7.0556640000000002</v>
      </c>
      <c r="AA617" s="11">
        <v>2.9972569999999998</v>
      </c>
      <c r="AB617" s="11">
        <v>136</v>
      </c>
      <c r="AC617" s="11">
        <v>132</v>
      </c>
      <c r="AD617" s="11">
        <v>11039</v>
      </c>
      <c r="AE617" s="11">
        <v>11142</v>
      </c>
    </row>
    <row r="618" spans="1:31" x14ac:dyDescent="0.25">
      <c r="A618" s="19" t="s">
        <v>213</v>
      </c>
      <c r="B618" s="11">
        <v>26</v>
      </c>
      <c r="C618" s="11" t="s">
        <v>277</v>
      </c>
      <c r="D618" s="11">
        <v>20308.36</v>
      </c>
      <c r="E618" s="11">
        <v>494132.2</v>
      </c>
      <c r="F618" s="11">
        <v>4137.8599999999997</v>
      </c>
      <c r="G618" s="11">
        <v>23862.22</v>
      </c>
      <c r="H618" s="11">
        <v>32019.52</v>
      </c>
      <c r="I618" s="11">
        <v>507.69900000000001</v>
      </c>
      <c r="J618" s="11">
        <v>2838.8980000000001</v>
      </c>
      <c r="L618" s="12">
        <v>4843411.4861654397</v>
      </c>
      <c r="M618" s="12"/>
      <c r="N618" s="11">
        <v>4.8291180000000003E-2</v>
      </c>
      <c r="O618" s="12">
        <v>5.4351780000000002E-5</v>
      </c>
      <c r="P618" s="11">
        <v>1.055644</v>
      </c>
      <c r="Q618" s="11">
        <v>827542</v>
      </c>
      <c r="R618" s="12">
        <v>17136500</v>
      </c>
      <c r="U618" s="12">
        <f t="shared" si="44"/>
        <v>0.10202151962752347</v>
      </c>
      <c r="V618" s="12">
        <f t="shared" si="45"/>
        <v>0.10750545454814833</v>
      </c>
      <c r="W618" s="12">
        <f t="shared" si="46"/>
        <v>4.5503681842301899E-2</v>
      </c>
      <c r="Y618" s="11">
        <v>1156</v>
      </c>
      <c r="Z618" s="11">
        <v>7.0556640000000002</v>
      </c>
      <c r="AA618" s="11">
        <v>2.9972569999999998</v>
      </c>
      <c r="AB618" s="11">
        <v>170</v>
      </c>
      <c r="AC618" s="11">
        <v>132</v>
      </c>
      <c r="AD618" s="11">
        <v>11039</v>
      </c>
      <c r="AE618" s="11">
        <v>11145</v>
      </c>
    </row>
    <row r="619" spans="1:31" x14ac:dyDescent="0.25">
      <c r="A619" s="19" t="s">
        <v>214</v>
      </c>
      <c r="B619" s="11">
        <v>27</v>
      </c>
      <c r="C619" s="11" t="s">
        <v>277</v>
      </c>
      <c r="D619" s="11">
        <v>18951.64</v>
      </c>
      <c r="E619" s="11">
        <v>486328.5</v>
      </c>
      <c r="F619" s="11">
        <v>4099.4520000000002</v>
      </c>
      <c r="G619" s="11">
        <v>23405.13</v>
      </c>
      <c r="H619" s="11">
        <v>31814.73</v>
      </c>
      <c r="I619" s="11">
        <v>509.51560000000001</v>
      </c>
      <c r="J619" s="11">
        <v>2819.0889999999999</v>
      </c>
      <c r="L619" s="12">
        <v>4843411.4861654397</v>
      </c>
      <c r="M619" s="12"/>
      <c r="N619" s="11">
        <v>4.8126179999999998E-2</v>
      </c>
      <c r="O619" s="12">
        <v>5.4688129999999998E-5</v>
      </c>
      <c r="P619" s="11">
        <v>0.71065560000000005</v>
      </c>
      <c r="Q619" s="11">
        <v>811690</v>
      </c>
      <c r="R619" s="12">
        <v>16865870</v>
      </c>
      <c r="U619" s="12">
        <f t="shared" si="44"/>
        <v>0.10041032057448199</v>
      </c>
      <c r="V619" s="12">
        <f t="shared" si="45"/>
        <v>0.10571790493707936</v>
      </c>
      <c r="W619" s="12">
        <f t="shared" si="46"/>
        <v>4.5391772474953879E-2</v>
      </c>
      <c r="Y619" s="11">
        <v>1156</v>
      </c>
      <c r="Z619" s="11">
        <v>7.0556640000000002</v>
      </c>
      <c r="AA619" s="11">
        <v>2.9972569999999998</v>
      </c>
      <c r="AB619" s="11">
        <v>204</v>
      </c>
      <c r="AC619" s="11">
        <v>132</v>
      </c>
      <c r="AD619" s="11">
        <v>11039</v>
      </c>
      <c r="AE619" s="11">
        <v>11147</v>
      </c>
    </row>
    <row r="620" spans="1:31" x14ac:dyDescent="0.25">
      <c r="A620" s="19" t="s">
        <v>215</v>
      </c>
      <c r="B620" s="11">
        <v>28</v>
      </c>
      <c r="C620" s="11" t="s">
        <v>277</v>
      </c>
      <c r="D620" s="11">
        <v>18320.59</v>
      </c>
      <c r="E620" s="11">
        <v>476700.7</v>
      </c>
      <c r="F620" s="11">
        <v>4001.8449999999998</v>
      </c>
      <c r="G620" s="11">
        <v>22981.200000000001</v>
      </c>
      <c r="H620" s="11">
        <v>31325.09</v>
      </c>
      <c r="I620" s="11">
        <v>496.74160000000001</v>
      </c>
      <c r="J620" s="11">
        <v>2793.6559999999999</v>
      </c>
      <c r="L620" s="12">
        <v>4843411.4861654397</v>
      </c>
      <c r="M620" s="12"/>
      <c r="N620" s="11">
        <v>4.8208870000000001E-2</v>
      </c>
      <c r="O620" s="12">
        <v>5.5287239999999998E-5</v>
      </c>
      <c r="P620" s="11">
        <v>0.82541299999999995</v>
      </c>
      <c r="Q620" s="11">
        <v>796988</v>
      </c>
      <c r="R620" s="12">
        <v>16531980</v>
      </c>
      <c r="U620" s="12">
        <f t="shared" si="44"/>
        <v>9.8422506813974436E-2</v>
      </c>
      <c r="V620" s="12">
        <f t="shared" si="45"/>
        <v>0.10351669302634732</v>
      </c>
      <c r="W620" s="12">
        <f t="shared" si="46"/>
        <v>4.55236199722708E-2</v>
      </c>
      <c r="Y620" s="11">
        <v>1156</v>
      </c>
      <c r="Z620" s="11">
        <v>7.0556640000000002</v>
      </c>
      <c r="AA620" s="11">
        <v>2.9972569999999998</v>
      </c>
      <c r="AB620" s="11">
        <v>238</v>
      </c>
      <c r="AC620" s="11">
        <v>132</v>
      </c>
      <c r="AD620" s="11">
        <v>11039</v>
      </c>
      <c r="AE620" s="11">
        <v>11150</v>
      </c>
    </row>
    <row r="621" spans="1:31" x14ac:dyDescent="0.25">
      <c r="A621" s="19" t="s">
        <v>216</v>
      </c>
      <c r="B621" s="11">
        <v>29</v>
      </c>
      <c r="C621" s="11" t="s">
        <v>277</v>
      </c>
      <c r="D621" s="11">
        <v>18179.64</v>
      </c>
      <c r="E621" s="11">
        <v>478294.8</v>
      </c>
      <c r="F621" s="11">
        <v>3996.194</v>
      </c>
      <c r="G621" s="11">
        <v>23038.41</v>
      </c>
      <c r="H621" s="11">
        <v>30514.59</v>
      </c>
      <c r="I621" s="11">
        <v>483.10270000000003</v>
      </c>
      <c r="J621" s="11">
        <v>2706.6320000000001</v>
      </c>
      <c r="L621" s="12">
        <v>4843411.4861654397</v>
      </c>
      <c r="M621" s="12"/>
      <c r="N621" s="11">
        <v>4.8167809999999998E-2</v>
      </c>
      <c r="O621" s="12">
        <v>5.517045E-5</v>
      </c>
      <c r="P621" s="11">
        <v>0.73601879999999997</v>
      </c>
      <c r="Q621" s="11">
        <v>798972</v>
      </c>
      <c r="R621" s="12">
        <v>16587260</v>
      </c>
      <c r="U621" s="12">
        <f t="shared" si="44"/>
        <v>9.8751634331748481E-2</v>
      </c>
      <c r="V621" s="12">
        <f t="shared" si="45"/>
        <v>0.10388083547100299</v>
      </c>
      <c r="W621" s="12">
        <f t="shared" si="46"/>
        <v>4.5475936563379206E-2</v>
      </c>
      <c r="Y621" s="11">
        <v>1156</v>
      </c>
      <c r="Z621" s="11">
        <v>7.0556640000000002</v>
      </c>
      <c r="AA621" s="11">
        <v>2.9972569999999998</v>
      </c>
      <c r="AB621" s="11">
        <v>34</v>
      </c>
      <c r="AC621" s="11">
        <v>166</v>
      </c>
      <c r="AD621" s="11">
        <v>11036</v>
      </c>
      <c r="AE621" s="11">
        <v>11134</v>
      </c>
    </row>
    <row r="622" spans="1:31" x14ac:dyDescent="0.25">
      <c r="A622" s="19" t="s">
        <v>217</v>
      </c>
      <c r="B622" s="11">
        <v>30</v>
      </c>
      <c r="C622" s="11" t="s">
        <v>277</v>
      </c>
      <c r="D622" s="11">
        <v>19504.669999999998</v>
      </c>
      <c r="E622" s="11">
        <v>488807.8</v>
      </c>
      <c r="F622" s="11">
        <v>4122.9809999999998</v>
      </c>
      <c r="G622" s="11">
        <v>23557.06</v>
      </c>
      <c r="H622" s="11">
        <v>31101.85</v>
      </c>
      <c r="I622" s="11">
        <v>487.74509999999998</v>
      </c>
      <c r="J622" s="11">
        <v>2766.8969999999999</v>
      </c>
      <c r="L622" s="12">
        <v>4843411.4861654397</v>
      </c>
      <c r="M622" s="12"/>
      <c r="N622" s="11">
        <v>4.8192909999999999E-2</v>
      </c>
      <c r="O622" s="12">
        <v>5.4588810000000002E-5</v>
      </c>
      <c r="P622" s="11">
        <v>1.20126</v>
      </c>
      <c r="Q622" s="11">
        <v>816959</v>
      </c>
      <c r="R622" s="12">
        <v>16951850</v>
      </c>
      <c r="U622" s="12">
        <f t="shared" si="44"/>
        <v>0.10092221183275764</v>
      </c>
      <c r="V622" s="12">
        <f t="shared" si="45"/>
        <v>0.10628549547741846</v>
      </c>
      <c r="W622" s="12">
        <f t="shared" si="46"/>
        <v>4.5440849396753767E-2</v>
      </c>
      <c r="Y622" s="11">
        <v>1156</v>
      </c>
      <c r="Z622" s="11">
        <v>7.0556640000000002</v>
      </c>
      <c r="AA622" s="11">
        <v>2.9972569999999998</v>
      </c>
      <c r="AB622" s="11">
        <v>68</v>
      </c>
      <c r="AC622" s="11">
        <v>166</v>
      </c>
      <c r="AD622" s="11">
        <v>11036</v>
      </c>
      <c r="AE622" s="11">
        <v>11137</v>
      </c>
    </row>
    <row r="623" spans="1:31" x14ac:dyDescent="0.25">
      <c r="A623" s="19" t="s">
        <v>218</v>
      </c>
      <c r="B623" s="11">
        <v>31</v>
      </c>
      <c r="C623" s="11" t="s">
        <v>277</v>
      </c>
      <c r="D623" s="11">
        <v>20263.09</v>
      </c>
      <c r="E623" s="11">
        <v>493719.4</v>
      </c>
      <c r="F623" s="11">
        <v>4159.8609999999999</v>
      </c>
      <c r="G623" s="11">
        <v>23796.22</v>
      </c>
      <c r="H623" s="11">
        <v>31519.52</v>
      </c>
      <c r="I623" s="11">
        <v>503.28719999999998</v>
      </c>
      <c r="J623" s="11">
        <v>2802.6239999999998</v>
      </c>
      <c r="L623" s="12">
        <v>4843411.4861654397</v>
      </c>
      <c r="M623" s="12"/>
      <c r="N623" s="11">
        <v>4.8197869999999997E-2</v>
      </c>
      <c r="O623" s="12">
        <v>5.4319520000000002E-5</v>
      </c>
      <c r="P623" s="11">
        <v>1.0313140000000001</v>
      </c>
      <c r="Q623" s="11">
        <v>825253</v>
      </c>
      <c r="R623" s="12">
        <v>17122190</v>
      </c>
      <c r="U623" s="12">
        <f t="shared" si="44"/>
        <v>0.10193629044532841</v>
      </c>
      <c r="V623" s="12">
        <f t="shared" si="45"/>
        <v>0.10741082075611146</v>
      </c>
      <c r="W623" s="12">
        <f t="shared" si="46"/>
        <v>4.5418065711800341E-2</v>
      </c>
      <c r="Y623" s="11">
        <v>1156</v>
      </c>
      <c r="Z623" s="11">
        <v>7.0556640000000002</v>
      </c>
      <c r="AA623" s="11">
        <v>2.9972569999999998</v>
      </c>
      <c r="AB623" s="11">
        <v>102</v>
      </c>
      <c r="AC623" s="11">
        <v>166</v>
      </c>
      <c r="AD623" s="11">
        <v>11036</v>
      </c>
      <c r="AE623" s="11">
        <v>11140</v>
      </c>
    </row>
    <row r="624" spans="1:31" x14ac:dyDescent="0.25">
      <c r="A624" s="19" t="s">
        <v>219</v>
      </c>
      <c r="B624" s="11">
        <v>32</v>
      </c>
      <c r="C624" s="11" t="s">
        <v>277</v>
      </c>
      <c r="D624" s="11">
        <v>20173.62</v>
      </c>
      <c r="E624" s="11">
        <v>493802</v>
      </c>
      <c r="F624" s="11">
        <v>4181.6030000000001</v>
      </c>
      <c r="G624" s="11">
        <v>23821.22</v>
      </c>
      <c r="H624" s="11">
        <v>31689.13</v>
      </c>
      <c r="I624" s="11">
        <v>504.29640000000001</v>
      </c>
      <c r="J624" s="11">
        <v>2823.904</v>
      </c>
      <c r="L624" s="12">
        <v>4843411.4861654397</v>
      </c>
      <c r="M624" s="12"/>
      <c r="N624" s="11">
        <v>4.8240440000000002E-2</v>
      </c>
      <c r="O624" s="12">
        <v>5.4340070000000003E-5</v>
      </c>
      <c r="P624" s="11">
        <v>1.4683649999999999</v>
      </c>
      <c r="Q624" s="11">
        <v>826120</v>
      </c>
      <c r="R624" s="12">
        <v>17125050</v>
      </c>
      <c r="U624" s="12">
        <f t="shared" si="44"/>
        <v>0.10195334454040911</v>
      </c>
      <c r="V624" s="12">
        <f t="shared" si="45"/>
        <v>0.10742975600430879</v>
      </c>
      <c r="W624" s="12">
        <f t="shared" si="46"/>
        <v>4.5457718307795651E-2</v>
      </c>
      <c r="Y624" s="11">
        <v>1156</v>
      </c>
      <c r="Z624" s="11">
        <v>7.0556640000000002</v>
      </c>
      <c r="AA624" s="11">
        <v>2.9972569999999998</v>
      </c>
      <c r="AB624" s="11">
        <v>136</v>
      </c>
      <c r="AC624" s="11">
        <v>166</v>
      </c>
      <c r="AD624" s="11">
        <v>11036</v>
      </c>
      <c r="AE624" s="11">
        <v>11142</v>
      </c>
    </row>
    <row r="625" spans="1:31" x14ac:dyDescent="0.25">
      <c r="A625" s="19" t="s">
        <v>220</v>
      </c>
      <c r="B625" s="11">
        <v>33</v>
      </c>
      <c r="C625" s="11" t="s">
        <v>277</v>
      </c>
      <c r="D625" s="11">
        <v>19392.16</v>
      </c>
      <c r="E625" s="11">
        <v>489915</v>
      </c>
      <c r="F625" s="11">
        <v>4122.607</v>
      </c>
      <c r="G625" s="11">
        <v>23617.91</v>
      </c>
      <c r="H625" s="11">
        <v>31761.360000000001</v>
      </c>
      <c r="I625" s="11">
        <v>503.83510000000001</v>
      </c>
      <c r="J625" s="11">
        <v>2816.58</v>
      </c>
      <c r="L625" s="12">
        <v>4843411.4861654397</v>
      </c>
      <c r="M625" s="12"/>
      <c r="N625" s="11">
        <v>4.8208170000000002E-2</v>
      </c>
      <c r="O625" s="12">
        <v>5.4536110000000002E-5</v>
      </c>
      <c r="P625" s="11">
        <v>0.96216729999999995</v>
      </c>
      <c r="Q625" s="11">
        <v>819069</v>
      </c>
      <c r="R625" s="12">
        <v>16990250</v>
      </c>
      <c r="U625" s="12">
        <f t="shared" si="44"/>
        <v>0.10115081103461414</v>
      </c>
      <c r="V625" s="12">
        <f t="shared" si="45"/>
        <v>0.10653906758095681</v>
      </c>
      <c r="W625" s="12">
        <f t="shared" si="46"/>
        <v>4.5449046028090079E-2</v>
      </c>
      <c r="Y625" s="11">
        <v>1156</v>
      </c>
      <c r="Z625" s="11">
        <v>7.0556640000000002</v>
      </c>
      <c r="AA625" s="11">
        <v>2.9972569999999998</v>
      </c>
      <c r="AB625" s="11">
        <v>170</v>
      </c>
      <c r="AC625" s="11">
        <v>166</v>
      </c>
      <c r="AD625" s="11">
        <v>11036</v>
      </c>
      <c r="AE625" s="11">
        <v>11145</v>
      </c>
    </row>
    <row r="626" spans="1:31" x14ac:dyDescent="0.25">
      <c r="A626" s="19" t="s">
        <v>221</v>
      </c>
      <c r="B626" s="11">
        <v>34</v>
      </c>
      <c r="C626" s="11" t="s">
        <v>277</v>
      </c>
      <c r="D626" s="11">
        <v>18124.509999999998</v>
      </c>
      <c r="E626" s="11">
        <v>481271.2</v>
      </c>
      <c r="F626" s="11">
        <v>4059.8620000000001</v>
      </c>
      <c r="G626" s="11">
        <v>23218.69</v>
      </c>
      <c r="H626" s="11">
        <v>31345.1</v>
      </c>
      <c r="I626" s="11">
        <v>494.6078</v>
      </c>
      <c r="J626" s="11">
        <v>2788.3789999999999</v>
      </c>
      <c r="L626" s="12">
        <v>4843411.4861654397</v>
      </c>
      <c r="M626" s="12"/>
      <c r="N626" s="11">
        <v>4.8244490000000001E-2</v>
      </c>
      <c r="O626" s="12">
        <v>5.5045359999999997E-5</v>
      </c>
      <c r="P626" s="11">
        <v>1.2641039999999999</v>
      </c>
      <c r="Q626" s="11">
        <v>805224</v>
      </c>
      <c r="R626" s="12">
        <v>16690490</v>
      </c>
      <c r="U626" s="12">
        <f t="shared" si="44"/>
        <v>9.9366159859571535E-2</v>
      </c>
      <c r="V626" s="12">
        <f t="shared" si="45"/>
        <v>0.10456107616418096</v>
      </c>
      <c r="W626" s="12">
        <f t="shared" si="46"/>
        <v>4.5531668841688237E-2</v>
      </c>
      <c r="Y626" s="11">
        <v>1156</v>
      </c>
      <c r="Z626" s="11">
        <v>7.0556640000000002</v>
      </c>
      <c r="AA626" s="11">
        <v>2.9972569999999998</v>
      </c>
      <c r="AB626" s="11">
        <v>204</v>
      </c>
      <c r="AC626" s="11">
        <v>166</v>
      </c>
      <c r="AD626" s="11">
        <v>11036</v>
      </c>
      <c r="AE626" s="11">
        <v>11147</v>
      </c>
    </row>
    <row r="627" spans="1:31" x14ac:dyDescent="0.25">
      <c r="A627" s="19" t="s">
        <v>222</v>
      </c>
      <c r="B627" s="11">
        <v>35</v>
      </c>
      <c r="C627" s="11" t="s">
        <v>277</v>
      </c>
      <c r="D627" s="11">
        <v>17379.53</v>
      </c>
      <c r="E627" s="11">
        <v>470007.4</v>
      </c>
      <c r="F627" s="11">
        <v>3960.3519999999999</v>
      </c>
      <c r="G627" s="11">
        <v>22604.38</v>
      </c>
      <c r="H627" s="11">
        <v>30850.17</v>
      </c>
      <c r="I627" s="11">
        <v>486.01499999999999</v>
      </c>
      <c r="J627" s="11">
        <v>2742.5889999999999</v>
      </c>
      <c r="L627" s="12">
        <v>4843411.4861654397</v>
      </c>
      <c r="M627" s="12"/>
      <c r="N627" s="11">
        <v>4.809368E-2</v>
      </c>
      <c r="O627" s="12">
        <v>5.5609899999999998E-5</v>
      </c>
      <c r="P627" s="11">
        <v>1.5610379999999999</v>
      </c>
      <c r="Q627" s="11">
        <v>783920</v>
      </c>
      <c r="R627" s="12">
        <v>16299860</v>
      </c>
      <c r="U627" s="12">
        <f t="shared" si="44"/>
        <v>9.7040567654124291E-2</v>
      </c>
      <c r="V627" s="12">
        <f t="shared" si="45"/>
        <v>0.10198910812775173</v>
      </c>
      <c r="W627" s="12">
        <f t="shared" si="46"/>
        <v>4.5452206166129445E-2</v>
      </c>
      <c r="Y627" s="11">
        <v>1156</v>
      </c>
      <c r="Z627" s="11">
        <v>7.0556640000000002</v>
      </c>
      <c r="AA627" s="11">
        <v>2.9972569999999998</v>
      </c>
      <c r="AB627" s="11">
        <v>238</v>
      </c>
      <c r="AC627" s="11">
        <v>166</v>
      </c>
      <c r="AD627" s="11">
        <v>11036</v>
      </c>
      <c r="AE627" s="11">
        <v>11150</v>
      </c>
    </row>
    <row r="628" spans="1:31" x14ac:dyDescent="0.25">
      <c r="A628" s="19" t="s">
        <v>223</v>
      </c>
      <c r="B628" s="11">
        <v>36</v>
      </c>
      <c r="C628" s="11" t="s">
        <v>277</v>
      </c>
      <c r="D628" s="11">
        <v>16661.62</v>
      </c>
      <c r="E628" s="11">
        <v>468784.9</v>
      </c>
      <c r="F628" s="11">
        <v>3964.3310000000001</v>
      </c>
      <c r="G628" s="11">
        <v>22573.67</v>
      </c>
      <c r="H628" s="11">
        <v>29881.11</v>
      </c>
      <c r="I628" s="11">
        <v>473.18340000000001</v>
      </c>
      <c r="J628" s="11">
        <v>2648.8180000000002</v>
      </c>
      <c r="L628" s="12">
        <v>4843411.4861654397</v>
      </c>
      <c r="M628" s="12"/>
      <c r="N628" s="11">
        <v>4.8153580000000001E-2</v>
      </c>
      <c r="O628" s="12">
        <v>5.571862E-5</v>
      </c>
      <c r="P628" s="11">
        <v>1.4052640000000001</v>
      </c>
      <c r="Q628" s="11">
        <v>782855</v>
      </c>
      <c r="R628" s="12">
        <v>16257460</v>
      </c>
      <c r="U628" s="12">
        <f t="shared" si="44"/>
        <v>9.6788162917609152E-2</v>
      </c>
      <c r="V628" s="12">
        <f t="shared" si="45"/>
        <v>0.10171034146780493</v>
      </c>
      <c r="W628" s="12">
        <f t="shared" si="46"/>
        <v>4.5515649163741109E-2</v>
      </c>
      <c r="Y628" s="11">
        <v>1156</v>
      </c>
      <c r="Z628" s="11">
        <v>7.0556640000000002</v>
      </c>
      <c r="AA628" s="11">
        <v>2.9972569999999998</v>
      </c>
      <c r="AB628" s="11">
        <v>34</v>
      </c>
      <c r="AC628" s="11">
        <v>200</v>
      </c>
      <c r="AD628" s="11">
        <v>11034</v>
      </c>
      <c r="AE628" s="11">
        <v>11134</v>
      </c>
    </row>
    <row r="629" spans="1:31" x14ac:dyDescent="0.25">
      <c r="A629" s="19" t="s">
        <v>224</v>
      </c>
      <c r="B629" s="11">
        <v>37</v>
      </c>
      <c r="C629" s="11" t="s">
        <v>277</v>
      </c>
      <c r="D629" s="11">
        <v>17956.919999999998</v>
      </c>
      <c r="E629" s="11">
        <v>478827.3</v>
      </c>
      <c r="F629" s="11">
        <v>4025.5189999999998</v>
      </c>
      <c r="G629" s="11">
        <v>23126.04</v>
      </c>
      <c r="H629" s="11">
        <v>30647.75</v>
      </c>
      <c r="I629" s="11">
        <v>492.6182</v>
      </c>
      <c r="J629" s="11">
        <v>2737.5720000000001</v>
      </c>
      <c r="L629" s="12">
        <v>4843411.4861654397</v>
      </c>
      <c r="M629" s="12"/>
      <c r="N629" s="11">
        <v>4.8297239999999998E-2</v>
      </c>
      <c r="O629" s="12">
        <v>5.5217199999999997E-5</v>
      </c>
      <c r="P629" s="11">
        <v>1.2381359999999999</v>
      </c>
      <c r="Q629" s="11">
        <v>802011</v>
      </c>
      <c r="R629" s="12">
        <v>16605730</v>
      </c>
      <c r="U629" s="12">
        <f t="shared" si="44"/>
        <v>9.88615774991876E-2</v>
      </c>
      <c r="V629" s="12">
        <f t="shared" si="45"/>
        <v>0.10400250326763921</v>
      </c>
      <c r="W629" s="12">
        <f t="shared" si="46"/>
        <v>4.5595148929591871E-2</v>
      </c>
      <c r="Y629" s="11">
        <v>1156</v>
      </c>
      <c r="Z629" s="11">
        <v>7.0556640000000002</v>
      </c>
      <c r="AA629" s="11">
        <v>2.9972569999999998</v>
      </c>
      <c r="AB629" s="11">
        <v>68</v>
      </c>
      <c r="AC629" s="11">
        <v>200</v>
      </c>
      <c r="AD629" s="11">
        <v>11034</v>
      </c>
      <c r="AE629" s="11">
        <v>11137</v>
      </c>
    </row>
    <row r="630" spans="1:31" x14ac:dyDescent="0.25">
      <c r="A630" s="19" t="s">
        <v>225</v>
      </c>
      <c r="B630" s="11">
        <v>38</v>
      </c>
      <c r="C630" s="11" t="s">
        <v>277</v>
      </c>
      <c r="D630" s="11">
        <v>18592.3</v>
      </c>
      <c r="E630" s="11">
        <v>483402</v>
      </c>
      <c r="F630" s="11">
        <v>4057.4389999999999</v>
      </c>
      <c r="G630" s="11">
        <v>23340.97</v>
      </c>
      <c r="H630" s="11">
        <v>31098.5</v>
      </c>
      <c r="I630" s="11">
        <v>497.40480000000002</v>
      </c>
      <c r="J630" s="11">
        <v>2756.3150000000001</v>
      </c>
      <c r="L630" s="12">
        <v>4843411.4861654397</v>
      </c>
      <c r="M630" s="12"/>
      <c r="N630" s="11">
        <v>4.8284809999999997E-2</v>
      </c>
      <c r="O630" s="12">
        <v>5.4947909999999997E-5</v>
      </c>
      <c r="P630" s="11">
        <v>0.87475729999999996</v>
      </c>
      <c r="Q630" s="11">
        <v>809465</v>
      </c>
      <c r="R630" s="12">
        <v>16764380</v>
      </c>
      <c r="U630" s="12">
        <f t="shared" si="44"/>
        <v>9.9806097702161686E-2</v>
      </c>
      <c r="V630" s="12">
        <f t="shared" si="45"/>
        <v>0.10504832962727609</v>
      </c>
      <c r="W630" s="12">
        <f t="shared" si="46"/>
        <v>4.5557783912846983E-2</v>
      </c>
      <c r="Y630" s="11">
        <v>1156</v>
      </c>
      <c r="Z630" s="11">
        <v>7.0556640000000002</v>
      </c>
      <c r="AA630" s="11">
        <v>2.9972569999999998</v>
      </c>
      <c r="AB630" s="11">
        <v>102</v>
      </c>
      <c r="AC630" s="11">
        <v>200</v>
      </c>
      <c r="AD630" s="11">
        <v>11034</v>
      </c>
      <c r="AE630" s="11">
        <v>11140</v>
      </c>
    </row>
    <row r="631" spans="1:31" x14ac:dyDescent="0.25">
      <c r="A631" s="19" t="s">
        <v>226</v>
      </c>
      <c r="B631" s="11">
        <v>39</v>
      </c>
      <c r="C631" s="11" t="s">
        <v>277</v>
      </c>
      <c r="D631" s="11">
        <v>18540.54</v>
      </c>
      <c r="E631" s="11">
        <v>482851.5</v>
      </c>
      <c r="F631" s="11">
        <v>4051.9319999999998</v>
      </c>
      <c r="G631" s="11">
        <v>23339.42</v>
      </c>
      <c r="H631" s="11">
        <v>31246.37</v>
      </c>
      <c r="I631" s="11">
        <v>499.16379999999998</v>
      </c>
      <c r="J631" s="11">
        <v>2779.498</v>
      </c>
      <c r="L631" s="12">
        <v>4843411.4861654397</v>
      </c>
      <c r="M631" s="12"/>
      <c r="N631" s="11">
        <v>4.833664E-2</v>
      </c>
      <c r="O631" s="12">
        <v>5.5010080000000002E-5</v>
      </c>
      <c r="P631" s="11">
        <v>1.3102199999999999</v>
      </c>
      <c r="Q631" s="11">
        <v>809411</v>
      </c>
      <c r="R631" s="12">
        <v>16745290</v>
      </c>
      <c r="U631" s="12">
        <f t="shared" si="44"/>
        <v>9.9692438145964068E-2</v>
      </c>
      <c r="V631" s="12">
        <f t="shared" si="45"/>
        <v>0.10492242429293824</v>
      </c>
      <c r="W631" s="12">
        <f t="shared" si="46"/>
        <v>4.5609774052998389E-2</v>
      </c>
      <c r="Y631" s="11">
        <v>1156</v>
      </c>
      <c r="Z631" s="11">
        <v>7.0556640000000002</v>
      </c>
      <c r="AA631" s="11">
        <v>2.9972569999999998</v>
      </c>
      <c r="AB631" s="11">
        <v>136</v>
      </c>
      <c r="AC631" s="11">
        <v>200</v>
      </c>
      <c r="AD631" s="11">
        <v>11034</v>
      </c>
      <c r="AE631" s="11">
        <v>11142</v>
      </c>
    </row>
    <row r="632" spans="1:31" x14ac:dyDescent="0.25">
      <c r="A632" s="19" t="s">
        <v>227</v>
      </c>
      <c r="B632" s="11">
        <v>40</v>
      </c>
      <c r="C632" s="11" t="s">
        <v>277</v>
      </c>
      <c r="D632" s="11">
        <v>17805.02</v>
      </c>
      <c r="E632" s="11">
        <v>478448</v>
      </c>
      <c r="F632" s="11">
        <v>4033.4780000000001</v>
      </c>
      <c r="G632" s="11">
        <v>23079.53</v>
      </c>
      <c r="H632" s="11">
        <v>31132.560000000001</v>
      </c>
      <c r="I632" s="11">
        <v>499.827</v>
      </c>
      <c r="J632" s="11">
        <v>2747.26</v>
      </c>
      <c r="L632" s="12">
        <v>4843411.4861654397</v>
      </c>
      <c r="M632" s="12"/>
      <c r="N632" s="11">
        <v>4.823831E-2</v>
      </c>
      <c r="O632" s="12">
        <v>5.5203820000000003E-5</v>
      </c>
      <c r="P632" s="11">
        <v>0.67348660000000005</v>
      </c>
      <c r="Q632" s="11">
        <v>800398</v>
      </c>
      <c r="R632" s="12">
        <v>16592580</v>
      </c>
      <c r="U632" s="12">
        <f t="shared" si="44"/>
        <v>9.8783264929404216E-2</v>
      </c>
      <c r="V632" s="12">
        <f t="shared" si="45"/>
        <v>0.10391583779714227</v>
      </c>
      <c r="W632" s="12">
        <f t="shared" si="46"/>
        <v>4.5541639081760024E-2</v>
      </c>
      <c r="Y632" s="11">
        <v>1156</v>
      </c>
      <c r="Z632" s="11">
        <v>7.0556640000000002</v>
      </c>
      <c r="AA632" s="11">
        <v>2.9972569999999998</v>
      </c>
      <c r="AB632" s="11">
        <v>170</v>
      </c>
      <c r="AC632" s="11">
        <v>200</v>
      </c>
      <c r="AD632" s="11">
        <v>11034</v>
      </c>
      <c r="AE632" s="11">
        <v>11145</v>
      </c>
    </row>
    <row r="633" spans="1:31" x14ac:dyDescent="0.25">
      <c r="A633" s="19" t="s">
        <v>228</v>
      </c>
      <c r="B633" s="11">
        <v>41</v>
      </c>
      <c r="C633" s="11" t="s">
        <v>277</v>
      </c>
      <c r="D633" s="11">
        <v>16505.82</v>
      </c>
      <c r="E633" s="11">
        <v>469354.9</v>
      </c>
      <c r="F633" s="11">
        <v>3930.4789999999998</v>
      </c>
      <c r="G633" s="11">
        <v>22563.87</v>
      </c>
      <c r="H633" s="11">
        <v>30849.68</v>
      </c>
      <c r="I633" s="11">
        <v>493.05079999999998</v>
      </c>
      <c r="J633" s="11">
        <v>2731.4589999999998</v>
      </c>
      <c r="L633" s="12">
        <v>4843411.4861654397</v>
      </c>
      <c r="M633" s="12"/>
      <c r="N633" s="11">
        <v>4.8074220000000001E-2</v>
      </c>
      <c r="O633" s="12">
        <v>5.563677E-5</v>
      </c>
      <c r="P633" s="11">
        <v>0.95184880000000005</v>
      </c>
      <c r="Q633" s="11">
        <v>782515</v>
      </c>
      <c r="R633" s="12">
        <v>16277230</v>
      </c>
      <c r="U633" s="12">
        <f t="shared" si="44"/>
        <v>9.6905848561628483E-2</v>
      </c>
      <c r="V633" s="12">
        <f t="shared" si="45"/>
        <v>0.10184030935977223</v>
      </c>
      <c r="W633" s="12">
        <f t="shared" si="46"/>
        <v>4.5437455953983553E-2</v>
      </c>
      <c r="Y633" s="11">
        <v>1156</v>
      </c>
      <c r="Z633" s="11">
        <v>7.0556640000000002</v>
      </c>
      <c r="AA633" s="11">
        <v>2.9972569999999998</v>
      </c>
      <c r="AB633" s="11">
        <v>204</v>
      </c>
      <c r="AC633" s="11">
        <v>200</v>
      </c>
      <c r="AD633" s="11">
        <v>11034</v>
      </c>
      <c r="AE633" s="11">
        <v>11147</v>
      </c>
    </row>
    <row r="634" spans="1:31" x14ac:dyDescent="0.25">
      <c r="A634" s="19" t="s">
        <v>229</v>
      </c>
      <c r="B634" s="11">
        <v>42</v>
      </c>
      <c r="C634" s="11" t="s">
        <v>277</v>
      </c>
      <c r="D634" s="11">
        <v>15576.24</v>
      </c>
      <c r="E634" s="11">
        <v>456853.1</v>
      </c>
      <c r="F634" s="11">
        <v>3854.4409999999998</v>
      </c>
      <c r="G634" s="11">
        <v>21971.45</v>
      </c>
      <c r="H634" s="11">
        <v>30058.51</v>
      </c>
      <c r="I634" s="11">
        <v>476.21109999999999</v>
      </c>
      <c r="J634" s="11">
        <v>2667.1280000000002</v>
      </c>
      <c r="L634" s="12">
        <v>4843411.4861654397</v>
      </c>
      <c r="M634" s="12"/>
      <c r="N634" s="11">
        <v>4.8093039999999997E-2</v>
      </c>
      <c r="O634" s="12">
        <v>5.640442E-5</v>
      </c>
      <c r="P634" s="11">
        <v>0.81417450000000002</v>
      </c>
      <c r="Q634" s="11">
        <v>761970</v>
      </c>
      <c r="R634" s="12">
        <v>15843670</v>
      </c>
      <c r="U634" s="12">
        <f t="shared" si="44"/>
        <v>9.4324651396012926E-2</v>
      </c>
      <c r="V634" s="12">
        <f t="shared" si="45"/>
        <v>9.8993410881985711E-2</v>
      </c>
      <c r="W634" s="12">
        <f t="shared" si="46"/>
        <v>4.5525044723413108E-2</v>
      </c>
      <c r="Y634" s="11">
        <v>1156</v>
      </c>
      <c r="Z634" s="11">
        <v>7.0556640000000002</v>
      </c>
      <c r="AA634" s="11">
        <v>2.9972569999999998</v>
      </c>
      <c r="AB634" s="11">
        <v>238</v>
      </c>
      <c r="AC634" s="11">
        <v>200</v>
      </c>
      <c r="AD634" s="11">
        <v>11034</v>
      </c>
      <c r="AE634" s="11">
        <v>11150</v>
      </c>
    </row>
    <row r="635" spans="1:31" x14ac:dyDescent="0.25">
      <c r="A635" s="19" t="s">
        <v>230</v>
      </c>
      <c r="B635" s="11">
        <v>43</v>
      </c>
      <c r="C635" s="11" t="s">
        <v>277</v>
      </c>
      <c r="D635" s="11">
        <v>13939.07</v>
      </c>
      <c r="E635" s="11">
        <v>449934.8</v>
      </c>
      <c r="F635" s="11">
        <v>3773.962</v>
      </c>
      <c r="G635" s="11">
        <v>21596.080000000002</v>
      </c>
      <c r="H635" s="11">
        <v>29038.959999999999</v>
      </c>
      <c r="I635" s="11">
        <v>459.51560000000001</v>
      </c>
      <c r="J635" s="11">
        <v>2573.4720000000002</v>
      </c>
      <c r="L635" s="12">
        <v>4843411.4861654397</v>
      </c>
      <c r="M635" s="12"/>
      <c r="N635" s="11">
        <v>4.7998239999999998E-2</v>
      </c>
      <c r="O635" s="12">
        <v>5.6777799999999997E-5</v>
      </c>
      <c r="P635" s="11">
        <v>0.93910990000000005</v>
      </c>
      <c r="Q635" s="11">
        <v>748952</v>
      </c>
      <c r="R635" s="12">
        <v>15603740</v>
      </c>
      <c r="U635" s="12">
        <f t="shared" si="44"/>
        <v>9.2896257376681474E-2</v>
      </c>
      <c r="V635" s="12">
        <f t="shared" si="45"/>
        <v>9.7421294186018345E-2</v>
      </c>
      <c r="W635" s="12">
        <f t="shared" si="46"/>
        <v>4.5473868065576663E-2</v>
      </c>
      <c r="Y635" s="11">
        <v>1156</v>
      </c>
      <c r="Z635" s="11">
        <v>7.0556640000000002</v>
      </c>
      <c r="AA635" s="11">
        <v>2.9972569999999998</v>
      </c>
      <c r="AB635" s="11">
        <v>34</v>
      </c>
      <c r="AC635" s="11">
        <v>234</v>
      </c>
      <c r="AD635" s="11">
        <v>11031</v>
      </c>
      <c r="AE635" s="11">
        <v>11134</v>
      </c>
    </row>
    <row r="636" spans="1:31" x14ac:dyDescent="0.25">
      <c r="A636" s="19" t="s">
        <v>231</v>
      </c>
      <c r="B636" s="11">
        <v>44</v>
      </c>
      <c r="C636" s="11" t="s">
        <v>277</v>
      </c>
      <c r="D636" s="11">
        <v>15066.38</v>
      </c>
      <c r="E636" s="11">
        <v>459173</v>
      </c>
      <c r="F636" s="11">
        <v>3854.614</v>
      </c>
      <c r="G636" s="11">
        <v>22106.63</v>
      </c>
      <c r="H636" s="11">
        <v>29691.9</v>
      </c>
      <c r="I636" s="11">
        <v>469.49250000000001</v>
      </c>
      <c r="J636" s="11">
        <v>2624.8850000000002</v>
      </c>
      <c r="L636" s="12">
        <v>4843411.4861654397</v>
      </c>
      <c r="M636" s="12"/>
      <c r="N636" s="11">
        <v>4.814446E-2</v>
      </c>
      <c r="O636" s="12">
        <v>5.6293209999999999E-5</v>
      </c>
      <c r="P636" s="11">
        <v>1.9866109999999999</v>
      </c>
      <c r="Q636" s="11">
        <v>766658</v>
      </c>
      <c r="R636" s="12">
        <v>15924120</v>
      </c>
      <c r="U636" s="12">
        <f t="shared" si="44"/>
        <v>9.4803631967171606E-2</v>
      </c>
      <c r="V636" s="12">
        <f t="shared" si="45"/>
        <v>9.9521113474574971E-2</v>
      </c>
      <c r="W636" s="12">
        <f t="shared" si="46"/>
        <v>4.5560750698248886E-2</v>
      </c>
      <c r="Y636" s="11">
        <v>1156</v>
      </c>
      <c r="Z636" s="11">
        <v>7.0556640000000002</v>
      </c>
      <c r="AA636" s="11">
        <v>2.9972569999999998</v>
      </c>
      <c r="AB636" s="11">
        <v>68</v>
      </c>
      <c r="AC636" s="11">
        <v>234</v>
      </c>
      <c r="AD636" s="11">
        <v>11031</v>
      </c>
      <c r="AE636" s="11">
        <v>11137</v>
      </c>
    </row>
    <row r="637" spans="1:31" x14ac:dyDescent="0.25">
      <c r="A637" s="19" t="s">
        <v>232</v>
      </c>
      <c r="B637" s="11">
        <v>45</v>
      </c>
      <c r="C637" s="11" t="s">
        <v>277</v>
      </c>
      <c r="D637" s="11">
        <v>15669.2</v>
      </c>
      <c r="E637" s="11">
        <v>463005.9</v>
      </c>
      <c r="F637" s="11">
        <v>3890.0520000000001</v>
      </c>
      <c r="G637" s="11">
        <v>22261.42</v>
      </c>
      <c r="H637" s="11">
        <v>30056.11</v>
      </c>
      <c r="I637" s="11">
        <v>475.98039999999997</v>
      </c>
      <c r="J637" s="11">
        <v>2662.2840000000001</v>
      </c>
      <c r="L637" s="12">
        <v>4843411.4861654397</v>
      </c>
      <c r="M637" s="12"/>
      <c r="N637" s="11">
        <v>4.8080209999999998E-2</v>
      </c>
      <c r="O637" s="12">
        <v>5.6020580000000002E-5</v>
      </c>
      <c r="P637" s="11">
        <v>0.87242850000000005</v>
      </c>
      <c r="Q637" s="11">
        <v>772026</v>
      </c>
      <c r="R637" s="12">
        <v>16057040</v>
      </c>
      <c r="U637" s="12">
        <f t="shared" si="44"/>
        <v>9.5594995660086848E-2</v>
      </c>
      <c r="V637" s="12">
        <f t="shared" si="45"/>
        <v>0.10039355645699018</v>
      </c>
      <c r="W637" s="12">
        <f t="shared" si="46"/>
        <v>4.5478553058411864E-2</v>
      </c>
      <c r="Y637" s="11">
        <v>1156</v>
      </c>
      <c r="Z637" s="11">
        <v>7.0556640000000002</v>
      </c>
      <c r="AA637" s="11">
        <v>2.9972569999999998</v>
      </c>
      <c r="AB637" s="11">
        <v>102</v>
      </c>
      <c r="AC637" s="11">
        <v>234</v>
      </c>
      <c r="AD637" s="11">
        <v>11031</v>
      </c>
      <c r="AE637" s="11">
        <v>11140</v>
      </c>
    </row>
    <row r="638" spans="1:31" x14ac:dyDescent="0.25">
      <c r="A638" s="19" t="s">
        <v>233</v>
      </c>
      <c r="B638" s="11">
        <v>46</v>
      </c>
      <c r="C638" s="11" t="s">
        <v>277</v>
      </c>
      <c r="D638" s="11">
        <v>15574.6</v>
      </c>
      <c r="E638" s="11">
        <v>462262.3</v>
      </c>
      <c r="F638" s="11">
        <v>3881.2860000000001</v>
      </c>
      <c r="G638" s="11">
        <v>22236.62</v>
      </c>
      <c r="H638" s="11">
        <v>30173.33</v>
      </c>
      <c r="I638" s="11">
        <v>481.43020000000001</v>
      </c>
      <c r="J638" s="11">
        <v>2671.9430000000002</v>
      </c>
      <c r="L638" s="12">
        <v>4843411.4861654397</v>
      </c>
      <c r="M638" s="12"/>
      <c r="N638" s="11">
        <v>4.8103899999999998E-2</v>
      </c>
      <c r="O638" s="12">
        <v>5.6080070000000003E-5</v>
      </c>
      <c r="P638" s="11">
        <v>1.266707</v>
      </c>
      <c r="Q638" s="11">
        <v>771166</v>
      </c>
      <c r="R638" s="12">
        <v>16031260</v>
      </c>
      <c r="U638" s="12">
        <f t="shared" si="44"/>
        <v>9.544146751115215E-2</v>
      </c>
      <c r="V638" s="12">
        <f t="shared" si="45"/>
        <v>0.10022424187344948</v>
      </c>
      <c r="W638" s="12">
        <f t="shared" si="46"/>
        <v>4.5505113892065532E-2</v>
      </c>
      <c r="Y638" s="11">
        <v>1156</v>
      </c>
      <c r="Z638" s="11">
        <v>7.0556640000000002</v>
      </c>
      <c r="AA638" s="11">
        <v>2.9972569999999998</v>
      </c>
      <c r="AB638" s="11">
        <v>136</v>
      </c>
      <c r="AC638" s="11">
        <v>234</v>
      </c>
      <c r="AD638" s="11">
        <v>11031</v>
      </c>
      <c r="AE638" s="11">
        <v>11142</v>
      </c>
    </row>
    <row r="639" spans="1:31" x14ac:dyDescent="0.25">
      <c r="A639" s="19" t="s">
        <v>234</v>
      </c>
      <c r="B639" s="11">
        <v>47</v>
      </c>
      <c r="C639" s="11" t="s">
        <v>277</v>
      </c>
      <c r="D639" s="11">
        <v>14950.55</v>
      </c>
      <c r="E639" s="11">
        <v>457634.1</v>
      </c>
      <c r="F639" s="11">
        <v>3849.4229999999998</v>
      </c>
      <c r="G639" s="11">
        <v>21999.16</v>
      </c>
      <c r="H639" s="11">
        <v>29971.37</v>
      </c>
      <c r="I639" s="11">
        <v>475.95159999999998</v>
      </c>
      <c r="J639" s="11">
        <v>2657.7280000000001</v>
      </c>
      <c r="L639" s="12">
        <v>4843411.4861654397</v>
      </c>
      <c r="M639" s="12"/>
      <c r="N639" s="11">
        <v>4.8071509999999998E-2</v>
      </c>
      <c r="O639" s="12">
        <v>5.6343079999999998E-5</v>
      </c>
      <c r="P639" s="11">
        <v>0.88903180000000004</v>
      </c>
      <c r="Q639" s="11">
        <v>762931</v>
      </c>
      <c r="R639" s="12">
        <v>15870750</v>
      </c>
      <c r="U639" s="12">
        <f t="shared" si="44"/>
        <v>9.4485901374923617E-2</v>
      </c>
      <c r="V639" s="12">
        <f t="shared" si="45"/>
        <v>9.9171033626148361E-2</v>
      </c>
      <c r="W639" s="12">
        <f t="shared" si="46"/>
        <v>4.5500305029588725E-2</v>
      </c>
      <c r="Y639" s="11">
        <v>1156</v>
      </c>
      <c r="Z639" s="11">
        <v>7.0556640000000002</v>
      </c>
      <c r="AA639" s="11">
        <v>2.9972569999999998</v>
      </c>
      <c r="AB639" s="11">
        <v>170</v>
      </c>
      <c r="AC639" s="11">
        <v>234</v>
      </c>
      <c r="AD639" s="11">
        <v>11031</v>
      </c>
      <c r="AE639" s="11">
        <v>11145</v>
      </c>
    </row>
    <row r="640" spans="1:31" x14ac:dyDescent="0.25">
      <c r="A640" s="19" t="s">
        <v>235</v>
      </c>
      <c r="B640" s="11">
        <v>48</v>
      </c>
      <c r="C640" s="11" t="s">
        <v>277</v>
      </c>
      <c r="D640" s="11">
        <v>13759.63</v>
      </c>
      <c r="E640" s="11">
        <v>447936.4</v>
      </c>
      <c r="F640" s="11">
        <v>3750.6060000000002</v>
      </c>
      <c r="G640" s="11">
        <v>21508.85</v>
      </c>
      <c r="H640" s="11">
        <v>29450.38</v>
      </c>
      <c r="I640" s="11">
        <v>471.65519999999998</v>
      </c>
      <c r="J640" s="11">
        <v>2624.5390000000002</v>
      </c>
      <c r="L640" s="12">
        <v>4843411.4861654397</v>
      </c>
      <c r="M640" s="12"/>
      <c r="N640" s="11">
        <v>4.8017650000000002E-2</v>
      </c>
      <c r="O640" s="12">
        <v>5.6916349999999999E-5</v>
      </c>
      <c r="P640" s="11">
        <v>1.0997410000000001</v>
      </c>
      <c r="Q640" s="11">
        <v>745927</v>
      </c>
      <c r="R640" s="12">
        <v>15534430</v>
      </c>
      <c r="U640" s="12">
        <f t="shared" si="44"/>
        <v>9.2483655638070553E-2</v>
      </c>
      <c r="V640" s="12">
        <f t="shared" si="45"/>
        <v>9.6967615414070424E-2</v>
      </c>
      <c r="W640" s="12">
        <f t="shared" si="46"/>
        <v>4.5503401885925887E-2</v>
      </c>
      <c r="Y640" s="11">
        <v>1156</v>
      </c>
      <c r="Z640" s="11">
        <v>7.0556640000000002</v>
      </c>
      <c r="AA640" s="11">
        <v>2.9972569999999998</v>
      </c>
      <c r="AB640" s="11">
        <v>204</v>
      </c>
      <c r="AC640" s="11">
        <v>234</v>
      </c>
      <c r="AD640" s="11">
        <v>11031</v>
      </c>
      <c r="AE640" s="11">
        <v>11147</v>
      </c>
    </row>
    <row r="641" spans="1:31" x14ac:dyDescent="0.25">
      <c r="A641" s="19" t="s">
        <v>236</v>
      </c>
      <c r="B641" s="11">
        <v>49</v>
      </c>
      <c r="C641" s="11" t="s">
        <v>277</v>
      </c>
      <c r="D641" s="11">
        <v>12804.7</v>
      </c>
      <c r="E641" s="11">
        <v>433385.9</v>
      </c>
      <c r="F641" s="11">
        <v>3624.7689999999998</v>
      </c>
      <c r="G641" s="11">
        <v>20786.650000000001</v>
      </c>
      <c r="H641" s="11">
        <v>28486.91</v>
      </c>
      <c r="I641" s="11">
        <v>457.03570000000002</v>
      </c>
      <c r="J641" s="11">
        <v>2553.4029999999998</v>
      </c>
      <c r="L641" s="12">
        <v>4843411.4861654397</v>
      </c>
      <c r="M641" s="12"/>
      <c r="N641" s="11">
        <v>4.7963369999999998E-2</v>
      </c>
      <c r="O641" s="12">
        <v>5.78297E-5</v>
      </c>
      <c r="P641" s="11">
        <v>1.4630339999999999</v>
      </c>
      <c r="Q641" s="11">
        <v>720881</v>
      </c>
      <c r="R641" s="12">
        <v>15029820</v>
      </c>
      <c r="U641" s="12">
        <f t="shared" si="44"/>
        <v>8.9479471491924478E-2</v>
      </c>
      <c r="V641" s="12">
        <f t="shared" si="45"/>
        <v>9.3670253898605269E-2</v>
      </c>
      <c r="W641" s="12">
        <f>N641/(1+V641*f)</f>
        <v>4.5533036560505738E-2</v>
      </c>
      <c r="Y641" s="11">
        <v>1156</v>
      </c>
      <c r="Z641" s="11">
        <v>7.0556640000000002</v>
      </c>
      <c r="AA641" s="11">
        <v>2.9972569999999998</v>
      </c>
      <c r="AB641" s="11">
        <v>238</v>
      </c>
      <c r="AC641" s="11">
        <v>234</v>
      </c>
      <c r="AD641" s="11">
        <v>11031</v>
      </c>
      <c r="AE641" s="11">
        <v>11150</v>
      </c>
    </row>
    <row r="642" spans="1:31" x14ac:dyDescent="0.25">
      <c r="L642" s="12"/>
      <c r="M642" s="12"/>
      <c r="O642" s="12"/>
      <c r="R642" s="12"/>
      <c r="U642" s="12"/>
      <c r="V642" s="12"/>
      <c r="W642" s="12"/>
    </row>
    <row r="643" spans="1:31" x14ac:dyDescent="0.25">
      <c r="L643" s="12"/>
      <c r="O643" s="12"/>
      <c r="R643" s="12"/>
      <c r="U643" s="12"/>
      <c r="V643" s="12"/>
      <c r="W643" s="12">
        <f>AVERAGE(W593:W641)</f>
        <v>4.5520740155527289E-2</v>
      </c>
    </row>
    <row r="644" spans="1:31" x14ac:dyDescent="0.25">
      <c r="L644" s="12"/>
      <c r="O644" s="12"/>
      <c r="R644" s="12"/>
      <c r="U644" s="12"/>
      <c r="V644" s="12"/>
      <c r="W644" s="12"/>
    </row>
    <row r="645" spans="1:31" x14ac:dyDescent="0.25">
      <c r="L645" s="12"/>
      <c r="O645" s="12"/>
      <c r="R645" s="12"/>
      <c r="U645" s="12"/>
      <c r="V645" s="12"/>
      <c r="W645" s="12"/>
    </row>
    <row r="646" spans="1:31" x14ac:dyDescent="0.25">
      <c r="L646" s="12"/>
      <c r="O646" s="12"/>
      <c r="R646" s="12"/>
      <c r="U646" s="12"/>
      <c r="V646" s="12"/>
      <c r="W646" s="12"/>
    </row>
    <row r="647" spans="1:31" x14ac:dyDescent="0.25">
      <c r="L647" s="12"/>
      <c r="O647" s="12"/>
      <c r="R647" s="12"/>
      <c r="U647" s="12"/>
      <c r="V647" s="12"/>
      <c r="W647" s="12"/>
    </row>
    <row r="648" spans="1:31" x14ac:dyDescent="0.25">
      <c r="L648" s="12"/>
      <c r="O648" s="12"/>
      <c r="R648" s="12"/>
      <c r="U648" s="12"/>
      <c r="V648" s="12"/>
      <c r="W648" s="12"/>
    </row>
    <row r="650" spans="1:31" x14ac:dyDescent="0.25">
      <c r="W650" s="12"/>
    </row>
    <row r="651" spans="1:31" x14ac:dyDescent="0.25">
      <c r="M651" s="13"/>
      <c r="X651" s="13"/>
    </row>
    <row r="654" spans="1:31" x14ac:dyDescent="0.25">
      <c r="L654" s="12"/>
      <c r="O654" s="12"/>
      <c r="R654" s="12"/>
      <c r="V654" s="12"/>
    </row>
    <row r="655" spans="1:31" x14ac:dyDescent="0.25">
      <c r="L655" s="12"/>
      <c r="O655" s="12"/>
      <c r="R655" s="12"/>
      <c r="V655" s="12"/>
    </row>
    <row r="656" spans="1:31" x14ac:dyDescent="0.25">
      <c r="L656" s="12"/>
      <c r="O656" s="12"/>
      <c r="R656" s="12"/>
      <c r="V656" s="12"/>
    </row>
    <row r="657" spans="12:22" x14ac:dyDescent="0.25">
      <c r="L657" s="12"/>
      <c r="O657" s="12"/>
      <c r="R657" s="12"/>
      <c r="V657" s="12"/>
    </row>
    <row r="658" spans="12:22" x14ac:dyDescent="0.25">
      <c r="L658" s="12"/>
      <c r="O658" s="12"/>
      <c r="R658" s="12"/>
      <c r="V658" s="12"/>
    </row>
    <row r="659" spans="12:22" x14ac:dyDescent="0.25">
      <c r="L659" s="12"/>
      <c r="O659" s="12"/>
      <c r="R659" s="12"/>
      <c r="V659" s="12"/>
    </row>
    <row r="660" spans="12:22" x14ac:dyDescent="0.25">
      <c r="L660" s="12"/>
      <c r="O660" s="12"/>
      <c r="R660" s="12"/>
      <c r="V660" s="12"/>
    </row>
    <row r="661" spans="12:22" x14ac:dyDescent="0.25">
      <c r="L661" s="12"/>
      <c r="O661" s="12"/>
      <c r="R661" s="12"/>
      <c r="V661" s="12"/>
    </row>
    <row r="662" spans="12:22" x14ac:dyDescent="0.25">
      <c r="L662" s="12"/>
      <c r="O662" s="12"/>
      <c r="R662" s="12"/>
      <c r="V662" s="12"/>
    </row>
    <row r="663" spans="12:22" x14ac:dyDescent="0.25">
      <c r="L663" s="12"/>
      <c r="O663" s="12"/>
      <c r="R663" s="12"/>
      <c r="V663" s="12"/>
    </row>
    <row r="664" spans="12:22" x14ac:dyDescent="0.25">
      <c r="L664" s="12"/>
      <c r="O664" s="12"/>
      <c r="R664" s="12"/>
      <c r="V664" s="12"/>
    </row>
    <row r="665" spans="12:22" x14ac:dyDescent="0.25">
      <c r="L665" s="12"/>
      <c r="O665" s="12"/>
      <c r="R665" s="12"/>
      <c r="V665" s="12"/>
    </row>
    <row r="666" spans="12:22" x14ac:dyDescent="0.25">
      <c r="L666" s="12"/>
      <c r="O666" s="12"/>
      <c r="R666" s="12"/>
      <c r="V666" s="12"/>
    </row>
    <row r="667" spans="12:22" x14ac:dyDescent="0.25">
      <c r="L667" s="12"/>
      <c r="O667" s="12"/>
      <c r="R667" s="12"/>
      <c r="V667" s="12"/>
    </row>
    <row r="668" spans="12:22" x14ac:dyDescent="0.25">
      <c r="L668" s="12"/>
      <c r="O668" s="12"/>
      <c r="R668" s="12"/>
      <c r="V668" s="12"/>
    </row>
    <row r="669" spans="12:22" x14ac:dyDescent="0.25">
      <c r="L669" s="12"/>
      <c r="O669" s="12"/>
      <c r="R669" s="12"/>
      <c r="V669" s="12"/>
    </row>
    <row r="670" spans="12:22" x14ac:dyDescent="0.25">
      <c r="L670" s="12"/>
      <c r="O670" s="12"/>
      <c r="R670" s="12"/>
      <c r="V670" s="12"/>
    </row>
    <row r="671" spans="12:22" x14ac:dyDescent="0.25">
      <c r="L671" s="12"/>
      <c r="O671" s="12"/>
      <c r="R671" s="12"/>
      <c r="V671" s="12"/>
    </row>
    <row r="672" spans="12:22" x14ac:dyDescent="0.25">
      <c r="L672" s="12"/>
      <c r="O672" s="12"/>
      <c r="R672" s="12"/>
      <c r="V672" s="12"/>
    </row>
    <row r="673" spans="12:22" x14ac:dyDescent="0.25">
      <c r="L673" s="12"/>
      <c r="O673" s="12"/>
      <c r="R673" s="12"/>
      <c r="V673" s="12"/>
    </row>
    <row r="674" spans="12:22" x14ac:dyDescent="0.25">
      <c r="L674" s="12"/>
      <c r="O674" s="12"/>
      <c r="R674" s="12"/>
      <c r="V674" s="12"/>
    </row>
    <row r="675" spans="12:22" x14ac:dyDescent="0.25">
      <c r="L675" s="12"/>
      <c r="O675" s="12"/>
      <c r="R675" s="12"/>
      <c r="V675" s="12"/>
    </row>
    <row r="676" spans="12:22" x14ac:dyDescent="0.25">
      <c r="L676" s="12"/>
      <c r="O676" s="12"/>
      <c r="R676" s="12"/>
      <c r="V676" s="12"/>
    </row>
    <row r="677" spans="12:22" x14ac:dyDescent="0.25">
      <c r="L677" s="12"/>
      <c r="O677" s="12"/>
      <c r="R677" s="12"/>
      <c r="V677" s="12"/>
    </row>
    <row r="678" spans="12:22" x14ac:dyDescent="0.25">
      <c r="L678" s="12"/>
      <c r="O678" s="12"/>
      <c r="R678" s="12"/>
      <c r="V678" s="12"/>
    </row>
    <row r="679" spans="12:22" x14ac:dyDescent="0.25">
      <c r="L679" s="12"/>
      <c r="O679" s="12"/>
      <c r="R679" s="12"/>
      <c r="V679" s="12"/>
    </row>
    <row r="680" spans="12:22" x14ac:dyDescent="0.25">
      <c r="L680" s="12"/>
      <c r="O680" s="12"/>
      <c r="R680" s="12"/>
      <c r="V680" s="12"/>
    </row>
    <row r="681" spans="12:22" x14ac:dyDescent="0.25">
      <c r="L681" s="12"/>
      <c r="O681" s="12"/>
      <c r="R681" s="12"/>
      <c r="V681" s="12"/>
    </row>
    <row r="682" spans="12:22" x14ac:dyDescent="0.25">
      <c r="L682" s="12"/>
      <c r="O682" s="12"/>
      <c r="R682" s="12"/>
      <c r="V682" s="12"/>
    </row>
    <row r="683" spans="12:22" x14ac:dyDescent="0.25">
      <c r="L683" s="12"/>
      <c r="O683" s="12"/>
      <c r="R683" s="12"/>
      <c r="V683" s="12"/>
    </row>
    <row r="684" spans="12:22" x14ac:dyDescent="0.25">
      <c r="L684" s="12"/>
      <c r="O684" s="12"/>
      <c r="R684" s="12"/>
      <c r="V684" s="12"/>
    </row>
    <row r="685" spans="12:22" x14ac:dyDescent="0.25">
      <c r="L685" s="12"/>
      <c r="O685" s="12"/>
      <c r="R685" s="12"/>
      <c r="V685" s="12"/>
    </row>
    <row r="686" spans="12:22" x14ac:dyDescent="0.25">
      <c r="L686" s="12"/>
      <c r="O686" s="12"/>
      <c r="R686" s="12"/>
      <c r="V686" s="12"/>
    </row>
    <row r="687" spans="12:22" x14ac:dyDescent="0.25">
      <c r="L687" s="12"/>
      <c r="O687" s="12"/>
      <c r="R687" s="12"/>
      <c r="V687" s="12"/>
    </row>
    <row r="688" spans="12:22" x14ac:dyDescent="0.25">
      <c r="L688" s="12"/>
      <c r="O688" s="12"/>
      <c r="R688" s="12"/>
      <c r="V688" s="12"/>
    </row>
    <row r="689" spans="12:30" x14ac:dyDescent="0.25">
      <c r="L689" s="12"/>
      <c r="O689" s="12"/>
      <c r="R689" s="12"/>
      <c r="V689" s="12"/>
    </row>
    <row r="690" spans="12:30" x14ac:dyDescent="0.25">
      <c r="L690" s="12"/>
      <c r="O690" s="12"/>
      <c r="R690" s="12"/>
      <c r="V690" s="12"/>
    </row>
    <row r="691" spans="12:30" x14ac:dyDescent="0.25">
      <c r="L691" s="12"/>
      <c r="O691" s="12"/>
      <c r="R691" s="12"/>
      <c r="V691" s="12"/>
    </row>
    <row r="692" spans="12:30" x14ac:dyDescent="0.25">
      <c r="L692" s="12"/>
      <c r="O692" s="12"/>
      <c r="R692" s="12"/>
      <c r="V692" s="12"/>
    </row>
    <row r="693" spans="12:30" x14ac:dyDescent="0.25">
      <c r="L693" s="12"/>
      <c r="O693" s="12"/>
      <c r="R693" s="12"/>
      <c r="V693" s="12"/>
    </row>
    <row r="694" spans="12:30" x14ac:dyDescent="0.25">
      <c r="L694" s="12"/>
      <c r="O694" s="12"/>
      <c r="R694" s="12"/>
      <c r="V694" s="12"/>
    </row>
    <row r="695" spans="12:30" x14ac:dyDescent="0.25">
      <c r="L695" s="12"/>
      <c r="O695" s="12"/>
      <c r="R695" s="12"/>
      <c r="V695" s="12"/>
    </row>
    <row r="697" spans="12:30" x14ac:dyDescent="0.25">
      <c r="W697" s="12"/>
    </row>
    <row r="698" spans="12:30" x14ac:dyDescent="0.25">
      <c r="M698" s="13"/>
      <c r="X698" s="13"/>
    </row>
    <row r="699" spans="12:30" s="5" customFormat="1" x14ac:dyDescent="0.25"/>
    <row r="700" spans="12:30" customFormat="1" ht="15.75" x14ac:dyDescent="0.25">
      <c r="L700" s="29"/>
      <c r="O700" s="29"/>
      <c r="Q700" s="29"/>
      <c r="R700" s="29"/>
      <c r="S700" s="30"/>
      <c r="V700" s="29"/>
      <c r="Y700" s="29"/>
      <c r="AC700" s="29"/>
      <c r="AD700" s="29"/>
    </row>
    <row r="701" spans="12:30" customFormat="1" ht="15.75" x14ac:dyDescent="0.25">
      <c r="L701" s="29"/>
      <c r="O701" s="29"/>
      <c r="Q701" s="29"/>
      <c r="R701" s="29"/>
      <c r="S701" s="29"/>
      <c r="V701" s="29"/>
      <c r="Y701" s="29"/>
      <c r="AC701" s="29"/>
      <c r="AD701" s="29"/>
    </row>
    <row r="702" spans="12:30" customFormat="1" ht="15.75" x14ac:dyDescent="0.25">
      <c r="L702" s="29"/>
      <c r="O702" s="29"/>
      <c r="Q702" s="29"/>
      <c r="R702" s="29"/>
      <c r="S702" s="29"/>
      <c r="V702" s="29"/>
      <c r="Y702" s="29"/>
      <c r="AC702" s="29"/>
      <c r="AD702" s="29"/>
    </row>
    <row r="703" spans="12:30" customFormat="1" ht="15.75" x14ac:dyDescent="0.25">
      <c r="L703" s="29"/>
      <c r="O703" s="29"/>
      <c r="Q703" s="29"/>
      <c r="R703" s="29"/>
      <c r="S703" s="29"/>
      <c r="V703" s="29"/>
      <c r="Y703" s="29"/>
      <c r="AC703" s="29"/>
      <c r="AD703" s="29"/>
    </row>
    <row r="704" spans="12:30" customFormat="1" ht="15.75" x14ac:dyDescent="0.25">
      <c r="L704" s="29"/>
      <c r="O704" s="29"/>
      <c r="Q704" s="29"/>
      <c r="R704" s="29"/>
      <c r="S704" s="29"/>
      <c r="V704" s="29"/>
      <c r="Y704" s="29"/>
      <c r="AC704" s="29"/>
      <c r="AD704" s="29"/>
    </row>
    <row r="705" spans="12:30" customFormat="1" ht="15.75" x14ac:dyDescent="0.25">
      <c r="L705" s="29"/>
      <c r="O705" s="29"/>
      <c r="Q705" s="29"/>
      <c r="R705" s="29"/>
      <c r="S705" s="29"/>
      <c r="V705" s="29"/>
      <c r="Y705" s="29"/>
      <c r="AC705" s="29"/>
      <c r="AD705" s="29"/>
    </row>
    <row r="706" spans="12:30" customFormat="1" ht="15.75" x14ac:dyDescent="0.25">
      <c r="L706" s="29"/>
      <c r="O706" s="29"/>
      <c r="Q706" s="29"/>
      <c r="R706" s="29"/>
      <c r="S706" s="29"/>
      <c r="V706" s="29"/>
      <c r="Y706" s="29"/>
      <c r="AC706" s="29"/>
      <c r="AD706" s="29"/>
    </row>
    <row r="707" spans="12:30" customFormat="1" ht="15.75" x14ac:dyDescent="0.25">
      <c r="L707" s="29"/>
      <c r="O707" s="29"/>
      <c r="Q707" s="29"/>
      <c r="R707" s="29"/>
      <c r="S707" s="29"/>
      <c r="V707" s="29"/>
      <c r="Y707" s="29"/>
      <c r="AC707" s="29"/>
      <c r="AD707" s="29"/>
    </row>
    <row r="708" spans="12:30" customFormat="1" ht="15.75" x14ac:dyDescent="0.25">
      <c r="L708" s="29"/>
      <c r="O708" s="29"/>
      <c r="Q708" s="29"/>
      <c r="R708" s="29"/>
      <c r="S708" s="29"/>
      <c r="V708" s="29"/>
      <c r="Y708" s="29"/>
      <c r="AC708" s="29"/>
      <c r="AD708" s="29"/>
    </row>
    <row r="709" spans="12:30" customFormat="1" ht="15.75" x14ac:dyDescent="0.25">
      <c r="L709" s="29"/>
      <c r="O709" s="29"/>
      <c r="Q709" s="29"/>
      <c r="R709" s="29"/>
      <c r="S709" s="29"/>
      <c r="V709" s="29"/>
      <c r="Y709" s="29"/>
      <c r="AC709" s="29"/>
      <c r="AD709" s="29"/>
    </row>
    <row r="710" spans="12:30" customFormat="1" ht="15.75" x14ac:dyDescent="0.25">
      <c r="L710" s="29"/>
      <c r="O710" s="29"/>
      <c r="Q710" s="29"/>
      <c r="R710" s="29"/>
      <c r="S710" s="29"/>
      <c r="V710" s="29"/>
      <c r="Y710" s="29"/>
      <c r="AC710" s="29"/>
      <c r="AD710" s="29"/>
    </row>
    <row r="711" spans="12:30" customFormat="1" ht="15.75" x14ac:dyDescent="0.25">
      <c r="L711" s="29"/>
      <c r="O711" s="29"/>
      <c r="Q711" s="29"/>
      <c r="R711" s="29"/>
      <c r="S711" s="29"/>
      <c r="V711" s="29"/>
      <c r="Y711" s="29"/>
      <c r="AC711" s="29"/>
      <c r="AD711" s="29"/>
    </row>
    <row r="712" spans="12:30" customFormat="1" ht="15.75" x14ac:dyDescent="0.25">
      <c r="L712" s="29"/>
      <c r="O712" s="29"/>
      <c r="Q712" s="29"/>
      <c r="R712" s="29"/>
      <c r="S712" s="29"/>
      <c r="V712" s="29"/>
      <c r="Y712" s="29"/>
      <c r="AC712" s="29"/>
      <c r="AD712" s="29"/>
    </row>
    <row r="713" spans="12:30" customFormat="1" ht="15.75" x14ac:dyDescent="0.25">
      <c r="L713" s="29"/>
      <c r="O713" s="29"/>
      <c r="Q713" s="29"/>
      <c r="R713" s="29"/>
      <c r="S713" s="29"/>
      <c r="V713" s="29"/>
      <c r="Y713" s="29"/>
      <c r="AC713" s="29"/>
      <c r="AD713" s="29"/>
    </row>
    <row r="714" spans="12:30" customFormat="1" ht="15.75" x14ac:dyDescent="0.25">
      <c r="L714" s="29"/>
      <c r="O714" s="29"/>
      <c r="Q714" s="29"/>
      <c r="R714" s="29"/>
      <c r="S714" s="29"/>
      <c r="V714" s="29"/>
      <c r="Y714" s="29"/>
      <c r="AC714" s="29"/>
      <c r="AD714" s="29"/>
    </row>
    <row r="715" spans="12:30" customFormat="1" ht="15.75" x14ac:dyDescent="0.25">
      <c r="L715" s="29"/>
      <c r="O715" s="29"/>
      <c r="Q715" s="29"/>
      <c r="R715" s="29"/>
      <c r="S715" s="29"/>
      <c r="V715" s="29"/>
      <c r="Y715" s="29"/>
      <c r="AC715" s="29"/>
      <c r="AD715" s="29"/>
    </row>
    <row r="716" spans="12:30" customFormat="1" ht="15.75" x14ac:dyDescent="0.25">
      <c r="L716" s="29"/>
      <c r="O716" s="29"/>
      <c r="Q716" s="29"/>
      <c r="R716" s="29"/>
      <c r="S716" s="29"/>
      <c r="V716" s="29"/>
      <c r="Y716" s="29"/>
      <c r="AC716" s="29"/>
      <c r="AD716" s="29"/>
    </row>
    <row r="717" spans="12:30" customFormat="1" ht="15.75" x14ac:dyDescent="0.25">
      <c r="L717" s="29"/>
      <c r="O717" s="29"/>
      <c r="Q717" s="29"/>
      <c r="R717" s="29"/>
      <c r="S717" s="29"/>
      <c r="V717" s="29"/>
      <c r="Y717" s="29"/>
      <c r="AC717" s="29"/>
      <c r="AD717" s="29"/>
    </row>
    <row r="718" spans="12:30" customFormat="1" ht="15.75" x14ac:dyDescent="0.25">
      <c r="L718" s="29"/>
      <c r="O718" s="29"/>
      <c r="Q718" s="29"/>
      <c r="R718" s="29"/>
      <c r="S718" s="29"/>
      <c r="V718" s="29"/>
      <c r="Y718" s="29"/>
      <c r="AC718" s="29"/>
      <c r="AD718" s="29"/>
    </row>
    <row r="719" spans="12:30" customFormat="1" ht="15.75" x14ac:dyDescent="0.25">
      <c r="L719" s="29"/>
      <c r="O719" s="29"/>
      <c r="Q719" s="29"/>
      <c r="R719" s="29"/>
      <c r="S719" s="29"/>
      <c r="V719" s="29"/>
      <c r="Y719" s="29"/>
      <c r="AC719" s="29"/>
      <c r="AD719" s="29"/>
    </row>
    <row r="720" spans="12:30" customFormat="1" ht="15.75" x14ac:dyDescent="0.25">
      <c r="L720" s="29"/>
      <c r="O720" s="29"/>
      <c r="Q720" s="29"/>
      <c r="R720" s="29"/>
      <c r="S720" s="29"/>
      <c r="V720" s="29"/>
      <c r="Y720" s="29"/>
      <c r="AC720" s="29"/>
      <c r="AD720" s="29"/>
    </row>
    <row r="721" spans="12:30" customFormat="1" ht="15.75" x14ac:dyDescent="0.25">
      <c r="L721" s="29"/>
      <c r="O721" s="29"/>
      <c r="Q721" s="29"/>
      <c r="R721" s="29"/>
      <c r="S721" s="29"/>
      <c r="V721" s="29"/>
      <c r="Y721" s="29"/>
      <c r="AC721" s="29"/>
      <c r="AD721" s="29"/>
    </row>
    <row r="722" spans="12:30" customFormat="1" ht="15.75" x14ac:dyDescent="0.25">
      <c r="L722" s="29"/>
      <c r="O722" s="29"/>
      <c r="Q722" s="29"/>
      <c r="R722" s="29"/>
      <c r="S722" s="29"/>
      <c r="V722" s="29"/>
      <c r="Y722" s="29"/>
      <c r="AC722" s="29"/>
      <c r="AD722" s="29"/>
    </row>
    <row r="723" spans="12:30" customFormat="1" ht="15.75" x14ac:dyDescent="0.25">
      <c r="L723" s="29"/>
      <c r="O723" s="29"/>
      <c r="Q723" s="29"/>
      <c r="R723" s="29"/>
      <c r="S723" s="29"/>
      <c r="V723" s="29"/>
      <c r="Y723" s="29"/>
      <c r="AC723" s="29"/>
      <c r="AD723" s="29"/>
    </row>
    <row r="724" spans="12:30" customFormat="1" ht="15.75" x14ac:dyDescent="0.25">
      <c r="L724" s="29"/>
      <c r="O724" s="29"/>
      <c r="Q724" s="29"/>
      <c r="R724" s="29"/>
      <c r="S724" s="29"/>
      <c r="V724" s="29"/>
      <c r="Y724" s="29"/>
      <c r="AC724" s="29"/>
      <c r="AD724" s="29"/>
    </row>
    <row r="725" spans="12:30" customFormat="1" ht="15.75" x14ac:dyDescent="0.25">
      <c r="L725" s="29"/>
      <c r="O725" s="29"/>
      <c r="Q725" s="29"/>
      <c r="R725" s="29"/>
      <c r="S725" s="29"/>
      <c r="V725" s="29"/>
      <c r="Y725" s="29"/>
      <c r="AC725" s="29"/>
      <c r="AD725" s="29"/>
    </row>
    <row r="726" spans="12:30" customFormat="1" ht="15.75" x14ac:dyDescent="0.25">
      <c r="L726" s="29"/>
      <c r="O726" s="29"/>
      <c r="Q726" s="29"/>
      <c r="R726" s="29"/>
      <c r="S726" s="29"/>
      <c r="V726" s="29"/>
      <c r="Y726" s="29"/>
      <c r="AC726" s="29"/>
      <c r="AD726" s="29"/>
    </row>
    <row r="727" spans="12:30" customFormat="1" ht="15.75" x14ac:dyDescent="0.25">
      <c r="L727" s="29"/>
      <c r="O727" s="29"/>
      <c r="Q727" s="29"/>
      <c r="R727" s="29"/>
      <c r="S727" s="29"/>
      <c r="V727" s="29"/>
      <c r="Y727" s="29"/>
      <c r="AC727" s="29"/>
      <c r="AD727" s="29"/>
    </row>
    <row r="728" spans="12:30" customFormat="1" ht="15.75" x14ac:dyDescent="0.25">
      <c r="L728" s="29"/>
      <c r="O728" s="29"/>
      <c r="Q728" s="29"/>
      <c r="R728" s="29"/>
      <c r="S728" s="29"/>
      <c r="V728" s="29"/>
      <c r="Y728" s="29"/>
      <c r="AC728" s="29"/>
      <c r="AD728" s="29"/>
    </row>
    <row r="729" spans="12:30" customFormat="1" ht="15.75" x14ac:dyDescent="0.25">
      <c r="L729" s="29"/>
      <c r="O729" s="29"/>
      <c r="Q729" s="29"/>
      <c r="R729" s="29"/>
      <c r="S729" s="29"/>
      <c r="V729" s="29"/>
      <c r="Y729" s="29"/>
      <c r="AC729" s="29"/>
      <c r="AD729" s="29"/>
    </row>
    <row r="730" spans="12:30" customFormat="1" ht="15.75" x14ac:dyDescent="0.25">
      <c r="L730" s="29"/>
      <c r="O730" s="29"/>
      <c r="Q730" s="29"/>
      <c r="R730" s="29"/>
      <c r="S730" s="29"/>
      <c r="V730" s="29"/>
      <c r="Y730" s="29"/>
      <c r="AC730" s="29"/>
      <c r="AD730" s="29"/>
    </row>
    <row r="731" spans="12:30" customFormat="1" ht="15.75" x14ac:dyDescent="0.25">
      <c r="L731" s="29"/>
      <c r="O731" s="29"/>
      <c r="Q731" s="29"/>
      <c r="R731" s="29"/>
      <c r="S731" s="29"/>
      <c r="V731" s="29"/>
      <c r="Y731" s="29"/>
      <c r="AC731" s="29"/>
      <c r="AD731" s="29"/>
    </row>
    <row r="732" spans="12:30" customFormat="1" ht="15.75" x14ac:dyDescent="0.25">
      <c r="L732" s="29"/>
      <c r="O732" s="29"/>
      <c r="Q732" s="29"/>
      <c r="R732" s="29"/>
      <c r="S732" s="29"/>
      <c r="V732" s="29"/>
      <c r="Y732" s="29"/>
      <c r="AC732" s="29"/>
      <c r="AD732" s="29"/>
    </row>
    <row r="733" spans="12:30" customFormat="1" ht="15.75" x14ac:dyDescent="0.25">
      <c r="L733" s="29"/>
      <c r="O733" s="29"/>
      <c r="Q733" s="29"/>
      <c r="R733" s="29"/>
      <c r="S733" s="29"/>
      <c r="V733" s="29"/>
      <c r="Y733" s="29"/>
      <c r="AC733" s="29"/>
      <c r="AD733" s="29"/>
    </row>
    <row r="734" spans="12:30" customFormat="1" ht="15.75" x14ac:dyDescent="0.25">
      <c r="L734" s="29"/>
      <c r="O734" s="29"/>
      <c r="Q734" s="29"/>
      <c r="R734" s="29"/>
      <c r="S734" s="29"/>
      <c r="V734" s="29"/>
      <c r="Y734" s="29"/>
      <c r="AC734" s="29"/>
      <c r="AD734" s="29"/>
    </row>
    <row r="735" spans="12:30" customFormat="1" ht="15.75" x14ac:dyDescent="0.25">
      <c r="L735" s="29"/>
      <c r="O735" s="29"/>
      <c r="Q735" s="29"/>
      <c r="R735" s="29"/>
      <c r="S735" s="29"/>
      <c r="V735" s="29"/>
      <c r="Y735" s="29"/>
      <c r="AC735" s="29"/>
      <c r="AD735" s="29"/>
    </row>
    <row r="736" spans="12:30" customFormat="1" ht="15.75" x14ac:dyDescent="0.25">
      <c r="L736" s="29"/>
      <c r="O736" s="29"/>
      <c r="Q736" s="29"/>
      <c r="R736" s="29"/>
      <c r="S736" s="29"/>
      <c r="V736" s="29"/>
      <c r="Y736" s="29"/>
      <c r="AC736" s="29"/>
      <c r="AD736" s="29"/>
    </row>
    <row r="737" spans="12:30" customFormat="1" ht="15.75" x14ac:dyDescent="0.25">
      <c r="L737" s="29"/>
      <c r="O737" s="29"/>
      <c r="Q737" s="29"/>
      <c r="R737" s="29"/>
      <c r="S737" s="29"/>
      <c r="V737" s="29"/>
      <c r="Y737" s="29"/>
      <c r="AC737" s="29"/>
      <c r="AD737" s="29"/>
    </row>
    <row r="738" spans="12:30" customFormat="1" ht="15.75" x14ac:dyDescent="0.25">
      <c r="L738" s="29"/>
      <c r="O738" s="29"/>
      <c r="Q738" s="29"/>
      <c r="R738" s="29"/>
      <c r="S738" s="29"/>
      <c r="V738" s="29"/>
      <c r="Y738" s="29"/>
      <c r="AC738" s="29"/>
      <c r="AD738" s="29"/>
    </row>
    <row r="739" spans="12:30" customFormat="1" ht="15.75" x14ac:dyDescent="0.25">
      <c r="L739" s="29"/>
      <c r="O739" s="29"/>
      <c r="Q739" s="29"/>
      <c r="R739" s="29"/>
      <c r="S739" s="29"/>
      <c r="V739" s="29"/>
      <c r="Y739" s="29"/>
      <c r="AC739" s="29"/>
      <c r="AD739" s="29"/>
    </row>
    <row r="740" spans="12:30" customFormat="1" ht="15.75" x14ac:dyDescent="0.25">
      <c r="L740" s="29"/>
      <c r="O740" s="29"/>
      <c r="Q740" s="29"/>
      <c r="R740" s="29"/>
      <c r="S740" s="29"/>
      <c r="V740" s="29"/>
      <c r="Y740" s="29"/>
      <c r="AC740" s="29"/>
      <c r="AD740" s="29"/>
    </row>
    <row r="741" spans="12:30" customFormat="1" ht="15.75" x14ac:dyDescent="0.25">
      <c r="L741" s="29"/>
      <c r="O741" s="29"/>
      <c r="Q741" s="29"/>
      <c r="R741" s="29"/>
      <c r="S741" s="29"/>
      <c r="V741" s="29"/>
      <c r="Y741" s="29"/>
      <c r="AC741" s="29"/>
      <c r="AD741" s="29"/>
    </row>
    <row r="742" spans="12:30" customFormat="1" ht="15.75" x14ac:dyDescent="0.25">
      <c r="L742" s="29"/>
      <c r="O742" s="29"/>
      <c r="Q742" s="29"/>
      <c r="R742" s="29"/>
      <c r="S742" s="29"/>
      <c r="V742" s="29"/>
      <c r="Y742" s="29"/>
      <c r="AC742" s="29"/>
      <c r="AD742" s="29"/>
    </row>
    <row r="743" spans="12:30" customFormat="1" ht="15.75" x14ac:dyDescent="0.25">
      <c r="L743" s="29"/>
      <c r="O743" s="29"/>
      <c r="Q743" s="29"/>
      <c r="R743" s="29"/>
      <c r="S743" s="29"/>
      <c r="V743" s="29"/>
      <c r="Y743" s="29"/>
      <c r="AC743" s="29"/>
      <c r="AD743" s="29"/>
    </row>
    <row r="744" spans="12:30" customFormat="1" ht="15.75" x14ac:dyDescent="0.25">
      <c r="L744" s="29"/>
      <c r="O744" s="29"/>
      <c r="Q744" s="29"/>
      <c r="R744" s="29"/>
      <c r="S744" s="29"/>
      <c r="V744" s="29"/>
      <c r="Y744" s="29"/>
      <c r="AC744" s="29"/>
      <c r="AD744" s="29"/>
    </row>
    <row r="745" spans="12:30" customFormat="1" ht="15.75" x14ac:dyDescent="0.25">
      <c r="L745" s="29"/>
      <c r="O745" s="29"/>
      <c r="Q745" s="29"/>
      <c r="R745" s="29"/>
      <c r="S745" s="29"/>
      <c r="V745" s="29"/>
      <c r="Y745" s="29"/>
      <c r="AC745" s="29"/>
      <c r="AD745" s="29"/>
    </row>
    <row r="746" spans="12:30" customFormat="1" ht="15.75" x14ac:dyDescent="0.25">
      <c r="L746" s="29"/>
      <c r="O746" s="29"/>
      <c r="Q746" s="29"/>
      <c r="R746" s="29"/>
      <c r="S746" s="29"/>
      <c r="V746" s="29"/>
      <c r="Y746" s="29"/>
      <c r="AC746" s="29"/>
      <c r="AD746" s="29"/>
    </row>
    <row r="747" spans="12:30" customFormat="1" ht="15.75" x14ac:dyDescent="0.25">
      <c r="L747" s="29"/>
      <c r="O747" s="29"/>
      <c r="Q747" s="29"/>
      <c r="R747" s="29"/>
      <c r="S747" s="29"/>
      <c r="V747" s="29"/>
      <c r="Y747" s="29"/>
      <c r="AC747" s="29"/>
      <c r="AD747" s="29"/>
    </row>
    <row r="748" spans="12:30" customFormat="1" ht="15.75" x14ac:dyDescent="0.25">
      <c r="L748" s="29"/>
      <c r="O748" s="29"/>
      <c r="Q748" s="29"/>
      <c r="R748" s="29"/>
      <c r="S748" s="29"/>
      <c r="V748" s="29"/>
      <c r="Y748" s="29"/>
      <c r="AC748" s="29"/>
      <c r="AD748" s="29"/>
    </row>
    <row r="749" spans="12:30" customFormat="1" ht="15.75" x14ac:dyDescent="0.25">
      <c r="L749" s="29"/>
      <c r="O749" s="29"/>
      <c r="Q749" s="29"/>
      <c r="R749" s="29"/>
      <c r="S749" s="29"/>
      <c r="V749" s="29"/>
      <c r="Y749" s="29"/>
      <c r="AC749" s="29"/>
      <c r="AD749" s="29"/>
    </row>
    <row r="750" spans="12:30" customFormat="1" ht="15.75" x14ac:dyDescent="0.25">
      <c r="L750" s="29"/>
      <c r="O750" s="29"/>
      <c r="Q750" s="29"/>
      <c r="R750" s="29"/>
      <c r="S750" s="29"/>
      <c r="V750" s="29"/>
      <c r="Y750" s="29"/>
      <c r="AC750" s="29"/>
      <c r="AD750" s="29"/>
    </row>
    <row r="751" spans="12:30" customFormat="1" ht="15.75" x14ac:dyDescent="0.25">
      <c r="L751" s="29"/>
      <c r="O751" s="29"/>
      <c r="Q751" s="29"/>
      <c r="R751" s="29"/>
      <c r="S751" s="29"/>
      <c r="V751" s="29"/>
      <c r="Y751" s="29"/>
      <c r="AC751" s="29"/>
      <c r="AD751" s="29"/>
    </row>
    <row r="752" spans="12:30" customFormat="1" ht="15.75" x14ac:dyDescent="0.25">
      <c r="L752" s="29"/>
      <c r="O752" s="29"/>
      <c r="Q752" s="29"/>
      <c r="R752" s="29"/>
      <c r="S752" s="29"/>
      <c r="V752" s="29"/>
      <c r="Y752" s="29"/>
      <c r="AC752" s="29"/>
      <c r="AD752" s="29"/>
    </row>
    <row r="753" spans="12:30" customFormat="1" ht="15.75" x14ac:dyDescent="0.25">
      <c r="L753" s="29"/>
      <c r="O753" s="29"/>
      <c r="Q753" s="29"/>
      <c r="R753" s="29"/>
      <c r="S753" s="29"/>
      <c r="V753" s="29"/>
      <c r="Y753" s="29"/>
      <c r="AC753" s="29"/>
      <c r="AD753" s="29"/>
    </row>
    <row r="754" spans="12:30" customFormat="1" ht="15.75" x14ac:dyDescent="0.25">
      <c r="L754" s="29"/>
      <c r="O754" s="29"/>
      <c r="Q754" s="29"/>
      <c r="R754" s="29"/>
      <c r="S754" s="29"/>
      <c r="V754" s="29"/>
      <c r="Y754" s="29"/>
      <c r="AC754" s="29"/>
      <c r="AD754" s="29"/>
    </row>
    <row r="755" spans="12:30" customFormat="1" ht="15.75" x14ac:dyDescent="0.25">
      <c r="L755" s="29"/>
      <c r="O755" s="29"/>
      <c r="Q755" s="29"/>
      <c r="R755" s="29"/>
      <c r="S755" s="29"/>
      <c r="V755" s="29"/>
      <c r="Y755" s="29"/>
      <c r="AC755" s="29"/>
      <c r="AD755" s="29"/>
    </row>
    <row r="756" spans="12:30" customFormat="1" ht="15.75" x14ac:dyDescent="0.25">
      <c r="L756" s="29"/>
      <c r="O756" s="29"/>
      <c r="Q756" s="29"/>
      <c r="R756" s="29"/>
      <c r="S756" s="29"/>
      <c r="V756" s="29"/>
      <c r="Y756" s="29"/>
      <c r="AC756" s="29"/>
      <c r="AD756" s="29"/>
    </row>
    <row r="757" spans="12:30" customFormat="1" ht="15.75" x14ac:dyDescent="0.25">
      <c r="L757" s="29"/>
      <c r="O757" s="29"/>
      <c r="Q757" s="29"/>
      <c r="R757" s="29"/>
      <c r="S757" s="29"/>
      <c r="V757" s="29"/>
      <c r="Y757" s="29"/>
      <c r="AC757" s="29"/>
      <c r="AD757" s="29"/>
    </row>
    <row r="758" spans="12:30" customFormat="1" ht="15.75" x14ac:dyDescent="0.25">
      <c r="L758" s="29"/>
      <c r="O758" s="29"/>
      <c r="Q758" s="29"/>
      <c r="R758" s="29"/>
      <c r="S758" s="29"/>
      <c r="V758" s="29"/>
      <c r="Y758" s="29"/>
      <c r="AC758" s="29"/>
      <c r="AD758" s="29"/>
    </row>
    <row r="759" spans="12:30" customFormat="1" ht="15.75" x14ac:dyDescent="0.25">
      <c r="L759" s="29"/>
      <c r="O759" s="29"/>
      <c r="Q759" s="29"/>
      <c r="R759" s="29"/>
      <c r="S759" s="29"/>
      <c r="V759" s="29"/>
      <c r="Y759" s="29"/>
      <c r="AC759" s="29"/>
      <c r="AD759" s="29"/>
    </row>
    <row r="760" spans="12:30" customFormat="1" ht="15.75" x14ac:dyDescent="0.25">
      <c r="L760" s="29"/>
      <c r="O760" s="29"/>
      <c r="Q760" s="29"/>
      <c r="R760" s="29"/>
      <c r="S760" s="29"/>
      <c r="V760" s="29"/>
      <c r="Y760" s="29"/>
      <c r="AC760" s="29"/>
      <c r="AD760" s="29"/>
    </row>
    <row r="761" spans="12:30" customFormat="1" ht="15.75" x14ac:dyDescent="0.25">
      <c r="L761" s="29"/>
      <c r="O761" s="29"/>
      <c r="Q761" s="29"/>
      <c r="R761" s="29"/>
      <c r="S761" s="29"/>
      <c r="V761" s="29"/>
      <c r="Y761" s="29"/>
      <c r="AC761" s="29"/>
      <c r="AD761" s="29"/>
    </row>
    <row r="762" spans="12:30" customFormat="1" ht="15.75" x14ac:dyDescent="0.25">
      <c r="L762" s="29"/>
      <c r="O762" s="29"/>
      <c r="Q762" s="29"/>
      <c r="R762" s="29"/>
      <c r="S762" s="29"/>
      <c r="V762" s="29"/>
      <c r="Y762" s="29"/>
      <c r="AC762" s="29"/>
      <c r="AD762" s="29"/>
    </row>
    <row r="763" spans="12:30" customFormat="1" ht="15.75" x14ac:dyDescent="0.25">
      <c r="L763" s="29"/>
      <c r="O763" s="29"/>
      <c r="Q763" s="29"/>
      <c r="R763" s="29"/>
      <c r="S763" s="29"/>
      <c r="V763" s="29"/>
      <c r="Y763" s="29"/>
      <c r="AC763" s="29"/>
      <c r="AD763" s="29"/>
    </row>
    <row r="764" spans="12:30" customFormat="1" ht="15.75" x14ac:dyDescent="0.25">
      <c r="L764" s="29"/>
      <c r="O764" s="29"/>
      <c r="Q764" s="29"/>
      <c r="R764" s="29"/>
      <c r="S764" s="29"/>
      <c r="V764" s="29"/>
      <c r="Y764" s="29"/>
      <c r="AC764" s="29"/>
      <c r="AD764" s="29"/>
    </row>
    <row r="765" spans="12:30" customFormat="1" ht="15.75" x14ac:dyDescent="0.25">
      <c r="L765" s="29"/>
      <c r="O765" s="29"/>
      <c r="Q765" s="29"/>
      <c r="R765" s="29"/>
      <c r="S765" s="29"/>
      <c r="V765" s="29"/>
      <c r="Y765" s="29"/>
      <c r="AC765" s="29"/>
      <c r="AD765" s="29"/>
    </row>
    <row r="766" spans="12:30" customFormat="1" ht="15.75" x14ac:dyDescent="0.25">
      <c r="L766" s="29"/>
      <c r="O766" s="29"/>
      <c r="Q766" s="29"/>
      <c r="R766" s="29"/>
      <c r="S766" s="29"/>
      <c r="V766" s="29"/>
      <c r="Y766" s="29"/>
      <c r="AC766" s="29"/>
      <c r="AD766" s="29"/>
    </row>
    <row r="767" spans="12:30" customFormat="1" ht="15.75" x14ac:dyDescent="0.25">
      <c r="L767" s="29"/>
      <c r="O767" s="29"/>
      <c r="Q767" s="29"/>
      <c r="R767" s="29"/>
      <c r="S767" s="29"/>
      <c r="V767" s="29"/>
      <c r="Y767" s="29"/>
      <c r="AC767" s="29"/>
      <c r="AD767" s="29"/>
    </row>
    <row r="768" spans="12:30" customFormat="1" ht="15.75" x14ac:dyDescent="0.25">
      <c r="L768" s="29"/>
      <c r="O768" s="29"/>
      <c r="Q768" s="29"/>
      <c r="R768" s="29"/>
      <c r="S768" s="29"/>
      <c r="V768" s="29"/>
      <c r="Y768" s="29"/>
      <c r="AC768" s="29"/>
      <c r="AD768" s="29"/>
    </row>
    <row r="769" spans="11:31" customFormat="1" ht="15.75" x14ac:dyDescent="0.25">
      <c r="L769" s="29"/>
      <c r="O769" s="29"/>
      <c r="Q769" s="29"/>
      <c r="R769" s="29"/>
      <c r="S769" s="29"/>
      <c r="V769" s="29"/>
      <c r="Y769" s="29"/>
      <c r="AC769" s="29"/>
      <c r="AD769" s="29"/>
    </row>
    <row r="770" spans="11:31" customFormat="1" ht="15.75" x14ac:dyDescent="0.25">
      <c r="L770" s="29"/>
      <c r="O770" s="29"/>
      <c r="Q770" s="29"/>
      <c r="R770" s="29"/>
      <c r="S770" s="29"/>
      <c r="V770" s="29"/>
      <c r="Y770" s="29"/>
      <c r="AC770" s="29"/>
      <c r="AD770" s="29"/>
    </row>
    <row r="771" spans="11:31" customFormat="1" ht="15.75" x14ac:dyDescent="0.25">
      <c r="L771" s="29"/>
      <c r="O771" s="29"/>
      <c r="Q771" s="29"/>
      <c r="R771" s="29"/>
      <c r="S771" s="29"/>
      <c r="V771" s="29"/>
      <c r="Y771" s="29"/>
      <c r="AC771" s="29"/>
      <c r="AD771" s="29"/>
    </row>
    <row r="772" spans="11:31" customFormat="1" ht="15.75" x14ac:dyDescent="0.25">
      <c r="L772" s="29"/>
      <c r="O772" s="29"/>
      <c r="Q772" s="29"/>
      <c r="R772" s="29"/>
      <c r="S772" s="29"/>
      <c r="V772" s="29"/>
      <c r="Y772" s="29"/>
      <c r="AC772" s="29"/>
      <c r="AD772" s="29"/>
    </row>
    <row r="773" spans="11:31" customFormat="1" ht="15.75" x14ac:dyDescent="0.25">
      <c r="L773" s="29"/>
      <c r="O773" s="29"/>
      <c r="Q773" s="29"/>
      <c r="R773" s="29"/>
      <c r="S773" s="29"/>
      <c r="V773" s="29"/>
      <c r="Y773" s="29"/>
      <c r="AC773" s="29"/>
      <c r="AD773" s="29"/>
    </row>
    <row r="774" spans="11:31" customFormat="1" ht="15.75" x14ac:dyDescent="0.25">
      <c r="L774" s="29"/>
      <c r="O774" s="29"/>
      <c r="Q774" s="29"/>
      <c r="R774" s="29"/>
      <c r="S774" s="29"/>
      <c r="V774" s="29"/>
      <c r="Y774" s="29"/>
      <c r="AC774" s="29"/>
      <c r="AD774" s="29"/>
    </row>
    <row r="775" spans="11:31" customFormat="1" ht="15.75" x14ac:dyDescent="0.25">
      <c r="L775" s="29"/>
      <c r="O775" s="29"/>
      <c r="Q775" s="29"/>
      <c r="R775" s="29"/>
      <c r="S775" s="29"/>
      <c r="V775" s="29"/>
      <c r="Y775" s="29"/>
      <c r="AC775" s="29"/>
      <c r="AD775" s="29"/>
    </row>
    <row r="776" spans="11:31" customFormat="1" ht="15.75" x14ac:dyDescent="0.25">
      <c r="L776" s="29"/>
      <c r="O776" s="29"/>
      <c r="Q776" s="29"/>
      <c r="R776" s="29"/>
      <c r="S776" s="29"/>
      <c r="V776" s="29"/>
      <c r="Y776" s="29"/>
      <c r="AC776" s="29"/>
      <c r="AD776" s="29"/>
    </row>
    <row r="777" spans="11:31" customFormat="1" ht="15.75" x14ac:dyDescent="0.25">
      <c r="L777" s="29"/>
      <c r="O777" s="29"/>
      <c r="Q777" s="29"/>
      <c r="R777" s="29"/>
      <c r="S777" s="29"/>
      <c r="V777" s="29"/>
      <c r="Y777" s="29"/>
      <c r="AC777" s="29"/>
      <c r="AD777" s="29"/>
    </row>
    <row r="778" spans="11:31" customFormat="1" ht="15.75" x14ac:dyDescent="0.25">
      <c r="L778" s="29"/>
      <c r="O778" s="29"/>
      <c r="Q778" s="29"/>
      <c r="R778" s="29"/>
      <c r="S778" s="29"/>
      <c r="V778" s="29"/>
      <c r="Y778" s="29"/>
      <c r="AC778" s="29"/>
      <c r="AD778" s="29"/>
    </row>
    <row r="779" spans="11:31" customFormat="1" ht="15.75" x14ac:dyDescent="0.25">
      <c r="L779" s="29"/>
      <c r="O779" s="29"/>
      <c r="Q779" s="29"/>
      <c r="R779" s="29"/>
      <c r="S779" s="29"/>
      <c r="V779" s="29"/>
      <c r="Y779" s="29"/>
      <c r="AC779" s="29"/>
      <c r="AD779" s="29"/>
    </row>
    <row r="780" spans="11:31" customFormat="1" ht="15.75" x14ac:dyDescent="0.25">
      <c r="L780" s="29"/>
      <c r="O780" s="29"/>
      <c r="Q780" s="29"/>
      <c r="R780" s="29"/>
      <c r="S780" s="29"/>
      <c r="V780" s="29"/>
      <c r="Y780" s="29"/>
      <c r="AC780" s="29"/>
      <c r="AD780" s="29"/>
    </row>
    <row r="781" spans="11:31" customFormat="1" ht="15.75" x14ac:dyDescent="0.25">
      <c r="Q781" s="29"/>
      <c r="R781" s="29"/>
      <c r="S781" s="29"/>
    </row>
    <row r="782" spans="11:31" customFormat="1" ht="15.75" x14ac:dyDescent="0.25">
      <c r="Q782" s="29"/>
      <c r="R782" s="29"/>
      <c r="S782" s="29"/>
    </row>
    <row r="783" spans="11:31" customFormat="1" ht="15.75" x14ac:dyDescent="0.25">
      <c r="Q783" s="29"/>
      <c r="R783" s="29"/>
      <c r="T783" s="7"/>
      <c r="AE783" s="7"/>
    </row>
    <row r="784" spans="11:31" customFormat="1" ht="15.75" x14ac:dyDescent="0.25">
      <c r="K784" s="31"/>
      <c r="Q784" s="29"/>
      <c r="R784" s="29"/>
      <c r="S784" s="29"/>
      <c r="U784" s="31"/>
    </row>
    <row r="785" spans="12:30" customFormat="1" ht="15.75" x14ac:dyDescent="0.25">
      <c r="Q785" s="29"/>
      <c r="R785" s="29"/>
      <c r="S785" s="29"/>
    </row>
    <row r="786" spans="12:30" customFormat="1" ht="15.75" x14ac:dyDescent="0.25">
      <c r="Q786" s="29"/>
      <c r="R786" s="29"/>
      <c r="S786" s="29"/>
    </row>
    <row r="787" spans="12:30" customFormat="1" ht="15.75" x14ac:dyDescent="0.25">
      <c r="L787" s="29"/>
      <c r="O787" s="29"/>
      <c r="P787" s="29"/>
      <c r="Q787" s="29"/>
      <c r="R787" s="29"/>
      <c r="S787" s="29"/>
      <c r="V787" s="29"/>
      <c r="Y787" s="29"/>
      <c r="AB787" s="29"/>
      <c r="AC787" s="29"/>
      <c r="AD787" s="29"/>
    </row>
    <row r="788" spans="12:30" customFormat="1" ht="15.75" x14ac:dyDescent="0.25">
      <c r="L788" s="29"/>
      <c r="O788" s="29"/>
      <c r="P788" s="29"/>
      <c r="Q788" s="29"/>
      <c r="R788" s="29"/>
      <c r="S788" s="29"/>
      <c r="V788" s="29"/>
      <c r="Y788" s="29"/>
      <c r="AB788" s="29"/>
      <c r="AC788" s="29"/>
      <c r="AD788" s="29"/>
    </row>
    <row r="789" spans="12:30" customFormat="1" ht="15.75" x14ac:dyDescent="0.25">
      <c r="L789" s="29"/>
      <c r="O789" s="29"/>
      <c r="P789" s="29"/>
      <c r="Q789" s="29"/>
      <c r="R789" s="29"/>
      <c r="S789" s="29"/>
      <c r="V789" s="29"/>
      <c r="Y789" s="29"/>
      <c r="AB789" s="29"/>
      <c r="AC789" s="29"/>
      <c r="AD789" s="29"/>
    </row>
    <row r="790" spans="12:30" customFormat="1" ht="15.75" x14ac:dyDescent="0.25">
      <c r="L790" s="29"/>
      <c r="O790" s="29"/>
      <c r="P790" s="29"/>
      <c r="Q790" s="29"/>
      <c r="R790" s="29"/>
      <c r="S790" s="29"/>
      <c r="V790" s="29"/>
      <c r="Y790" s="29"/>
      <c r="AB790" s="29"/>
      <c r="AC790" s="29"/>
      <c r="AD790" s="29"/>
    </row>
    <row r="791" spans="12:30" customFormat="1" ht="15.75" x14ac:dyDescent="0.25">
      <c r="L791" s="29"/>
      <c r="O791" s="29"/>
      <c r="P791" s="29"/>
      <c r="Q791" s="29"/>
      <c r="R791" s="29"/>
      <c r="S791" s="29"/>
      <c r="V791" s="29"/>
      <c r="Y791" s="29"/>
      <c r="AB791" s="29"/>
      <c r="AC791" s="29"/>
      <c r="AD791" s="29"/>
    </row>
    <row r="792" spans="12:30" customFormat="1" ht="15.75" x14ac:dyDescent="0.25">
      <c r="L792" s="29"/>
      <c r="O792" s="29"/>
      <c r="P792" s="29"/>
      <c r="Q792" s="29"/>
      <c r="R792" s="29"/>
      <c r="S792" s="29"/>
      <c r="V792" s="29"/>
      <c r="Y792" s="29"/>
      <c r="AB792" s="29"/>
      <c r="AC792" s="29"/>
      <c r="AD792" s="29"/>
    </row>
    <row r="793" spans="12:30" customFormat="1" ht="15.75" x14ac:dyDescent="0.25">
      <c r="L793" s="29"/>
      <c r="O793" s="29"/>
      <c r="P793" s="29"/>
      <c r="Q793" s="29"/>
      <c r="R793" s="29"/>
      <c r="S793" s="29"/>
      <c r="V793" s="29"/>
      <c r="Y793" s="29"/>
      <c r="AB793" s="29"/>
      <c r="AC793" s="29"/>
      <c r="AD793" s="29"/>
    </row>
    <row r="794" spans="12:30" customFormat="1" ht="15.75" x14ac:dyDescent="0.25">
      <c r="L794" s="29"/>
      <c r="O794" s="29"/>
      <c r="P794" s="29"/>
      <c r="Q794" s="29"/>
      <c r="R794" s="29"/>
      <c r="S794" s="29"/>
      <c r="V794" s="29"/>
      <c r="Y794" s="29"/>
      <c r="AB794" s="29"/>
      <c r="AC794" s="29"/>
      <c r="AD794" s="29"/>
    </row>
    <row r="795" spans="12:30" customFormat="1" ht="15.75" x14ac:dyDescent="0.25">
      <c r="L795" s="29"/>
      <c r="O795" s="29"/>
      <c r="P795" s="29"/>
      <c r="Q795" s="29"/>
      <c r="R795" s="29"/>
      <c r="S795" s="29"/>
      <c r="V795" s="29"/>
      <c r="Y795" s="29"/>
      <c r="AB795" s="29"/>
      <c r="AC795" s="29"/>
      <c r="AD795" s="29"/>
    </row>
    <row r="796" spans="12:30" customFormat="1" ht="15.75" x14ac:dyDescent="0.25">
      <c r="L796" s="29"/>
      <c r="O796" s="29"/>
      <c r="P796" s="29"/>
      <c r="Q796" s="29"/>
      <c r="R796" s="29"/>
      <c r="S796" s="29"/>
      <c r="V796" s="29"/>
      <c r="Y796" s="29"/>
      <c r="AB796" s="29"/>
      <c r="AC796" s="29"/>
      <c r="AD796" s="29"/>
    </row>
    <row r="797" spans="12:30" customFormat="1" ht="15.75" x14ac:dyDescent="0.25">
      <c r="L797" s="29"/>
      <c r="O797" s="29"/>
      <c r="P797" s="29"/>
      <c r="Q797" s="29"/>
      <c r="R797" s="29"/>
      <c r="S797" s="29"/>
      <c r="V797" s="29"/>
      <c r="Y797" s="29"/>
      <c r="AB797" s="29"/>
      <c r="AC797" s="29"/>
      <c r="AD797" s="29"/>
    </row>
    <row r="798" spans="12:30" customFormat="1" ht="15.75" x14ac:dyDescent="0.25">
      <c r="L798" s="29"/>
      <c r="O798" s="29"/>
      <c r="P798" s="29"/>
      <c r="Q798" s="29"/>
      <c r="R798" s="29"/>
      <c r="S798" s="29"/>
      <c r="V798" s="29"/>
      <c r="Y798" s="29"/>
      <c r="AB798" s="29"/>
      <c r="AC798" s="29"/>
      <c r="AD798" s="29"/>
    </row>
    <row r="799" spans="12:30" customFormat="1" ht="15.75" x14ac:dyDescent="0.25">
      <c r="L799" s="29"/>
      <c r="O799" s="29"/>
      <c r="P799" s="29"/>
      <c r="Q799" s="29"/>
      <c r="R799" s="29"/>
      <c r="S799" s="29"/>
      <c r="V799" s="29"/>
      <c r="Y799" s="29"/>
      <c r="AB799" s="29"/>
      <c r="AC799" s="29"/>
      <c r="AD799" s="29"/>
    </row>
    <row r="800" spans="12:30" customFormat="1" ht="15.75" x14ac:dyDescent="0.25">
      <c r="L800" s="29"/>
      <c r="O800" s="29"/>
      <c r="P800" s="29"/>
      <c r="Q800" s="29"/>
      <c r="R800" s="29"/>
      <c r="S800" s="29"/>
      <c r="V800" s="29"/>
      <c r="Y800" s="29"/>
      <c r="AB800" s="29"/>
      <c r="AC800" s="29"/>
      <c r="AD800" s="29"/>
    </row>
    <row r="801" spans="12:30" customFormat="1" ht="15.75" x14ac:dyDescent="0.25">
      <c r="L801" s="29"/>
      <c r="O801" s="29"/>
      <c r="P801" s="29"/>
      <c r="Q801" s="29"/>
      <c r="R801" s="29"/>
      <c r="S801" s="29"/>
      <c r="V801" s="29"/>
      <c r="Y801" s="29"/>
      <c r="AB801" s="29"/>
      <c r="AC801" s="29"/>
      <c r="AD801" s="29"/>
    </row>
    <row r="802" spans="12:30" customFormat="1" ht="15.75" x14ac:dyDescent="0.25">
      <c r="L802" s="29"/>
      <c r="O802" s="29"/>
      <c r="P802" s="29"/>
      <c r="Q802" s="29"/>
      <c r="R802" s="29"/>
      <c r="S802" s="29"/>
      <c r="V802" s="29"/>
      <c r="Y802" s="29"/>
      <c r="AB802" s="29"/>
      <c r="AC802" s="29"/>
      <c r="AD802" s="29"/>
    </row>
    <row r="803" spans="12:30" customFormat="1" ht="15.75" x14ac:dyDescent="0.25">
      <c r="L803" s="29"/>
      <c r="O803" s="29"/>
      <c r="P803" s="29"/>
      <c r="Q803" s="29"/>
      <c r="R803" s="29"/>
      <c r="S803" s="29"/>
      <c r="V803" s="29"/>
      <c r="Y803" s="29"/>
      <c r="AB803" s="29"/>
      <c r="AC803" s="29"/>
      <c r="AD803" s="29"/>
    </row>
    <row r="804" spans="12:30" customFormat="1" ht="15.75" x14ac:dyDescent="0.25">
      <c r="L804" s="29"/>
      <c r="O804" s="29"/>
      <c r="P804" s="29"/>
      <c r="Q804" s="29"/>
      <c r="R804" s="29"/>
      <c r="S804" s="29"/>
      <c r="V804" s="29"/>
      <c r="Y804" s="29"/>
      <c r="AB804" s="29"/>
      <c r="AC804" s="29"/>
      <c r="AD804" s="29"/>
    </row>
    <row r="805" spans="12:30" customFormat="1" ht="15.75" x14ac:dyDescent="0.25">
      <c r="L805" s="29"/>
      <c r="O805" s="29"/>
      <c r="P805" s="29"/>
      <c r="Q805" s="29"/>
      <c r="R805" s="29"/>
      <c r="S805" s="29"/>
      <c r="V805" s="29"/>
      <c r="Y805" s="29"/>
      <c r="AB805" s="29"/>
      <c r="AC805" s="29"/>
      <c r="AD805" s="29"/>
    </row>
    <row r="806" spans="12:30" customFormat="1" ht="15.75" x14ac:dyDescent="0.25">
      <c r="L806" s="29"/>
      <c r="O806" s="29"/>
      <c r="P806" s="29"/>
      <c r="Q806" s="29"/>
      <c r="R806" s="29"/>
      <c r="S806" s="29"/>
      <c r="V806" s="29"/>
      <c r="Y806" s="29"/>
      <c r="AB806" s="29"/>
      <c r="AC806" s="29"/>
      <c r="AD806" s="29"/>
    </row>
    <row r="807" spans="12:30" customFormat="1" ht="15.75" x14ac:dyDescent="0.25">
      <c r="L807" s="29"/>
      <c r="O807" s="29"/>
      <c r="P807" s="29"/>
      <c r="Q807" s="29"/>
      <c r="R807" s="29"/>
      <c r="S807" s="29"/>
      <c r="V807" s="29"/>
      <c r="Y807" s="29"/>
      <c r="AB807" s="29"/>
      <c r="AC807" s="29"/>
      <c r="AD807" s="29"/>
    </row>
    <row r="808" spans="12:30" customFormat="1" ht="15.75" x14ac:dyDescent="0.25">
      <c r="L808" s="29"/>
      <c r="O808" s="29"/>
      <c r="P808" s="29"/>
      <c r="Q808" s="29"/>
      <c r="R808" s="29"/>
      <c r="S808" s="29"/>
      <c r="V808" s="29"/>
      <c r="Y808" s="29"/>
      <c r="AB808" s="29"/>
      <c r="AC808" s="29"/>
      <c r="AD808" s="29"/>
    </row>
    <row r="809" spans="12:30" customFormat="1" ht="15.75" x14ac:dyDescent="0.25">
      <c r="L809" s="29"/>
      <c r="O809" s="29"/>
      <c r="P809" s="29"/>
      <c r="Q809" s="29"/>
      <c r="R809" s="29"/>
      <c r="S809" s="29"/>
      <c r="V809" s="29"/>
      <c r="Y809" s="29"/>
      <c r="AB809" s="29"/>
      <c r="AC809" s="29"/>
      <c r="AD809" s="29"/>
    </row>
    <row r="810" spans="12:30" customFormat="1" ht="15.75" x14ac:dyDescent="0.25">
      <c r="L810" s="29"/>
      <c r="O810" s="29"/>
      <c r="P810" s="29"/>
      <c r="Q810" s="29"/>
      <c r="R810" s="29"/>
      <c r="S810" s="29"/>
      <c r="V810" s="29"/>
      <c r="Y810" s="29"/>
      <c r="AB810" s="29"/>
      <c r="AC810" s="29"/>
      <c r="AD810" s="29"/>
    </row>
    <row r="811" spans="12:30" customFormat="1" ht="15.75" x14ac:dyDescent="0.25">
      <c r="L811" s="29"/>
      <c r="O811" s="29"/>
      <c r="P811" s="29"/>
      <c r="Q811" s="29"/>
      <c r="R811" s="29"/>
      <c r="S811" s="29"/>
      <c r="V811" s="29"/>
      <c r="Y811" s="29"/>
      <c r="AB811" s="29"/>
      <c r="AC811" s="29"/>
      <c r="AD811" s="29"/>
    </row>
    <row r="812" spans="12:30" customFormat="1" ht="15.75" x14ac:dyDescent="0.25">
      <c r="L812" s="29"/>
      <c r="O812" s="29"/>
      <c r="P812" s="29"/>
      <c r="Q812" s="29"/>
      <c r="R812" s="29"/>
      <c r="S812" s="29"/>
      <c r="V812" s="29"/>
      <c r="Y812" s="29"/>
      <c r="AB812" s="29"/>
      <c r="AC812" s="29"/>
      <c r="AD812" s="29"/>
    </row>
    <row r="813" spans="12:30" customFormat="1" ht="15.75" x14ac:dyDescent="0.25">
      <c r="L813" s="29"/>
      <c r="O813" s="29"/>
      <c r="P813" s="29"/>
      <c r="Q813" s="29"/>
      <c r="R813" s="29"/>
      <c r="S813" s="29"/>
      <c r="V813" s="29"/>
      <c r="Y813" s="29"/>
      <c r="AB813" s="29"/>
      <c r="AC813" s="29"/>
      <c r="AD813" s="29"/>
    </row>
    <row r="814" spans="12:30" customFormat="1" ht="15.75" x14ac:dyDescent="0.25">
      <c r="L814" s="29"/>
      <c r="O814" s="29"/>
      <c r="P814" s="29"/>
      <c r="Q814" s="29"/>
      <c r="R814" s="29"/>
      <c r="S814" s="29"/>
      <c r="V814" s="29"/>
      <c r="Y814" s="29"/>
      <c r="AB814" s="29"/>
      <c r="AC814" s="29"/>
      <c r="AD814" s="29"/>
    </row>
    <row r="815" spans="12:30" customFormat="1" ht="15.75" x14ac:dyDescent="0.25">
      <c r="L815" s="29"/>
      <c r="O815" s="29"/>
      <c r="P815" s="29"/>
      <c r="Q815" s="29"/>
      <c r="R815" s="29"/>
      <c r="S815" s="29"/>
      <c r="V815" s="29"/>
      <c r="Y815" s="29"/>
      <c r="AB815" s="29"/>
      <c r="AC815" s="29"/>
      <c r="AD815" s="29"/>
    </row>
    <row r="816" spans="12:30" customFormat="1" ht="15.75" x14ac:dyDescent="0.25">
      <c r="L816" s="29"/>
      <c r="O816" s="29"/>
      <c r="P816" s="29"/>
      <c r="Q816" s="29"/>
      <c r="R816" s="29"/>
      <c r="S816" s="29"/>
      <c r="V816" s="29"/>
      <c r="Y816" s="29"/>
      <c r="AB816" s="29"/>
      <c r="AC816" s="29"/>
      <c r="AD816" s="29"/>
    </row>
    <row r="817" spans="12:30" customFormat="1" ht="15.75" x14ac:dyDescent="0.25">
      <c r="L817" s="29"/>
      <c r="O817" s="29"/>
      <c r="P817" s="29"/>
      <c r="Q817" s="29"/>
      <c r="R817" s="29"/>
      <c r="S817" s="29"/>
      <c r="V817" s="29"/>
      <c r="Y817" s="29"/>
      <c r="AB817" s="29"/>
      <c r="AC817" s="29"/>
      <c r="AD817" s="29"/>
    </row>
    <row r="818" spans="12:30" customFormat="1" ht="15.75" x14ac:dyDescent="0.25">
      <c r="L818" s="29"/>
      <c r="O818" s="29"/>
      <c r="P818" s="29"/>
      <c r="Q818" s="29"/>
      <c r="R818" s="29"/>
      <c r="S818" s="29"/>
      <c r="V818" s="29"/>
      <c r="Y818" s="29"/>
      <c r="AB818" s="29"/>
      <c r="AC818" s="29"/>
      <c r="AD818" s="29"/>
    </row>
    <row r="819" spans="12:30" customFormat="1" ht="15.75" x14ac:dyDescent="0.25">
      <c r="L819" s="29"/>
      <c r="O819" s="29"/>
      <c r="P819" s="29"/>
      <c r="Q819" s="29"/>
      <c r="R819" s="29"/>
      <c r="S819" s="29"/>
      <c r="V819" s="29"/>
      <c r="Y819" s="29"/>
      <c r="AB819" s="29"/>
      <c r="AC819" s="29"/>
      <c r="AD819" s="29"/>
    </row>
    <row r="820" spans="12:30" customFormat="1" ht="15.75" x14ac:dyDescent="0.25">
      <c r="L820" s="29"/>
      <c r="O820" s="29"/>
      <c r="P820" s="29"/>
      <c r="Q820" s="29"/>
      <c r="R820" s="29"/>
      <c r="S820" s="29"/>
      <c r="V820" s="29"/>
      <c r="Y820" s="29"/>
      <c r="AB820" s="29"/>
      <c r="AC820" s="29"/>
      <c r="AD820" s="29"/>
    </row>
    <row r="821" spans="12:30" customFormat="1" ht="15.75" x14ac:dyDescent="0.25">
      <c r="L821" s="29"/>
      <c r="O821" s="29"/>
      <c r="P821" s="29"/>
      <c r="Q821" s="29"/>
      <c r="R821" s="29"/>
      <c r="S821" s="29"/>
      <c r="V821" s="29"/>
      <c r="Y821" s="29"/>
      <c r="AB821" s="29"/>
      <c r="AC821" s="29"/>
      <c r="AD821" s="29"/>
    </row>
    <row r="822" spans="12:30" customFormat="1" ht="15.75" x14ac:dyDescent="0.25">
      <c r="L822" s="29"/>
      <c r="O822" s="29"/>
      <c r="P822" s="29"/>
      <c r="Q822" s="29"/>
      <c r="R822" s="29"/>
      <c r="S822" s="29"/>
      <c r="V822" s="29"/>
      <c r="Y822" s="29"/>
      <c r="AB822" s="29"/>
      <c r="AC822" s="29"/>
      <c r="AD822" s="29"/>
    </row>
    <row r="823" spans="12:30" customFormat="1" ht="15.75" x14ac:dyDescent="0.25">
      <c r="L823" s="29"/>
      <c r="O823" s="29"/>
      <c r="P823" s="29"/>
      <c r="Q823" s="29"/>
      <c r="R823" s="29"/>
      <c r="S823" s="29"/>
      <c r="V823" s="29"/>
      <c r="Y823" s="29"/>
      <c r="AB823" s="29"/>
      <c r="AC823" s="29"/>
      <c r="AD823" s="29"/>
    </row>
    <row r="824" spans="12:30" customFormat="1" ht="15.75" x14ac:dyDescent="0.25">
      <c r="L824" s="29"/>
      <c r="O824" s="29"/>
      <c r="P824" s="29"/>
      <c r="Q824" s="29"/>
      <c r="R824" s="29"/>
      <c r="S824" s="29"/>
      <c r="V824" s="29"/>
      <c r="Y824" s="29"/>
      <c r="AB824" s="29"/>
      <c r="AC824" s="29"/>
      <c r="AD824" s="29"/>
    </row>
    <row r="825" spans="12:30" customFormat="1" ht="15.75" x14ac:dyDescent="0.25">
      <c r="L825" s="29"/>
      <c r="O825" s="29"/>
      <c r="P825" s="29"/>
      <c r="Q825" s="29"/>
      <c r="R825" s="29"/>
      <c r="S825" s="29"/>
      <c r="V825" s="29"/>
      <c r="Y825" s="29"/>
      <c r="AB825" s="29"/>
      <c r="AC825" s="29"/>
      <c r="AD825" s="29"/>
    </row>
    <row r="826" spans="12:30" customFormat="1" ht="15.75" x14ac:dyDescent="0.25">
      <c r="L826" s="29"/>
      <c r="O826" s="29"/>
      <c r="P826" s="29"/>
      <c r="Q826" s="29"/>
      <c r="R826" s="29"/>
      <c r="S826" s="29"/>
      <c r="V826" s="29"/>
      <c r="Y826" s="29"/>
      <c r="AB826" s="29"/>
      <c r="AC826" s="29"/>
      <c r="AD826" s="29"/>
    </row>
    <row r="827" spans="12:30" customFormat="1" ht="15.75" x14ac:dyDescent="0.25">
      <c r="L827" s="29"/>
      <c r="O827" s="29"/>
      <c r="P827" s="29"/>
      <c r="Q827" s="29"/>
      <c r="R827" s="29"/>
      <c r="S827" s="29"/>
      <c r="V827" s="29"/>
      <c r="Y827" s="29"/>
      <c r="AB827" s="29"/>
      <c r="AC827" s="29"/>
      <c r="AD827" s="29"/>
    </row>
    <row r="828" spans="12:30" customFormat="1" ht="15.75" x14ac:dyDescent="0.25">
      <c r="L828" s="29"/>
      <c r="O828" s="29"/>
      <c r="P828" s="29"/>
      <c r="Q828" s="29"/>
      <c r="R828" s="29"/>
      <c r="S828" s="29"/>
      <c r="V828" s="29"/>
      <c r="Y828" s="29"/>
      <c r="AB828" s="29"/>
      <c r="AC828" s="29"/>
      <c r="AD828" s="29"/>
    </row>
    <row r="829" spans="12:30" customFormat="1" ht="15.75" x14ac:dyDescent="0.25">
      <c r="L829" s="29"/>
      <c r="O829" s="29"/>
      <c r="P829" s="29"/>
      <c r="Q829" s="29"/>
      <c r="R829" s="29"/>
      <c r="S829" s="29"/>
      <c r="V829" s="29"/>
      <c r="Y829" s="29"/>
      <c r="AB829" s="29"/>
      <c r="AC829" s="29"/>
      <c r="AD829" s="29"/>
    </row>
    <row r="830" spans="12:30" customFormat="1" ht="15.75" x14ac:dyDescent="0.25">
      <c r="L830" s="29"/>
      <c r="O830" s="29"/>
      <c r="P830" s="29"/>
      <c r="Q830" s="29"/>
      <c r="R830" s="29"/>
      <c r="S830" s="29"/>
      <c r="V830" s="29"/>
      <c r="Y830" s="29"/>
      <c r="AB830" s="29"/>
      <c r="AC830" s="29"/>
      <c r="AD830" s="29"/>
    </row>
    <row r="831" spans="12:30" customFormat="1" ht="15.75" x14ac:dyDescent="0.25">
      <c r="L831" s="29"/>
      <c r="O831" s="29"/>
      <c r="P831" s="29"/>
      <c r="Q831" s="29"/>
      <c r="R831" s="29"/>
      <c r="S831" s="29"/>
      <c r="V831" s="29"/>
      <c r="Y831" s="29"/>
      <c r="AB831" s="29"/>
      <c r="AC831" s="29"/>
      <c r="AD831" s="29"/>
    </row>
    <row r="832" spans="12:30" customFormat="1" ht="15.75" x14ac:dyDescent="0.25">
      <c r="L832" s="29"/>
      <c r="O832" s="29"/>
      <c r="P832" s="29"/>
      <c r="Q832" s="29"/>
      <c r="R832" s="29"/>
      <c r="S832" s="29"/>
      <c r="V832" s="29"/>
      <c r="Y832" s="29"/>
      <c r="AB832" s="29"/>
      <c r="AC832" s="29"/>
      <c r="AD832" s="29"/>
    </row>
    <row r="833" spans="12:30" customFormat="1" ht="15.75" x14ac:dyDescent="0.25">
      <c r="L833" s="29"/>
      <c r="O833" s="29"/>
      <c r="P833" s="29"/>
      <c r="Q833" s="29"/>
      <c r="R833" s="29"/>
      <c r="S833" s="29"/>
      <c r="V833" s="29"/>
      <c r="Y833" s="29"/>
      <c r="AB833" s="29"/>
      <c r="AC833" s="29"/>
      <c r="AD833" s="29"/>
    </row>
    <row r="834" spans="12:30" customFormat="1" ht="15.75" x14ac:dyDescent="0.25">
      <c r="L834" s="29"/>
      <c r="O834" s="29"/>
      <c r="P834" s="29"/>
      <c r="Q834" s="29"/>
      <c r="R834" s="29"/>
      <c r="S834" s="29"/>
      <c r="V834" s="29"/>
      <c r="Y834" s="29"/>
      <c r="AB834" s="29"/>
      <c r="AC834" s="29"/>
      <c r="AD834" s="29"/>
    </row>
    <row r="835" spans="12:30" customFormat="1" ht="15.75" x14ac:dyDescent="0.25">
      <c r="L835" s="29"/>
      <c r="O835" s="29"/>
      <c r="P835" s="29"/>
      <c r="Q835" s="29"/>
      <c r="R835" s="29"/>
      <c r="S835" s="29"/>
      <c r="V835" s="29"/>
      <c r="Y835" s="29"/>
      <c r="AB835" s="29"/>
      <c r="AC835" s="29"/>
      <c r="AD835" s="29"/>
    </row>
    <row r="836" spans="12:30" customFormat="1" ht="15.75" x14ac:dyDescent="0.25">
      <c r="L836" s="29"/>
      <c r="O836" s="29"/>
      <c r="P836" s="29"/>
      <c r="Q836" s="29"/>
      <c r="R836" s="29"/>
      <c r="S836" s="29"/>
      <c r="V836" s="29"/>
      <c r="Y836" s="29"/>
      <c r="AB836" s="29"/>
      <c r="AC836" s="29"/>
      <c r="AD836" s="29"/>
    </row>
    <row r="837" spans="12:30" customFormat="1" ht="15.75" x14ac:dyDescent="0.25">
      <c r="L837" s="29"/>
      <c r="O837" s="29"/>
      <c r="P837" s="29"/>
      <c r="Q837" s="29"/>
      <c r="R837" s="29"/>
      <c r="S837" s="29"/>
      <c r="V837" s="29"/>
      <c r="Y837" s="29"/>
      <c r="AB837" s="29"/>
      <c r="AC837" s="29"/>
      <c r="AD837" s="29"/>
    </row>
    <row r="838" spans="12:30" customFormat="1" ht="15.75" x14ac:dyDescent="0.25">
      <c r="L838" s="29"/>
      <c r="O838" s="29"/>
      <c r="P838" s="29"/>
      <c r="Q838" s="29"/>
      <c r="R838" s="29"/>
      <c r="S838" s="29"/>
      <c r="V838" s="29"/>
      <c r="Y838" s="29"/>
      <c r="AB838" s="29"/>
      <c r="AC838" s="29"/>
      <c r="AD838" s="29"/>
    </row>
    <row r="839" spans="12:30" customFormat="1" ht="15.75" x14ac:dyDescent="0.25">
      <c r="L839" s="29"/>
      <c r="O839" s="29"/>
      <c r="P839" s="29"/>
      <c r="Q839" s="29"/>
      <c r="R839" s="29"/>
      <c r="S839" s="29"/>
      <c r="V839" s="29"/>
      <c r="Y839" s="29"/>
      <c r="AB839" s="29"/>
      <c r="AC839" s="29"/>
      <c r="AD839" s="29"/>
    </row>
    <row r="840" spans="12:30" customFormat="1" ht="15.75" x14ac:dyDescent="0.25">
      <c r="L840" s="29"/>
      <c r="O840" s="29"/>
      <c r="P840" s="29"/>
      <c r="Q840" s="29"/>
      <c r="R840" s="29"/>
      <c r="S840" s="29"/>
      <c r="V840" s="29"/>
      <c r="Y840" s="29"/>
      <c r="AB840" s="29"/>
      <c r="AC840" s="29"/>
      <c r="AD840" s="29"/>
    </row>
    <row r="841" spans="12:30" customFormat="1" ht="15.75" x14ac:dyDescent="0.25">
      <c r="L841" s="29"/>
      <c r="O841" s="29"/>
      <c r="P841" s="29"/>
      <c r="Q841" s="29"/>
      <c r="R841" s="29"/>
      <c r="S841" s="29"/>
      <c r="V841" s="29"/>
      <c r="Y841" s="29"/>
      <c r="AB841" s="29"/>
      <c r="AC841" s="29"/>
      <c r="AD841" s="29"/>
    </row>
    <row r="842" spans="12:30" customFormat="1" ht="15.75" x14ac:dyDescent="0.25">
      <c r="L842" s="29"/>
      <c r="O842" s="29"/>
      <c r="P842" s="29"/>
      <c r="Q842" s="29"/>
      <c r="R842" s="29"/>
      <c r="S842" s="29"/>
      <c r="V842" s="29"/>
      <c r="Y842" s="29"/>
      <c r="AB842" s="29"/>
      <c r="AC842" s="29"/>
      <c r="AD842" s="29"/>
    </row>
    <row r="843" spans="12:30" customFormat="1" ht="15.75" x14ac:dyDescent="0.25">
      <c r="L843" s="29"/>
      <c r="O843" s="29"/>
      <c r="P843" s="29"/>
      <c r="Q843" s="29"/>
      <c r="R843" s="29"/>
      <c r="S843" s="29"/>
      <c r="V843" s="29"/>
      <c r="Y843" s="29"/>
      <c r="AB843" s="29"/>
      <c r="AC843" s="29"/>
      <c r="AD843" s="29"/>
    </row>
    <row r="844" spans="12:30" customFormat="1" ht="15.75" x14ac:dyDescent="0.25">
      <c r="L844" s="29"/>
      <c r="O844" s="29"/>
      <c r="P844" s="29"/>
      <c r="Q844" s="29"/>
      <c r="R844" s="29"/>
      <c r="S844" s="29"/>
      <c r="V844" s="29"/>
      <c r="Y844" s="29"/>
      <c r="AB844" s="29"/>
      <c r="AC844" s="29"/>
      <c r="AD844" s="29"/>
    </row>
    <row r="845" spans="12:30" customFormat="1" ht="15.75" x14ac:dyDescent="0.25">
      <c r="L845" s="29"/>
      <c r="O845" s="29"/>
      <c r="P845" s="29"/>
      <c r="Q845" s="29"/>
      <c r="R845" s="29"/>
      <c r="S845" s="29"/>
      <c r="V845" s="29"/>
      <c r="Y845" s="29"/>
      <c r="AB845" s="29"/>
      <c r="AC845" s="29"/>
      <c r="AD845" s="29"/>
    </row>
    <row r="846" spans="12:30" customFormat="1" ht="15.75" x14ac:dyDescent="0.25">
      <c r="L846" s="29"/>
      <c r="O846" s="29"/>
      <c r="P846" s="29"/>
      <c r="Q846" s="29"/>
      <c r="R846" s="29"/>
      <c r="S846" s="29"/>
      <c r="V846" s="29"/>
      <c r="Y846" s="29"/>
      <c r="AB846" s="29"/>
      <c r="AC846" s="29"/>
      <c r="AD846" s="29"/>
    </row>
    <row r="847" spans="12:30" customFormat="1" ht="15.75" x14ac:dyDescent="0.25">
      <c r="L847" s="29"/>
      <c r="O847" s="29"/>
      <c r="P847" s="29"/>
      <c r="Q847" s="29"/>
      <c r="R847" s="29"/>
      <c r="S847" s="29"/>
      <c r="V847" s="29"/>
      <c r="Y847" s="29"/>
      <c r="AB847" s="29"/>
      <c r="AC847" s="29"/>
      <c r="AD847" s="29"/>
    </row>
    <row r="848" spans="12:30" customFormat="1" ht="15.75" x14ac:dyDescent="0.25">
      <c r="L848" s="29"/>
      <c r="O848" s="29"/>
      <c r="P848" s="29"/>
      <c r="Q848" s="29"/>
      <c r="R848" s="29"/>
      <c r="S848" s="29"/>
      <c r="V848" s="29"/>
      <c r="Y848" s="29"/>
      <c r="AB848" s="29"/>
      <c r="AC848" s="29"/>
      <c r="AD848" s="29"/>
    </row>
    <row r="849" spans="12:30" customFormat="1" ht="15.75" x14ac:dyDescent="0.25">
      <c r="L849" s="29"/>
      <c r="O849" s="29"/>
      <c r="P849" s="29"/>
      <c r="Q849" s="29"/>
      <c r="R849" s="29"/>
      <c r="S849" s="29"/>
      <c r="V849" s="29"/>
      <c r="Y849" s="29"/>
      <c r="AB849" s="29"/>
      <c r="AC849" s="29"/>
      <c r="AD849" s="29"/>
    </row>
    <row r="850" spans="12:30" customFormat="1" ht="15.75" x14ac:dyDescent="0.25">
      <c r="L850" s="29"/>
      <c r="O850" s="29"/>
      <c r="P850" s="29"/>
      <c r="Q850" s="29"/>
      <c r="R850" s="29"/>
      <c r="S850" s="29"/>
      <c r="V850" s="29"/>
      <c r="Y850" s="29"/>
      <c r="AB850" s="29"/>
      <c r="AC850" s="29"/>
      <c r="AD850" s="29"/>
    </row>
    <row r="851" spans="12:30" customFormat="1" ht="15.75" x14ac:dyDescent="0.25">
      <c r="L851" s="29"/>
      <c r="O851" s="29"/>
      <c r="P851" s="29"/>
      <c r="Q851" s="29"/>
      <c r="R851" s="29"/>
      <c r="S851" s="29"/>
      <c r="V851" s="29"/>
      <c r="Y851" s="29"/>
      <c r="AB851" s="29"/>
      <c r="AC851" s="29"/>
      <c r="AD851" s="29"/>
    </row>
    <row r="852" spans="12:30" customFormat="1" ht="15.75" x14ac:dyDescent="0.25">
      <c r="L852" s="29"/>
      <c r="O852" s="29"/>
      <c r="P852" s="29"/>
      <c r="Q852" s="29"/>
      <c r="R852" s="29"/>
      <c r="S852" s="29"/>
      <c r="V852" s="29"/>
      <c r="Y852" s="29"/>
      <c r="AB852" s="29"/>
      <c r="AC852" s="29"/>
      <c r="AD852" s="29"/>
    </row>
    <row r="853" spans="12:30" customFormat="1" ht="15.75" x14ac:dyDescent="0.25">
      <c r="L853" s="29"/>
      <c r="O853" s="29"/>
      <c r="P853" s="29"/>
      <c r="Q853" s="29"/>
      <c r="R853" s="29"/>
      <c r="S853" s="29"/>
      <c r="V853" s="29"/>
      <c r="Y853" s="29"/>
      <c r="AB853" s="29"/>
      <c r="AC853" s="29"/>
      <c r="AD853" s="29"/>
    </row>
    <row r="854" spans="12:30" customFormat="1" ht="15.75" x14ac:dyDescent="0.25">
      <c r="L854" s="29"/>
      <c r="O854" s="29"/>
      <c r="P854" s="29"/>
      <c r="Q854" s="29"/>
      <c r="R854" s="29"/>
      <c r="S854" s="29"/>
      <c r="V854" s="29"/>
      <c r="Y854" s="29"/>
      <c r="AB854" s="29"/>
      <c r="AC854" s="29"/>
      <c r="AD854" s="29"/>
    </row>
    <row r="855" spans="12:30" customFormat="1" ht="15.75" x14ac:dyDescent="0.25">
      <c r="L855" s="29"/>
      <c r="O855" s="29"/>
      <c r="P855" s="29"/>
      <c r="Q855" s="29"/>
      <c r="R855" s="29"/>
      <c r="S855" s="29"/>
      <c r="V855" s="29"/>
      <c r="Y855" s="29"/>
      <c r="AB855" s="29"/>
      <c r="AC855" s="29"/>
      <c r="AD855" s="29"/>
    </row>
    <row r="856" spans="12:30" customFormat="1" ht="15.75" x14ac:dyDescent="0.25">
      <c r="L856" s="29"/>
      <c r="O856" s="29"/>
      <c r="P856" s="29"/>
      <c r="Q856" s="29"/>
      <c r="R856" s="29"/>
      <c r="S856" s="29"/>
      <c r="V856" s="29"/>
      <c r="Y856" s="29"/>
      <c r="AB856" s="29"/>
      <c r="AC856" s="29"/>
      <c r="AD856" s="29"/>
    </row>
    <row r="857" spans="12:30" customFormat="1" ht="15.75" x14ac:dyDescent="0.25">
      <c r="L857" s="29"/>
      <c r="O857" s="29"/>
      <c r="P857" s="29"/>
      <c r="Q857" s="29"/>
      <c r="R857" s="29"/>
      <c r="S857" s="29"/>
      <c r="V857" s="29"/>
      <c r="Y857" s="29"/>
      <c r="AB857" s="29"/>
      <c r="AC857" s="29"/>
      <c r="AD857" s="29"/>
    </row>
    <row r="858" spans="12:30" customFormat="1" ht="15.75" x14ac:dyDescent="0.25">
      <c r="L858" s="29"/>
      <c r="O858" s="29"/>
      <c r="P858" s="29"/>
      <c r="Q858" s="29"/>
      <c r="R858" s="29"/>
      <c r="S858" s="29"/>
      <c r="V858" s="29"/>
      <c r="Y858" s="29"/>
      <c r="AB858" s="29"/>
      <c r="AC858" s="29"/>
      <c r="AD858" s="29"/>
    </row>
    <row r="859" spans="12:30" customFormat="1" ht="15.75" x14ac:dyDescent="0.25">
      <c r="L859" s="29"/>
      <c r="O859" s="29"/>
      <c r="P859" s="29"/>
      <c r="Q859" s="29"/>
      <c r="R859" s="29"/>
      <c r="S859" s="29"/>
      <c r="V859" s="29"/>
      <c r="Y859" s="29"/>
      <c r="AB859" s="29"/>
      <c r="AC859" s="29"/>
      <c r="AD859" s="29"/>
    </row>
    <row r="860" spans="12:30" customFormat="1" ht="15.75" x14ac:dyDescent="0.25">
      <c r="L860" s="29"/>
      <c r="O860" s="29"/>
      <c r="P860" s="29"/>
      <c r="Q860" s="29"/>
      <c r="R860" s="29"/>
      <c r="S860" s="29"/>
      <c r="V860" s="29"/>
      <c r="Y860" s="29"/>
      <c r="AB860" s="29"/>
      <c r="AC860" s="29"/>
      <c r="AD860" s="29"/>
    </row>
    <row r="861" spans="12:30" customFormat="1" ht="15.75" x14ac:dyDescent="0.25">
      <c r="L861" s="29"/>
      <c r="O861" s="29"/>
      <c r="P861" s="29"/>
      <c r="Q861" s="29"/>
      <c r="R861" s="29"/>
      <c r="S861" s="29"/>
      <c r="V861" s="29"/>
      <c r="Y861" s="29"/>
      <c r="AB861" s="29"/>
      <c r="AC861" s="29"/>
      <c r="AD861" s="29"/>
    </row>
    <row r="862" spans="12:30" customFormat="1" ht="15.75" x14ac:dyDescent="0.25">
      <c r="L862" s="29"/>
      <c r="O862" s="29"/>
      <c r="P862" s="29"/>
      <c r="Q862" s="29"/>
      <c r="R862" s="29"/>
      <c r="S862" s="29"/>
      <c r="V862" s="29"/>
      <c r="Y862" s="29"/>
      <c r="AB862" s="29"/>
      <c r="AC862" s="29"/>
      <c r="AD862" s="29"/>
    </row>
    <row r="863" spans="12:30" customFormat="1" ht="15.75" x14ac:dyDescent="0.25">
      <c r="L863" s="29"/>
      <c r="O863" s="29"/>
      <c r="P863" s="29"/>
      <c r="Q863" s="29"/>
      <c r="R863" s="29"/>
      <c r="S863" s="29"/>
      <c r="V863" s="29"/>
      <c r="Y863" s="29"/>
      <c r="AB863" s="29"/>
      <c r="AC863" s="29"/>
      <c r="AD863" s="29"/>
    </row>
    <row r="864" spans="12:30" customFormat="1" ht="15.75" x14ac:dyDescent="0.25">
      <c r="L864" s="29"/>
      <c r="O864" s="29"/>
      <c r="P864" s="29"/>
      <c r="Q864" s="29"/>
      <c r="R864" s="29"/>
      <c r="S864" s="29"/>
      <c r="V864" s="29"/>
      <c r="Y864" s="29"/>
      <c r="AB864" s="29"/>
      <c r="AC864" s="29"/>
      <c r="AD864" s="29"/>
    </row>
    <row r="865" spans="12:31" customFormat="1" ht="15.75" x14ac:dyDescent="0.25">
      <c r="L865" s="29"/>
      <c r="O865" s="29"/>
      <c r="P865" s="29"/>
      <c r="Q865" s="29"/>
      <c r="R865" s="29"/>
      <c r="S865" s="29"/>
      <c r="V865" s="29"/>
      <c r="Y865" s="29"/>
      <c r="AB865" s="29"/>
      <c r="AC865" s="29"/>
      <c r="AD865" s="29"/>
    </row>
    <row r="866" spans="12:31" customFormat="1" ht="15.75" x14ac:dyDescent="0.25">
      <c r="L866" s="29"/>
      <c r="O866" s="29"/>
      <c r="P866" s="29"/>
      <c r="Q866" s="29"/>
      <c r="R866" s="29"/>
      <c r="S866" s="29"/>
      <c r="V866" s="29"/>
      <c r="Y866" s="29"/>
      <c r="AB866" s="29"/>
      <c r="AC866" s="29"/>
      <c r="AD866" s="29"/>
    </row>
    <row r="867" spans="12:31" customFormat="1" ht="15.75" x14ac:dyDescent="0.25">
      <c r="L867" s="29"/>
      <c r="O867" s="29"/>
      <c r="P867" s="29"/>
      <c r="Q867" s="29"/>
      <c r="R867" s="29"/>
      <c r="S867" s="29"/>
      <c r="V867" s="29"/>
      <c r="Y867" s="29"/>
      <c r="AB867" s="29"/>
      <c r="AC867" s="29"/>
      <c r="AD867" s="29"/>
    </row>
    <row r="868" spans="12:31" customFormat="1" ht="15.75" x14ac:dyDescent="0.25"/>
    <row r="869" spans="12:31" customFormat="1" ht="15.75" x14ac:dyDescent="0.25">
      <c r="S869" s="29"/>
      <c r="AD869" s="32"/>
    </row>
    <row r="870" spans="12:31" customFormat="1" ht="15.75" x14ac:dyDescent="0.25">
      <c r="T870" s="7"/>
      <c r="AE870" s="7"/>
    </row>
    <row r="871" spans="12:31" customFormat="1" ht="15.75" x14ac:dyDescent="0.25">
      <c r="U871" s="31"/>
    </row>
    <row r="872" spans="12:31" s="33" customFormat="1" ht="15.75" x14ac:dyDescent="0.25"/>
    <row r="873" spans="12:31" customFormat="1" ht="15.75" x14ac:dyDescent="0.25"/>
    <row r="874" spans="12:31" customFormat="1" ht="15.75" x14ac:dyDescent="0.25"/>
    <row r="875" spans="12:31" customFormat="1" ht="15.75" x14ac:dyDescent="0.25">
      <c r="L875" s="29"/>
      <c r="O875" s="29"/>
      <c r="Q875" s="29"/>
      <c r="R875" s="29"/>
      <c r="S875" s="29"/>
      <c r="V875" s="29"/>
      <c r="Y875" s="29"/>
      <c r="AB875" s="29"/>
      <c r="AC875" s="29"/>
      <c r="AD875" s="29"/>
    </row>
    <row r="876" spans="12:31" customFormat="1" ht="15.75" x14ac:dyDescent="0.25">
      <c r="L876" s="29"/>
      <c r="O876" s="29"/>
      <c r="Q876" s="29"/>
      <c r="R876" s="29"/>
      <c r="S876" s="29"/>
      <c r="V876" s="29"/>
      <c r="Y876" s="29"/>
      <c r="AB876" s="29"/>
      <c r="AC876" s="29"/>
      <c r="AD876" s="29"/>
    </row>
    <row r="877" spans="12:31" customFormat="1" ht="15.75" x14ac:dyDescent="0.25">
      <c r="L877" s="29"/>
      <c r="O877" s="29"/>
      <c r="Q877" s="29"/>
      <c r="R877" s="29"/>
      <c r="S877" s="29"/>
      <c r="V877" s="29"/>
      <c r="Y877" s="29"/>
      <c r="AB877" s="29"/>
      <c r="AC877" s="29"/>
      <c r="AD877" s="29"/>
    </row>
    <row r="878" spans="12:31" customFormat="1" ht="15.75" x14ac:dyDescent="0.25">
      <c r="L878" s="29"/>
      <c r="O878" s="29"/>
      <c r="Q878" s="29"/>
      <c r="R878" s="29"/>
      <c r="S878" s="29"/>
      <c r="V878" s="29"/>
      <c r="Y878" s="29"/>
      <c r="AB878" s="29"/>
      <c r="AC878" s="29"/>
      <c r="AD878" s="29"/>
    </row>
    <row r="879" spans="12:31" customFormat="1" ht="15.75" x14ac:dyDescent="0.25">
      <c r="L879" s="29"/>
      <c r="O879" s="29"/>
      <c r="Q879" s="29"/>
      <c r="R879" s="29"/>
      <c r="S879" s="29"/>
      <c r="V879" s="29"/>
      <c r="Y879" s="29"/>
      <c r="AB879" s="29"/>
      <c r="AC879" s="29"/>
      <c r="AD879" s="29"/>
    </row>
    <row r="880" spans="12:31" customFormat="1" ht="15.75" x14ac:dyDescent="0.25">
      <c r="L880" s="29"/>
      <c r="O880" s="29"/>
      <c r="Q880" s="29"/>
      <c r="R880" s="29"/>
      <c r="S880" s="29"/>
      <c r="V880" s="29"/>
      <c r="Y880" s="29"/>
      <c r="AB880" s="29"/>
      <c r="AC880" s="29"/>
      <c r="AD880" s="29"/>
    </row>
    <row r="881" spans="12:30" customFormat="1" ht="15.75" x14ac:dyDescent="0.25">
      <c r="L881" s="29"/>
      <c r="O881" s="29"/>
      <c r="Q881" s="29"/>
      <c r="R881" s="29"/>
      <c r="S881" s="29"/>
      <c r="V881" s="29"/>
      <c r="Y881" s="29"/>
      <c r="AB881" s="29"/>
      <c r="AC881" s="29"/>
      <c r="AD881" s="29"/>
    </row>
    <row r="882" spans="12:30" customFormat="1" ht="15.75" x14ac:dyDescent="0.25">
      <c r="L882" s="29"/>
      <c r="O882" s="29"/>
      <c r="Q882" s="29"/>
      <c r="R882" s="29"/>
      <c r="S882" s="29"/>
      <c r="V882" s="29"/>
      <c r="Y882" s="29"/>
      <c r="AB882" s="29"/>
      <c r="AC882" s="29"/>
      <c r="AD882" s="29"/>
    </row>
    <row r="883" spans="12:30" customFormat="1" ht="15.75" x14ac:dyDescent="0.25">
      <c r="L883" s="29"/>
      <c r="O883" s="29"/>
      <c r="Q883" s="29"/>
      <c r="R883" s="29"/>
      <c r="S883" s="29"/>
      <c r="V883" s="29"/>
      <c r="Y883" s="29"/>
      <c r="AB883" s="29"/>
      <c r="AC883" s="29"/>
      <c r="AD883" s="29"/>
    </row>
    <row r="884" spans="12:30" customFormat="1" ht="15.75" x14ac:dyDescent="0.25">
      <c r="L884" s="29"/>
      <c r="O884" s="29"/>
      <c r="Q884" s="29"/>
      <c r="R884" s="29"/>
      <c r="S884" s="29"/>
      <c r="V884" s="29"/>
      <c r="Y884" s="29"/>
      <c r="AB884" s="29"/>
      <c r="AC884" s="29"/>
      <c r="AD884" s="29"/>
    </row>
    <row r="885" spans="12:30" customFormat="1" ht="15.75" x14ac:dyDescent="0.25">
      <c r="L885" s="29"/>
      <c r="O885" s="29"/>
      <c r="Q885" s="29"/>
      <c r="R885" s="29"/>
      <c r="S885" s="29"/>
      <c r="V885" s="29"/>
      <c r="Y885" s="29"/>
      <c r="AB885" s="29"/>
      <c r="AC885" s="29"/>
      <c r="AD885" s="29"/>
    </row>
    <row r="886" spans="12:30" customFormat="1" ht="15.75" x14ac:dyDescent="0.25">
      <c r="L886" s="29"/>
      <c r="O886" s="29"/>
      <c r="Q886" s="29"/>
      <c r="R886" s="29"/>
      <c r="S886" s="29"/>
      <c r="V886" s="29"/>
      <c r="Y886" s="29"/>
      <c r="AB886" s="29"/>
      <c r="AC886" s="29"/>
      <c r="AD886" s="29"/>
    </row>
    <row r="887" spans="12:30" customFormat="1" ht="15.75" x14ac:dyDescent="0.25">
      <c r="L887" s="29"/>
      <c r="O887" s="29"/>
      <c r="Q887" s="29"/>
      <c r="R887" s="29"/>
      <c r="S887" s="29"/>
      <c r="V887" s="29"/>
      <c r="Y887" s="29"/>
      <c r="AB887" s="29"/>
      <c r="AC887" s="29"/>
      <c r="AD887" s="29"/>
    </row>
    <row r="888" spans="12:30" customFormat="1" ht="15.75" x14ac:dyDescent="0.25">
      <c r="L888" s="29"/>
      <c r="O888" s="29"/>
      <c r="Q888" s="29"/>
      <c r="R888" s="29"/>
      <c r="S888" s="29"/>
      <c r="V888" s="29"/>
      <c r="Y888" s="29"/>
      <c r="AB888" s="29"/>
      <c r="AC888" s="29"/>
      <c r="AD888" s="29"/>
    </row>
    <row r="889" spans="12:30" customFormat="1" ht="15.75" x14ac:dyDescent="0.25">
      <c r="L889" s="29"/>
      <c r="O889" s="29"/>
      <c r="Q889" s="29"/>
      <c r="R889" s="29"/>
      <c r="S889" s="29"/>
      <c r="V889" s="29"/>
      <c r="Y889" s="29"/>
      <c r="AB889" s="29"/>
      <c r="AC889" s="29"/>
      <c r="AD889" s="29"/>
    </row>
    <row r="890" spans="12:30" customFormat="1" ht="15.75" x14ac:dyDescent="0.25">
      <c r="L890" s="29"/>
      <c r="O890" s="29"/>
      <c r="Q890" s="29"/>
      <c r="R890" s="29"/>
      <c r="S890" s="29"/>
      <c r="V890" s="29"/>
      <c r="Y890" s="29"/>
      <c r="AB890" s="29"/>
      <c r="AC890" s="29"/>
      <c r="AD890" s="29"/>
    </row>
    <row r="891" spans="12:30" customFormat="1" ht="15.75" x14ac:dyDescent="0.25">
      <c r="L891" s="29"/>
      <c r="O891" s="29"/>
      <c r="Q891" s="29"/>
      <c r="R891" s="29"/>
      <c r="S891" s="29"/>
      <c r="V891" s="29"/>
      <c r="Y891" s="29"/>
      <c r="AB891" s="29"/>
      <c r="AC891" s="29"/>
      <c r="AD891" s="29"/>
    </row>
    <row r="892" spans="12:30" customFormat="1" ht="15.75" x14ac:dyDescent="0.25">
      <c r="L892" s="29"/>
      <c r="O892" s="29"/>
      <c r="Q892" s="29"/>
      <c r="R892" s="29"/>
      <c r="S892" s="29"/>
      <c r="V892" s="29"/>
      <c r="Y892" s="29"/>
      <c r="AB892" s="29"/>
      <c r="AC892" s="29"/>
      <c r="AD892" s="29"/>
    </row>
    <row r="893" spans="12:30" customFormat="1" ht="15.75" x14ac:dyDescent="0.25">
      <c r="L893" s="29"/>
      <c r="O893" s="29"/>
      <c r="Q893" s="29"/>
      <c r="R893" s="29"/>
      <c r="S893" s="29"/>
      <c r="V893" s="29"/>
      <c r="Y893" s="29"/>
      <c r="AB893" s="29"/>
      <c r="AC893" s="29"/>
      <c r="AD893" s="29"/>
    </row>
    <row r="894" spans="12:30" customFormat="1" ht="15.75" x14ac:dyDescent="0.25">
      <c r="L894" s="29"/>
      <c r="O894" s="29"/>
      <c r="Q894" s="29"/>
      <c r="R894" s="29"/>
      <c r="S894" s="29"/>
      <c r="V894" s="29"/>
      <c r="Y894" s="29"/>
      <c r="AB894" s="29"/>
      <c r="AC894" s="29"/>
      <c r="AD894" s="29"/>
    </row>
    <row r="895" spans="12:30" customFormat="1" ht="15.75" x14ac:dyDescent="0.25">
      <c r="L895" s="29"/>
      <c r="O895" s="29"/>
      <c r="Q895" s="29"/>
      <c r="R895" s="29"/>
      <c r="S895" s="29"/>
      <c r="V895" s="29"/>
      <c r="Y895" s="29"/>
      <c r="AB895" s="29"/>
      <c r="AC895" s="29"/>
      <c r="AD895" s="29"/>
    </row>
    <row r="896" spans="12:30" customFormat="1" ht="15.75" x14ac:dyDescent="0.25">
      <c r="L896" s="29"/>
      <c r="O896" s="29"/>
      <c r="Q896" s="29"/>
      <c r="R896" s="29"/>
      <c r="S896" s="29"/>
      <c r="V896" s="29"/>
      <c r="Y896" s="29"/>
      <c r="AB896" s="29"/>
      <c r="AC896" s="29"/>
      <c r="AD896" s="29"/>
    </row>
    <row r="897" spans="12:30" customFormat="1" ht="15.75" x14ac:dyDescent="0.25">
      <c r="L897" s="29"/>
      <c r="O897" s="29"/>
      <c r="Q897" s="29"/>
      <c r="R897" s="29"/>
      <c r="S897" s="29"/>
      <c r="V897" s="29"/>
      <c r="Y897" s="29"/>
      <c r="AB897" s="29"/>
      <c r="AC897" s="29"/>
      <c r="AD897" s="29"/>
    </row>
    <row r="898" spans="12:30" customFormat="1" ht="15.75" x14ac:dyDescent="0.25">
      <c r="L898" s="29"/>
      <c r="O898" s="29"/>
      <c r="Q898" s="29"/>
      <c r="R898" s="29"/>
      <c r="S898" s="29"/>
      <c r="V898" s="29"/>
      <c r="Y898" s="29"/>
      <c r="AB898" s="29"/>
      <c r="AC898" s="29"/>
      <c r="AD898" s="29"/>
    </row>
    <row r="899" spans="12:30" customFormat="1" ht="15.75" x14ac:dyDescent="0.25">
      <c r="L899" s="29"/>
      <c r="O899" s="29"/>
      <c r="Q899" s="29"/>
      <c r="R899" s="29"/>
      <c r="S899" s="29"/>
      <c r="V899" s="29"/>
      <c r="Y899" s="29"/>
      <c r="AB899" s="29"/>
      <c r="AC899" s="29"/>
      <c r="AD899" s="29"/>
    </row>
    <row r="900" spans="12:30" customFormat="1" ht="15.75" x14ac:dyDescent="0.25">
      <c r="L900" s="29"/>
      <c r="O900" s="29"/>
      <c r="Q900" s="29"/>
      <c r="R900" s="29"/>
      <c r="S900" s="29"/>
      <c r="V900" s="29"/>
      <c r="Y900" s="29"/>
      <c r="AB900" s="29"/>
      <c r="AC900" s="29"/>
      <c r="AD900" s="29"/>
    </row>
    <row r="901" spans="12:30" customFormat="1" ht="15.75" x14ac:dyDescent="0.25">
      <c r="L901" s="29"/>
      <c r="O901" s="29"/>
      <c r="Q901" s="29"/>
      <c r="R901" s="29"/>
      <c r="S901" s="29"/>
      <c r="V901" s="29"/>
      <c r="Y901" s="29"/>
      <c r="AB901" s="29"/>
      <c r="AC901" s="29"/>
      <c r="AD901" s="29"/>
    </row>
    <row r="902" spans="12:30" customFormat="1" ht="15.75" x14ac:dyDescent="0.25">
      <c r="L902" s="29"/>
      <c r="O902" s="29"/>
      <c r="Q902" s="29"/>
      <c r="R902" s="29"/>
      <c r="S902" s="29"/>
      <c r="V902" s="29"/>
      <c r="Y902" s="29"/>
      <c r="AB902" s="29"/>
      <c r="AC902" s="29"/>
      <c r="AD902" s="29"/>
    </row>
    <row r="903" spans="12:30" customFormat="1" ht="15.75" x14ac:dyDescent="0.25">
      <c r="L903" s="29"/>
      <c r="O903" s="29"/>
      <c r="Q903" s="29"/>
      <c r="R903" s="29"/>
      <c r="S903" s="29"/>
      <c r="V903" s="29"/>
      <c r="Y903" s="29"/>
      <c r="AB903" s="29"/>
      <c r="AC903" s="29"/>
      <c r="AD903" s="29"/>
    </row>
    <row r="904" spans="12:30" customFormat="1" ht="15.75" x14ac:dyDescent="0.25">
      <c r="L904" s="29"/>
      <c r="O904" s="29"/>
      <c r="Q904" s="29"/>
      <c r="R904" s="29"/>
      <c r="S904" s="29"/>
      <c r="V904" s="29"/>
      <c r="Y904" s="29"/>
      <c r="AB904" s="29"/>
      <c r="AC904" s="29"/>
      <c r="AD904" s="29"/>
    </row>
    <row r="905" spans="12:30" customFormat="1" ht="15.75" x14ac:dyDescent="0.25">
      <c r="L905" s="29"/>
      <c r="O905" s="29"/>
      <c r="Q905" s="29"/>
      <c r="R905" s="29"/>
      <c r="S905" s="29"/>
      <c r="V905" s="29"/>
      <c r="Y905" s="29"/>
      <c r="AB905" s="29"/>
      <c r="AC905" s="29"/>
      <c r="AD905" s="29"/>
    </row>
    <row r="906" spans="12:30" customFormat="1" ht="15.75" x14ac:dyDescent="0.25">
      <c r="L906" s="29"/>
      <c r="O906" s="29"/>
      <c r="Q906" s="29"/>
      <c r="R906" s="29"/>
      <c r="S906" s="29"/>
      <c r="V906" s="29"/>
      <c r="Y906" s="29"/>
      <c r="AB906" s="29"/>
      <c r="AC906" s="29"/>
      <c r="AD906" s="29"/>
    </row>
    <row r="907" spans="12:30" customFormat="1" ht="15.75" x14ac:dyDescent="0.25">
      <c r="L907" s="29"/>
      <c r="O907" s="29"/>
      <c r="Q907" s="29"/>
      <c r="R907" s="29"/>
      <c r="S907" s="29"/>
      <c r="V907" s="29"/>
      <c r="Y907" s="29"/>
      <c r="AB907" s="29"/>
      <c r="AC907" s="29"/>
      <c r="AD907" s="29"/>
    </row>
    <row r="908" spans="12:30" customFormat="1" ht="15.75" x14ac:dyDescent="0.25">
      <c r="L908" s="29"/>
      <c r="O908" s="29"/>
      <c r="Q908" s="29"/>
      <c r="R908" s="29"/>
      <c r="S908" s="29"/>
      <c r="V908" s="29"/>
      <c r="Y908" s="29"/>
      <c r="AB908" s="29"/>
      <c r="AC908" s="29"/>
      <c r="AD908" s="29"/>
    </row>
    <row r="909" spans="12:30" customFormat="1" ht="15.75" x14ac:dyDescent="0.25">
      <c r="L909" s="29"/>
      <c r="O909" s="29"/>
      <c r="Q909" s="29"/>
      <c r="R909" s="29"/>
      <c r="S909" s="29"/>
      <c r="V909" s="29"/>
      <c r="Y909" s="29"/>
      <c r="AB909" s="29"/>
      <c r="AC909" s="29"/>
      <c r="AD909" s="29"/>
    </row>
    <row r="910" spans="12:30" customFormat="1" ht="15.75" x14ac:dyDescent="0.25">
      <c r="L910" s="29"/>
      <c r="O910" s="29"/>
      <c r="Q910" s="29"/>
      <c r="R910" s="29"/>
      <c r="S910" s="29"/>
      <c r="V910" s="29"/>
      <c r="Y910" s="29"/>
      <c r="AB910" s="29"/>
      <c r="AC910" s="29"/>
      <c r="AD910" s="29"/>
    </row>
    <row r="911" spans="12:30" customFormat="1" ht="15.75" x14ac:dyDescent="0.25">
      <c r="L911" s="29"/>
      <c r="O911" s="29"/>
      <c r="Q911" s="29"/>
      <c r="R911" s="29"/>
      <c r="S911" s="29"/>
      <c r="V911" s="29"/>
      <c r="Y911" s="29"/>
      <c r="AB911" s="29"/>
      <c r="AC911" s="29"/>
      <c r="AD911" s="29"/>
    </row>
    <row r="912" spans="12:30" customFormat="1" ht="15.75" x14ac:dyDescent="0.25">
      <c r="L912" s="29"/>
      <c r="O912" s="29"/>
      <c r="Q912" s="29"/>
      <c r="R912" s="29"/>
      <c r="S912" s="29"/>
      <c r="V912" s="29"/>
      <c r="Y912" s="29"/>
      <c r="AB912" s="29"/>
      <c r="AC912" s="29"/>
      <c r="AD912" s="29"/>
    </row>
    <row r="913" spans="12:31" customFormat="1" ht="15.75" x14ac:dyDescent="0.25">
      <c r="L913" s="29"/>
      <c r="O913" s="29"/>
      <c r="Q913" s="29"/>
      <c r="R913" s="29"/>
      <c r="S913" s="29"/>
      <c r="V913" s="29"/>
      <c r="Y913" s="29"/>
      <c r="AB913" s="29"/>
      <c r="AC913" s="29"/>
      <c r="AD913" s="29"/>
    </row>
    <row r="914" spans="12:31" customFormat="1" ht="15.75" x14ac:dyDescent="0.25">
      <c r="L914" s="29"/>
      <c r="O914" s="29"/>
      <c r="Q914" s="29"/>
      <c r="R914" s="29"/>
      <c r="S914" s="29"/>
      <c r="V914" s="29"/>
      <c r="Y914" s="29"/>
      <c r="AB914" s="29"/>
      <c r="AC914" s="29"/>
      <c r="AD914" s="29"/>
    </row>
    <row r="915" spans="12:31" customFormat="1" ht="15.75" x14ac:dyDescent="0.25">
      <c r="L915" s="29"/>
      <c r="O915" s="29"/>
      <c r="Q915" s="29"/>
      <c r="R915" s="29"/>
      <c r="S915" s="29"/>
      <c r="V915" s="29"/>
      <c r="Y915" s="29"/>
      <c r="AB915" s="29"/>
      <c r="AC915" s="29"/>
      <c r="AD915" s="29"/>
    </row>
    <row r="916" spans="12:31" customFormat="1" ht="15.75" x14ac:dyDescent="0.25">
      <c r="L916" s="29"/>
      <c r="O916" s="29"/>
      <c r="Q916" s="29"/>
      <c r="R916" s="29"/>
      <c r="S916" s="29"/>
      <c r="V916" s="29"/>
      <c r="Y916" s="29"/>
      <c r="AB916" s="29"/>
      <c r="AC916" s="29"/>
      <c r="AD916" s="29"/>
    </row>
    <row r="917" spans="12:31" customFormat="1" ht="15.75" x14ac:dyDescent="0.25">
      <c r="L917" s="29"/>
      <c r="O917" s="29"/>
      <c r="Q917" s="29"/>
      <c r="R917" s="29"/>
      <c r="S917" s="29"/>
      <c r="V917" s="29"/>
      <c r="Y917" s="29"/>
      <c r="AB917" s="29"/>
      <c r="AC917" s="29"/>
      <c r="AD917" s="29"/>
    </row>
    <row r="918" spans="12:31" customFormat="1" ht="15.75" x14ac:dyDescent="0.25">
      <c r="L918" s="29"/>
      <c r="O918" s="29"/>
      <c r="Q918" s="29"/>
      <c r="R918" s="29"/>
      <c r="S918" s="29"/>
      <c r="V918" s="29"/>
      <c r="Y918" s="29"/>
      <c r="AB918" s="29"/>
      <c r="AC918" s="29"/>
      <c r="AD918" s="29"/>
    </row>
    <row r="919" spans="12:31" customFormat="1" ht="15.75" x14ac:dyDescent="0.25">
      <c r="L919" s="29"/>
      <c r="O919" s="29"/>
      <c r="Q919" s="29"/>
      <c r="R919" s="29"/>
      <c r="S919" s="29"/>
      <c r="V919" s="29"/>
      <c r="Y919" s="29"/>
      <c r="AB919" s="29"/>
      <c r="AC919" s="29"/>
      <c r="AD919" s="29"/>
    </row>
    <row r="920" spans="12:31" customFormat="1" ht="15.75" x14ac:dyDescent="0.25">
      <c r="L920" s="29"/>
      <c r="O920" s="29"/>
      <c r="Q920" s="29"/>
      <c r="R920" s="29"/>
      <c r="S920" s="29"/>
      <c r="V920" s="29"/>
      <c r="Y920" s="29"/>
      <c r="AB920" s="29"/>
      <c r="AC920" s="29"/>
      <c r="AD920" s="29"/>
    </row>
    <row r="921" spans="12:31" customFormat="1" ht="15.75" x14ac:dyDescent="0.25">
      <c r="L921" s="29"/>
      <c r="O921" s="29"/>
      <c r="Q921" s="29"/>
      <c r="R921" s="29"/>
      <c r="S921" s="29"/>
      <c r="V921" s="29"/>
      <c r="Y921" s="29"/>
      <c r="AB921" s="29"/>
      <c r="AC921" s="29"/>
      <c r="AD921" s="29"/>
    </row>
    <row r="922" spans="12:31" customFormat="1" ht="15.75" x14ac:dyDescent="0.25">
      <c r="L922" s="29"/>
      <c r="O922" s="29"/>
      <c r="Q922" s="29"/>
      <c r="R922" s="29"/>
      <c r="S922" s="29"/>
      <c r="V922" s="29"/>
      <c r="Y922" s="29"/>
      <c r="AB922" s="29"/>
      <c r="AC922" s="29"/>
      <c r="AD922" s="29"/>
    </row>
    <row r="923" spans="12:31" customFormat="1" ht="15.75" x14ac:dyDescent="0.25">
      <c r="L923" s="29"/>
      <c r="O923" s="29"/>
      <c r="Q923" s="29"/>
      <c r="R923" s="29"/>
      <c r="S923" s="29"/>
      <c r="V923" s="29"/>
      <c r="Y923" s="29"/>
      <c r="AB923" s="29"/>
      <c r="AC923" s="29"/>
      <c r="AD923" s="29"/>
    </row>
    <row r="924" spans="12:31" customFormat="1" ht="15.75" x14ac:dyDescent="0.25">
      <c r="Q924" s="29"/>
      <c r="R924" s="29"/>
      <c r="S924" s="29"/>
    </row>
    <row r="925" spans="12:31" customFormat="1" ht="15.75" x14ac:dyDescent="0.25">
      <c r="Q925" s="29"/>
      <c r="R925" s="29"/>
    </row>
    <row r="926" spans="12:31" customFormat="1" ht="15.75" x14ac:dyDescent="0.25">
      <c r="Q926" s="29"/>
      <c r="R926" s="29"/>
      <c r="T926" s="7"/>
      <c r="AE926" s="7"/>
    </row>
    <row r="927" spans="12:31" customFormat="1" ht="15.75" x14ac:dyDescent="0.25">
      <c r="Q927" s="29"/>
      <c r="R927" s="29"/>
      <c r="T927" s="7"/>
      <c r="AE927" s="7"/>
    </row>
    <row r="928" spans="12:31" customFormat="1" ht="15.75" x14ac:dyDescent="0.25">
      <c r="L928" s="29"/>
      <c r="O928" s="29"/>
      <c r="Q928" s="29"/>
      <c r="R928" s="29"/>
      <c r="S928" s="29"/>
      <c r="V928" s="29"/>
      <c r="W928" s="29"/>
      <c r="X928" s="29"/>
      <c r="Y928" s="29"/>
      <c r="AB928" s="29"/>
      <c r="AC928" s="29"/>
      <c r="AD928" s="29"/>
    </row>
    <row r="929" spans="12:30" customFormat="1" ht="15.75" x14ac:dyDescent="0.25">
      <c r="L929" s="29"/>
      <c r="O929" s="29"/>
      <c r="Q929" s="29"/>
      <c r="R929" s="29"/>
      <c r="S929" s="29"/>
      <c r="V929" s="29"/>
      <c r="W929" s="29"/>
      <c r="X929" s="29"/>
      <c r="Y929" s="29"/>
      <c r="AB929" s="29"/>
      <c r="AC929" s="29"/>
      <c r="AD929" s="29"/>
    </row>
    <row r="930" spans="12:30" customFormat="1" ht="15.75" x14ac:dyDescent="0.25">
      <c r="L930" s="29"/>
      <c r="O930" s="29"/>
      <c r="Q930" s="29"/>
      <c r="R930" s="29"/>
      <c r="S930" s="29"/>
      <c r="V930" s="29"/>
      <c r="W930" s="29"/>
      <c r="X930" s="29"/>
      <c r="Y930" s="29"/>
      <c r="AB930" s="29"/>
      <c r="AC930" s="29"/>
      <c r="AD930" s="29"/>
    </row>
    <row r="931" spans="12:30" customFormat="1" ht="15.75" x14ac:dyDescent="0.25">
      <c r="L931" s="29"/>
      <c r="O931" s="29"/>
      <c r="Q931" s="29"/>
      <c r="R931" s="29"/>
      <c r="S931" s="29"/>
      <c r="V931" s="29"/>
      <c r="W931" s="29"/>
      <c r="X931" s="29"/>
      <c r="Y931" s="29"/>
      <c r="AB931" s="29"/>
      <c r="AC931" s="29"/>
      <c r="AD931" s="29"/>
    </row>
    <row r="932" spans="12:30" customFormat="1" ht="15.75" x14ac:dyDescent="0.25">
      <c r="L932" s="29"/>
      <c r="O932" s="29"/>
      <c r="Q932" s="29"/>
      <c r="R932" s="29"/>
      <c r="S932" s="29"/>
      <c r="V932" s="29"/>
      <c r="W932" s="29"/>
      <c r="X932" s="29"/>
      <c r="Y932" s="29"/>
      <c r="AB932" s="29"/>
      <c r="AC932" s="29"/>
      <c r="AD932" s="29"/>
    </row>
    <row r="933" spans="12:30" customFormat="1" ht="15.75" x14ac:dyDescent="0.25">
      <c r="L933" s="29"/>
      <c r="O933" s="29"/>
      <c r="Q933" s="29"/>
      <c r="R933" s="29"/>
      <c r="S933" s="29"/>
      <c r="V933" s="29"/>
      <c r="W933" s="29"/>
      <c r="X933" s="29"/>
      <c r="Y933" s="29"/>
      <c r="AB933" s="29"/>
      <c r="AC933" s="29"/>
      <c r="AD933" s="29"/>
    </row>
    <row r="934" spans="12:30" customFormat="1" ht="15.75" x14ac:dyDescent="0.25">
      <c r="L934" s="29"/>
      <c r="O934" s="29"/>
      <c r="Q934" s="29"/>
      <c r="R934" s="29"/>
      <c r="S934" s="29"/>
      <c r="V934" s="29"/>
      <c r="W934" s="29"/>
      <c r="X934" s="29"/>
      <c r="Y934" s="29"/>
      <c r="AB934" s="29"/>
      <c r="AC934" s="29"/>
      <c r="AD934" s="29"/>
    </row>
    <row r="935" spans="12:30" customFormat="1" ht="15.75" x14ac:dyDescent="0.25">
      <c r="L935" s="29"/>
      <c r="O935" s="29"/>
      <c r="Q935" s="29"/>
      <c r="R935" s="29"/>
      <c r="S935" s="29"/>
      <c r="V935" s="29"/>
      <c r="W935" s="29"/>
      <c r="X935" s="29"/>
      <c r="Y935" s="29"/>
      <c r="AB935" s="29"/>
      <c r="AC935" s="29"/>
      <c r="AD935" s="29"/>
    </row>
    <row r="936" spans="12:30" customFormat="1" ht="15.75" x14ac:dyDescent="0.25">
      <c r="L936" s="29"/>
      <c r="O936" s="29"/>
      <c r="Q936" s="29"/>
      <c r="R936" s="29"/>
      <c r="S936" s="29"/>
      <c r="V936" s="29"/>
      <c r="W936" s="29"/>
      <c r="X936" s="29"/>
      <c r="Y936" s="29"/>
      <c r="AB936" s="29"/>
      <c r="AC936" s="29"/>
      <c r="AD936" s="29"/>
    </row>
    <row r="937" spans="12:30" customFormat="1" ht="15.75" x14ac:dyDescent="0.25">
      <c r="L937" s="29"/>
      <c r="O937" s="29"/>
      <c r="Q937" s="29"/>
      <c r="R937" s="29"/>
      <c r="S937" s="29"/>
      <c r="V937" s="29"/>
      <c r="W937" s="29"/>
      <c r="X937" s="29"/>
      <c r="Y937" s="29"/>
      <c r="AB937" s="29"/>
      <c r="AC937" s="29"/>
      <c r="AD937" s="29"/>
    </row>
    <row r="938" spans="12:30" customFormat="1" ht="15.75" x14ac:dyDescent="0.25">
      <c r="L938" s="29"/>
      <c r="O938" s="29"/>
      <c r="Q938" s="29"/>
      <c r="R938" s="29"/>
      <c r="S938" s="29"/>
      <c r="V938" s="29"/>
      <c r="W938" s="29"/>
      <c r="X938" s="29"/>
      <c r="Y938" s="29"/>
      <c r="AB938" s="29"/>
      <c r="AC938" s="29"/>
      <c r="AD938" s="29"/>
    </row>
    <row r="939" spans="12:30" customFormat="1" ht="15.75" x14ac:dyDescent="0.25">
      <c r="L939" s="29"/>
      <c r="O939" s="29"/>
      <c r="Q939" s="29"/>
      <c r="R939" s="29"/>
      <c r="S939" s="29"/>
      <c r="V939" s="29"/>
      <c r="W939" s="29"/>
      <c r="X939" s="29"/>
      <c r="Y939" s="29"/>
      <c r="AB939" s="29"/>
      <c r="AC939" s="29"/>
      <c r="AD939" s="29"/>
    </row>
    <row r="940" spans="12:30" customFormat="1" ht="15.75" x14ac:dyDescent="0.25">
      <c r="L940" s="29"/>
      <c r="O940" s="29"/>
      <c r="Q940" s="29"/>
      <c r="R940" s="29"/>
      <c r="S940" s="29"/>
      <c r="V940" s="29"/>
      <c r="W940" s="29"/>
      <c r="X940" s="29"/>
      <c r="Y940" s="29"/>
      <c r="AB940" s="29"/>
      <c r="AC940" s="29"/>
      <c r="AD940" s="29"/>
    </row>
    <row r="941" spans="12:30" customFormat="1" ht="15.75" x14ac:dyDescent="0.25">
      <c r="L941" s="29"/>
      <c r="O941" s="29"/>
      <c r="Q941" s="29"/>
      <c r="R941" s="29"/>
      <c r="S941" s="29"/>
      <c r="V941" s="29"/>
      <c r="W941" s="29"/>
      <c r="X941" s="29"/>
      <c r="Y941" s="29"/>
      <c r="AB941" s="29"/>
      <c r="AC941" s="29"/>
      <c r="AD941" s="29"/>
    </row>
    <row r="942" spans="12:30" customFormat="1" ht="15.75" x14ac:dyDescent="0.25">
      <c r="L942" s="29"/>
      <c r="O942" s="29"/>
      <c r="Q942" s="29"/>
      <c r="R942" s="29"/>
      <c r="S942" s="29"/>
      <c r="V942" s="29"/>
      <c r="W942" s="29"/>
      <c r="X942" s="29"/>
      <c r="Y942" s="29"/>
      <c r="AB942" s="29"/>
      <c r="AC942" s="29"/>
      <c r="AD942" s="29"/>
    </row>
    <row r="943" spans="12:30" customFormat="1" ht="15.75" x14ac:dyDescent="0.25">
      <c r="L943" s="29"/>
      <c r="O943" s="29"/>
      <c r="Q943" s="29"/>
      <c r="R943" s="29"/>
      <c r="S943" s="29"/>
      <c r="V943" s="29"/>
      <c r="W943" s="29"/>
      <c r="X943" s="29"/>
      <c r="Y943" s="29"/>
      <c r="AB943" s="29"/>
      <c r="AC943" s="29"/>
      <c r="AD943" s="29"/>
    </row>
    <row r="944" spans="12:30" customFormat="1" ht="15.75" x14ac:dyDescent="0.25">
      <c r="L944" s="29"/>
      <c r="O944" s="29"/>
      <c r="Q944" s="29"/>
      <c r="R944" s="29"/>
      <c r="S944" s="29"/>
      <c r="V944" s="29"/>
      <c r="W944" s="29"/>
      <c r="X944" s="29"/>
      <c r="Y944" s="29"/>
      <c r="AB944" s="29"/>
      <c r="AC944" s="29"/>
      <c r="AD944" s="29"/>
    </row>
    <row r="945" spans="12:30" customFormat="1" ht="15.75" x14ac:dyDescent="0.25">
      <c r="L945" s="29"/>
      <c r="O945" s="29"/>
      <c r="Q945" s="29"/>
      <c r="R945" s="29"/>
      <c r="S945" s="29"/>
      <c r="V945" s="29"/>
      <c r="W945" s="29"/>
      <c r="X945" s="29"/>
      <c r="Y945" s="29"/>
      <c r="AB945" s="29"/>
      <c r="AC945" s="29"/>
      <c r="AD945" s="29"/>
    </row>
    <row r="946" spans="12:30" customFormat="1" ht="15.75" x14ac:dyDescent="0.25">
      <c r="L946" s="29"/>
      <c r="O946" s="29"/>
      <c r="Q946" s="29"/>
      <c r="R946" s="29"/>
      <c r="S946" s="29"/>
      <c r="V946" s="29"/>
      <c r="W946" s="29"/>
      <c r="X946" s="29"/>
      <c r="Y946" s="29"/>
      <c r="AB946" s="29"/>
      <c r="AC946" s="29"/>
      <c r="AD946" s="29"/>
    </row>
    <row r="947" spans="12:30" customFormat="1" ht="15.75" x14ac:dyDescent="0.25">
      <c r="L947" s="29"/>
      <c r="O947" s="29"/>
      <c r="Q947" s="29"/>
      <c r="R947" s="29"/>
      <c r="S947" s="29"/>
      <c r="V947" s="29"/>
      <c r="W947" s="29"/>
      <c r="X947" s="29"/>
      <c r="Y947" s="29"/>
      <c r="AB947" s="29"/>
      <c r="AC947" s="29"/>
      <c r="AD947" s="29"/>
    </row>
    <row r="948" spans="12:30" customFormat="1" ht="15.75" x14ac:dyDescent="0.25">
      <c r="L948" s="29"/>
      <c r="O948" s="29"/>
      <c r="Q948" s="29"/>
      <c r="R948" s="29"/>
      <c r="S948" s="29"/>
      <c r="V948" s="29"/>
      <c r="W948" s="29"/>
      <c r="X948" s="29"/>
      <c r="Y948" s="29"/>
      <c r="AB948" s="29"/>
      <c r="AC948" s="29"/>
      <c r="AD948" s="29"/>
    </row>
    <row r="949" spans="12:30" customFormat="1" ht="15.75" x14ac:dyDescent="0.25">
      <c r="L949" s="29"/>
      <c r="O949" s="29"/>
      <c r="Q949" s="29"/>
      <c r="R949" s="29"/>
      <c r="S949" s="29"/>
      <c r="V949" s="29"/>
      <c r="W949" s="29"/>
      <c r="X949" s="29"/>
      <c r="Y949" s="29"/>
      <c r="AB949" s="29"/>
      <c r="AC949" s="29"/>
      <c r="AD949" s="29"/>
    </row>
    <row r="950" spans="12:30" customFormat="1" ht="15.75" x14ac:dyDescent="0.25">
      <c r="L950" s="29"/>
      <c r="O950" s="29"/>
      <c r="Q950" s="29"/>
      <c r="R950" s="29"/>
      <c r="S950" s="29"/>
      <c r="V950" s="29"/>
      <c r="W950" s="29"/>
      <c r="X950" s="29"/>
      <c r="Y950" s="29"/>
      <c r="AB950" s="29"/>
      <c r="AC950" s="29"/>
      <c r="AD950" s="29"/>
    </row>
    <row r="951" spans="12:30" customFormat="1" ht="15.75" x14ac:dyDescent="0.25">
      <c r="L951" s="29"/>
      <c r="O951" s="29"/>
      <c r="Q951" s="29"/>
      <c r="R951" s="29"/>
      <c r="S951" s="29"/>
      <c r="V951" s="29"/>
      <c r="W951" s="29"/>
      <c r="X951" s="29"/>
      <c r="Y951" s="29"/>
      <c r="AB951" s="29"/>
      <c r="AC951" s="29"/>
      <c r="AD951" s="29"/>
    </row>
    <row r="952" spans="12:30" customFormat="1" ht="15.75" x14ac:dyDescent="0.25">
      <c r="L952" s="29"/>
      <c r="O952" s="29"/>
      <c r="Q952" s="29"/>
      <c r="R952" s="29"/>
      <c r="S952" s="29"/>
      <c r="V952" s="29"/>
      <c r="W952" s="29"/>
      <c r="X952" s="29"/>
      <c r="Y952" s="29"/>
      <c r="AB952" s="29"/>
      <c r="AC952" s="29"/>
      <c r="AD952" s="29"/>
    </row>
    <row r="953" spans="12:30" customFormat="1" ht="15.75" x14ac:dyDescent="0.25">
      <c r="L953" s="29"/>
      <c r="O953" s="29"/>
      <c r="Q953" s="29"/>
      <c r="R953" s="29"/>
      <c r="S953" s="29"/>
      <c r="V953" s="29"/>
      <c r="W953" s="29"/>
      <c r="X953" s="29"/>
      <c r="Y953" s="29"/>
      <c r="AB953" s="29"/>
      <c r="AC953" s="29"/>
      <c r="AD953" s="29"/>
    </row>
    <row r="954" spans="12:30" customFormat="1" ht="15.75" x14ac:dyDescent="0.25">
      <c r="L954" s="29"/>
      <c r="O954" s="29"/>
      <c r="Q954" s="29"/>
      <c r="R954" s="29"/>
      <c r="S954" s="29"/>
      <c r="V954" s="29"/>
      <c r="W954" s="29"/>
      <c r="X954" s="29"/>
      <c r="Y954" s="29"/>
      <c r="AB954" s="29"/>
      <c r="AC954" s="29"/>
      <c r="AD954" s="29"/>
    </row>
    <row r="955" spans="12:30" customFormat="1" ht="15.75" x14ac:dyDescent="0.25">
      <c r="L955" s="29"/>
      <c r="O955" s="29"/>
      <c r="Q955" s="29"/>
      <c r="R955" s="29"/>
      <c r="S955" s="29"/>
      <c r="V955" s="29"/>
      <c r="W955" s="29"/>
      <c r="X955" s="29"/>
      <c r="Y955" s="29"/>
      <c r="AB955" s="29"/>
      <c r="AC955" s="29"/>
      <c r="AD955" s="29"/>
    </row>
    <row r="956" spans="12:30" customFormat="1" ht="15.75" x14ac:dyDescent="0.25">
      <c r="L956" s="29"/>
      <c r="O956" s="29"/>
      <c r="Q956" s="29"/>
      <c r="R956" s="29"/>
      <c r="S956" s="29"/>
      <c r="V956" s="29"/>
      <c r="W956" s="29"/>
      <c r="X956" s="29"/>
      <c r="Y956" s="29"/>
      <c r="AB956" s="29"/>
      <c r="AC956" s="29"/>
      <c r="AD956" s="29"/>
    </row>
    <row r="957" spans="12:30" customFormat="1" ht="15.75" x14ac:dyDescent="0.25">
      <c r="L957" s="29"/>
      <c r="O957" s="29"/>
      <c r="Q957" s="29"/>
      <c r="R957" s="29"/>
      <c r="S957" s="29"/>
      <c r="V957" s="29"/>
      <c r="W957" s="29"/>
      <c r="X957" s="29"/>
      <c r="Y957" s="29"/>
      <c r="AB957" s="29"/>
      <c r="AC957" s="29"/>
      <c r="AD957" s="29"/>
    </row>
    <row r="958" spans="12:30" customFormat="1" ht="15.75" x14ac:dyDescent="0.25">
      <c r="L958" s="29"/>
      <c r="O958" s="29"/>
      <c r="Q958" s="29"/>
      <c r="R958" s="29"/>
      <c r="S958" s="29"/>
      <c r="V958" s="29"/>
      <c r="W958" s="29"/>
      <c r="X958" s="29"/>
      <c r="Y958" s="29"/>
      <c r="AB958" s="29"/>
      <c r="AC958" s="29"/>
      <c r="AD958" s="29"/>
    </row>
    <row r="959" spans="12:30" customFormat="1" ht="15.75" x14ac:dyDescent="0.25">
      <c r="L959" s="29"/>
      <c r="O959" s="29"/>
      <c r="Q959" s="29"/>
      <c r="R959" s="29"/>
      <c r="S959" s="29"/>
      <c r="V959" s="29"/>
      <c r="W959" s="29"/>
      <c r="X959" s="29"/>
      <c r="Y959" s="29"/>
      <c r="AB959" s="29"/>
      <c r="AC959" s="29"/>
      <c r="AD959" s="29"/>
    </row>
    <row r="960" spans="12:30" customFormat="1" ht="15.75" x14ac:dyDescent="0.25">
      <c r="L960" s="29"/>
      <c r="O960" s="29"/>
      <c r="Q960" s="29"/>
      <c r="R960" s="29"/>
      <c r="S960" s="29"/>
      <c r="V960" s="29"/>
      <c r="W960" s="29"/>
      <c r="X960" s="29"/>
      <c r="Y960" s="29"/>
      <c r="AB960" s="29"/>
      <c r="AC960" s="29"/>
      <c r="AD960" s="29"/>
    </row>
    <row r="961" spans="12:30" customFormat="1" ht="15.75" x14ac:dyDescent="0.25">
      <c r="L961" s="29"/>
      <c r="O961" s="29"/>
      <c r="Q961" s="29"/>
      <c r="R961" s="29"/>
      <c r="S961" s="29"/>
      <c r="V961" s="29"/>
      <c r="W961" s="29"/>
      <c r="X961" s="29"/>
      <c r="Y961" s="29"/>
      <c r="AB961" s="29"/>
      <c r="AC961" s="29"/>
      <c r="AD961" s="29"/>
    </row>
    <row r="962" spans="12:30" customFormat="1" ht="15.75" x14ac:dyDescent="0.25">
      <c r="L962" s="29"/>
      <c r="O962" s="29"/>
      <c r="Q962" s="29"/>
      <c r="R962" s="29"/>
      <c r="S962" s="29"/>
      <c r="V962" s="29"/>
      <c r="W962" s="29"/>
      <c r="X962" s="29"/>
      <c r="Y962" s="29"/>
      <c r="AB962" s="29"/>
      <c r="AC962" s="29"/>
      <c r="AD962" s="29"/>
    </row>
    <row r="963" spans="12:30" customFormat="1" ht="15.75" x14ac:dyDescent="0.25">
      <c r="L963" s="29"/>
      <c r="O963" s="29"/>
      <c r="Q963" s="29"/>
      <c r="R963" s="29"/>
      <c r="S963" s="29"/>
      <c r="V963" s="29"/>
      <c r="W963" s="29"/>
      <c r="X963" s="29"/>
      <c r="Y963" s="29"/>
      <c r="AB963" s="29"/>
      <c r="AC963" s="29"/>
      <c r="AD963" s="29"/>
    </row>
    <row r="964" spans="12:30" customFormat="1" ht="15.75" x14ac:dyDescent="0.25">
      <c r="L964" s="29"/>
      <c r="O964" s="29"/>
      <c r="Q964" s="29"/>
      <c r="R964" s="29"/>
      <c r="S964" s="29"/>
      <c r="V964" s="29"/>
      <c r="W964" s="29"/>
      <c r="X964" s="29"/>
      <c r="Y964" s="29"/>
      <c r="AB964" s="29"/>
      <c r="AC964" s="29"/>
      <c r="AD964" s="29"/>
    </row>
    <row r="965" spans="12:30" customFormat="1" ht="15.75" x14ac:dyDescent="0.25">
      <c r="L965" s="29"/>
      <c r="O965" s="29"/>
      <c r="Q965" s="29"/>
      <c r="R965" s="29"/>
      <c r="S965" s="29"/>
      <c r="V965" s="29"/>
      <c r="W965" s="29"/>
      <c r="X965" s="29"/>
      <c r="Y965" s="29"/>
      <c r="AB965" s="29"/>
      <c r="AC965" s="29"/>
      <c r="AD965" s="29"/>
    </row>
    <row r="966" spans="12:30" customFormat="1" ht="15.75" x14ac:dyDescent="0.25">
      <c r="L966" s="29"/>
      <c r="O966" s="29"/>
      <c r="Q966" s="29"/>
      <c r="R966" s="29"/>
      <c r="S966" s="29"/>
      <c r="V966" s="29"/>
      <c r="W966" s="29"/>
      <c r="X966" s="29"/>
      <c r="Y966" s="29"/>
      <c r="AB966" s="29"/>
      <c r="AC966" s="29"/>
      <c r="AD966" s="29"/>
    </row>
    <row r="967" spans="12:30" customFormat="1" ht="15.75" x14ac:dyDescent="0.25">
      <c r="L967" s="29"/>
      <c r="O967" s="29"/>
      <c r="Q967" s="29"/>
      <c r="R967" s="29"/>
      <c r="S967" s="29"/>
      <c r="V967" s="29"/>
      <c r="W967" s="29"/>
      <c r="X967" s="29"/>
      <c r="Y967" s="29"/>
      <c r="AB967" s="29"/>
      <c r="AC967" s="29"/>
      <c r="AD967" s="29"/>
    </row>
    <row r="968" spans="12:30" customFormat="1" ht="15.75" x14ac:dyDescent="0.25">
      <c r="L968" s="29"/>
      <c r="O968" s="29"/>
      <c r="Q968" s="29"/>
      <c r="R968" s="29"/>
      <c r="S968" s="29"/>
      <c r="V968" s="29"/>
      <c r="W968" s="29"/>
      <c r="X968" s="29"/>
      <c r="Y968" s="29"/>
      <c r="AB968" s="29"/>
      <c r="AC968" s="29"/>
      <c r="AD968" s="29"/>
    </row>
    <row r="969" spans="12:30" customFormat="1" ht="15.75" x14ac:dyDescent="0.25">
      <c r="L969" s="29"/>
      <c r="O969" s="29"/>
      <c r="Q969" s="29"/>
      <c r="R969" s="29"/>
      <c r="S969" s="29"/>
      <c r="V969" s="29"/>
      <c r="W969" s="29"/>
      <c r="X969" s="29"/>
      <c r="Y969" s="29"/>
      <c r="AB969" s="29"/>
      <c r="AC969" s="29"/>
      <c r="AD969" s="29"/>
    </row>
    <row r="970" spans="12:30" customFormat="1" ht="15.75" x14ac:dyDescent="0.25">
      <c r="L970" s="29"/>
      <c r="O970" s="29"/>
      <c r="Q970" s="29"/>
      <c r="R970" s="29"/>
      <c r="S970" s="29"/>
      <c r="V970" s="29"/>
      <c r="W970" s="29"/>
      <c r="X970" s="29"/>
      <c r="Y970" s="29"/>
      <c r="AB970" s="29"/>
      <c r="AC970" s="29"/>
      <c r="AD970" s="29"/>
    </row>
    <row r="971" spans="12:30" customFormat="1" ht="15.75" x14ac:dyDescent="0.25">
      <c r="L971" s="29"/>
      <c r="O971" s="29"/>
      <c r="Q971" s="29"/>
      <c r="R971" s="29"/>
      <c r="S971" s="29"/>
      <c r="V971" s="29"/>
      <c r="W971" s="29"/>
      <c r="X971" s="29"/>
      <c r="Y971" s="29"/>
      <c r="AB971" s="29"/>
      <c r="AC971" s="29"/>
      <c r="AD971" s="29"/>
    </row>
    <row r="972" spans="12:30" customFormat="1" ht="15.75" x14ac:dyDescent="0.25">
      <c r="L972" s="29"/>
      <c r="O972" s="29"/>
      <c r="Q972" s="29"/>
      <c r="R972" s="29"/>
      <c r="S972" s="29"/>
      <c r="V972" s="29"/>
      <c r="W972" s="29"/>
      <c r="X972" s="29"/>
      <c r="Y972" s="29"/>
      <c r="AB972" s="29"/>
      <c r="AC972" s="29"/>
      <c r="AD972" s="29"/>
    </row>
    <row r="973" spans="12:30" customFormat="1" ht="15.75" x14ac:dyDescent="0.25">
      <c r="L973" s="29"/>
      <c r="O973" s="29"/>
      <c r="Q973" s="29"/>
      <c r="R973" s="29"/>
      <c r="S973" s="29"/>
      <c r="V973" s="29"/>
      <c r="W973" s="29"/>
      <c r="X973" s="29"/>
      <c r="Y973" s="29"/>
      <c r="AB973" s="29"/>
      <c r="AC973" s="29"/>
      <c r="AD973" s="29"/>
    </row>
    <row r="974" spans="12:30" customFormat="1" ht="15.75" x14ac:dyDescent="0.25">
      <c r="L974" s="29"/>
      <c r="O974" s="29"/>
      <c r="Q974" s="29"/>
      <c r="R974" s="29"/>
      <c r="S974" s="29"/>
      <c r="V974" s="29"/>
      <c r="W974" s="29"/>
      <c r="X974" s="29"/>
      <c r="Y974" s="29"/>
      <c r="AB974" s="29"/>
      <c r="AC974" s="29"/>
      <c r="AD974" s="29"/>
    </row>
    <row r="975" spans="12:30" customFormat="1" ht="15.75" x14ac:dyDescent="0.25">
      <c r="L975" s="29"/>
      <c r="O975" s="29"/>
      <c r="Q975" s="29"/>
      <c r="R975" s="29"/>
      <c r="S975" s="29"/>
      <c r="V975" s="29"/>
      <c r="W975" s="29"/>
      <c r="X975" s="29"/>
      <c r="Y975" s="29"/>
      <c r="AB975" s="29"/>
      <c r="AC975" s="29"/>
      <c r="AD975" s="29"/>
    </row>
    <row r="976" spans="12:30" customFormat="1" ht="15.75" x14ac:dyDescent="0.25">
      <c r="L976" s="29"/>
      <c r="O976" s="29"/>
      <c r="Q976" s="29"/>
      <c r="R976" s="29"/>
      <c r="S976" s="29"/>
      <c r="V976" s="29"/>
      <c r="W976" s="29"/>
      <c r="X976" s="29"/>
      <c r="Y976" s="29"/>
      <c r="AB976" s="29"/>
      <c r="AC976" s="29"/>
      <c r="AD976" s="29"/>
    </row>
    <row r="977" spans="12:31" customFormat="1" ht="15.75" x14ac:dyDescent="0.25">
      <c r="L977" s="29"/>
      <c r="O977" s="29"/>
      <c r="R977" s="29"/>
      <c r="S977" s="29"/>
      <c r="T977" s="29"/>
      <c r="U977" s="29"/>
      <c r="X977" s="29"/>
    </row>
    <row r="978" spans="12:31" customFormat="1" ht="15.75" x14ac:dyDescent="0.25">
      <c r="L978" s="29"/>
      <c r="O978" s="29"/>
      <c r="R978" s="29"/>
      <c r="S978" s="29"/>
      <c r="T978" s="29"/>
      <c r="U978" s="29"/>
      <c r="X978" s="29"/>
      <c r="AD978" s="29"/>
    </row>
    <row r="979" spans="12:31" customFormat="1" ht="15.75" x14ac:dyDescent="0.25">
      <c r="L979" s="29"/>
      <c r="O979" s="29"/>
      <c r="R979" s="29"/>
      <c r="T979" s="29"/>
      <c r="U979" s="29"/>
      <c r="X979" s="29"/>
      <c r="AE979" s="7"/>
    </row>
    <row r="980" spans="12:31" customFormat="1" ht="15.75" x14ac:dyDescent="0.25">
      <c r="Q980" s="29"/>
      <c r="R980" s="29"/>
      <c r="S980" s="29"/>
    </row>
    <row r="981" spans="12:31" customFormat="1" ht="15.75" x14ac:dyDescent="0.25">
      <c r="L981" s="29"/>
      <c r="O981" s="29"/>
      <c r="Q981" s="29"/>
      <c r="R981" s="29"/>
      <c r="S981" s="29"/>
      <c r="V981" s="29"/>
      <c r="Y981" s="29"/>
      <c r="AB981" s="29"/>
      <c r="AC981" s="29"/>
      <c r="AD981" s="29"/>
    </row>
    <row r="982" spans="12:31" customFormat="1" ht="15.75" x14ac:dyDescent="0.25">
      <c r="L982" s="29"/>
      <c r="O982" s="29"/>
      <c r="Q982" s="29"/>
      <c r="R982" s="29"/>
      <c r="S982" s="29"/>
      <c r="V982" s="29"/>
      <c r="Y982" s="29"/>
      <c r="AB982" s="29"/>
      <c r="AC982" s="29"/>
      <c r="AD982" s="29"/>
    </row>
    <row r="983" spans="12:31" customFormat="1" ht="15.75" x14ac:dyDescent="0.25">
      <c r="L983" s="29"/>
      <c r="O983" s="29"/>
      <c r="Q983" s="29"/>
      <c r="R983" s="29"/>
      <c r="S983" s="29"/>
      <c r="V983" s="29"/>
      <c r="Y983" s="29"/>
      <c r="AB983" s="29"/>
      <c r="AC983" s="29"/>
      <c r="AD983" s="29"/>
    </row>
    <row r="984" spans="12:31" customFormat="1" ht="15.75" x14ac:dyDescent="0.25">
      <c r="L984" s="29"/>
      <c r="O984" s="29"/>
      <c r="Q984" s="29"/>
      <c r="R984" s="29"/>
      <c r="S984" s="29"/>
      <c r="V984" s="29"/>
      <c r="Y984" s="29"/>
      <c r="AB984" s="29"/>
      <c r="AC984" s="29"/>
      <c r="AD984" s="29"/>
    </row>
    <row r="985" spans="12:31" customFormat="1" ht="15.75" x14ac:dyDescent="0.25">
      <c r="L985" s="29"/>
      <c r="O985" s="29"/>
      <c r="Q985" s="29"/>
      <c r="R985" s="29"/>
      <c r="S985" s="29"/>
      <c r="V985" s="29"/>
      <c r="Y985" s="29"/>
      <c r="AB985" s="29"/>
      <c r="AC985" s="29"/>
      <c r="AD985" s="29"/>
    </row>
    <row r="986" spans="12:31" customFormat="1" ht="15.75" x14ac:dyDescent="0.25">
      <c r="L986" s="29"/>
      <c r="O986" s="29"/>
      <c r="Q986" s="29"/>
      <c r="R986" s="29"/>
      <c r="S986" s="29"/>
      <c r="V986" s="29"/>
      <c r="Y986" s="29"/>
      <c r="AB986" s="29"/>
      <c r="AC986" s="29"/>
      <c r="AD986" s="29"/>
    </row>
    <row r="987" spans="12:31" customFormat="1" ht="15.75" x14ac:dyDescent="0.25">
      <c r="L987" s="29"/>
      <c r="O987" s="29"/>
      <c r="Q987" s="29"/>
      <c r="R987" s="29"/>
      <c r="S987" s="29"/>
      <c r="V987" s="29"/>
      <c r="Y987" s="29"/>
      <c r="AB987" s="29"/>
      <c r="AC987" s="29"/>
      <c r="AD987" s="29"/>
    </row>
    <row r="988" spans="12:31" customFormat="1" ht="15.75" x14ac:dyDescent="0.25">
      <c r="L988" s="29"/>
      <c r="O988" s="29"/>
      <c r="Q988" s="29"/>
      <c r="R988" s="29"/>
      <c r="S988" s="29"/>
      <c r="V988" s="29"/>
      <c r="Y988" s="29"/>
      <c r="AB988" s="29"/>
      <c r="AC988" s="29"/>
      <c r="AD988" s="29"/>
    </row>
    <row r="989" spans="12:31" customFormat="1" ht="15.75" x14ac:dyDescent="0.25">
      <c r="L989" s="29"/>
      <c r="O989" s="29"/>
      <c r="Q989" s="29"/>
      <c r="R989" s="29"/>
      <c r="S989" s="29"/>
      <c r="V989" s="29"/>
      <c r="Y989" s="29"/>
      <c r="AB989" s="29"/>
      <c r="AC989" s="29"/>
      <c r="AD989" s="29"/>
    </row>
    <row r="990" spans="12:31" customFormat="1" ht="15.75" x14ac:dyDescent="0.25">
      <c r="L990" s="29"/>
      <c r="O990" s="29"/>
      <c r="Q990" s="29"/>
      <c r="R990" s="29"/>
      <c r="S990" s="29"/>
      <c r="V990" s="29"/>
      <c r="Y990" s="29"/>
      <c r="AB990" s="29"/>
      <c r="AC990" s="29"/>
      <c r="AD990" s="29"/>
    </row>
    <row r="991" spans="12:31" customFormat="1" ht="15.75" x14ac:dyDescent="0.25">
      <c r="L991" s="29"/>
      <c r="O991" s="29"/>
      <c r="Q991" s="29"/>
      <c r="R991" s="29"/>
      <c r="S991" s="29"/>
      <c r="V991" s="29"/>
      <c r="Y991" s="29"/>
      <c r="AB991" s="29"/>
      <c r="AC991" s="29"/>
      <c r="AD991" s="29"/>
    </row>
    <row r="992" spans="12:31" customFormat="1" ht="15.75" x14ac:dyDescent="0.25">
      <c r="L992" s="29"/>
      <c r="O992" s="29"/>
      <c r="Q992" s="29"/>
      <c r="R992" s="29"/>
      <c r="S992" s="29"/>
      <c r="V992" s="29"/>
      <c r="Y992" s="29"/>
      <c r="AB992" s="29"/>
      <c r="AC992" s="29"/>
      <c r="AD992" s="29"/>
    </row>
    <row r="993" spans="12:30" customFormat="1" ht="15.75" x14ac:dyDescent="0.25">
      <c r="L993" s="29"/>
      <c r="O993" s="29"/>
      <c r="Q993" s="29"/>
      <c r="R993" s="29"/>
      <c r="S993" s="29"/>
      <c r="V993" s="29"/>
      <c r="Y993" s="29"/>
      <c r="AB993" s="29"/>
      <c r="AC993" s="29"/>
      <c r="AD993" s="29"/>
    </row>
    <row r="994" spans="12:30" customFormat="1" ht="15.75" x14ac:dyDescent="0.25">
      <c r="L994" s="29"/>
      <c r="O994" s="29"/>
      <c r="Q994" s="29"/>
      <c r="R994" s="29"/>
      <c r="S994" s="29"/>
      <c r="V994" s="29"/>
      <c r="Y994" s="29"/>
      <c r="AB994" s="29"/>
      <c r="AC994" s="29"/>
      <c r="AD994" s="29"/>
    </row>
    <row r="995" spans="12:30" customFormat="1" ht="15.75" x14ac:dyDescent="0.25">
      <c r="L995" s="29"/>
      <c r="O995" s="29"/>
      <c r="Q995" s="29"/>
      <c r="R995" s="29"/>
      <c r="S995" s="29"/>
      <c r="V995" s="29"/>
      <c r="Y995" s="29"/>
      <c r="AB995" s="29"/>
      <c r="AC995" s="29"/>
      <c r="AD995" s="29"/>
    </row>
    <row r="996" spans="12:30" customFormat="1" ht="15.75" x14ac:dyDescent="0.25">
      <c r="L996" s="29"/>
      <c r="O996" s="29"/>
      <c r="Q996" s="29"/>
      <c r="R996" s="29"/>
      <c r="S996" s="29"/>
      <c r="V996" s="29"/>
      <c r="Y996" s="29"/>
      <c r="AB996" s="29"/>
      <c r="AC996" s="29"/>
      <c r="AD996" s="29"/>
    </row>
    <row r="997" spans="12:30" customFormat="1" ht="15.75" x14ac:dyDescent="0.25">
      <c r="L997" s="29"/>
      <c r="O997" s="29"/>
      <c r="Q997" s="29"/>
      <c r="R997" s="29"/>
      <c r="S997" s="29"/>
      <c r="V997" s="29"/>
      <c r="Y997" s="29"/>
      <c r="AB997" s="29"/>
      <c r="AC997" s="29"/>
      <c r="AD997" s="29"/>
    </row>
    <row r="998" spans="12:30" customFormat="1" ht="15.75" x14ac:dyDescent="0.25">
      <c r="L998" s="29"/>
      <c r="O998" s="29"/>
      <c r="Q998" s="29"/>
      <c r="R998" s="29"/>
      <c r="S998" s="29"/>
      <c r="V998" s="29"/>
      <c r="Y998" s="29"/>
      <c r="AB998" s="29"/>
      <c r="AC998" s="29"/>
      <c r="AD998" s="29"/>
    </row>
    <row r="999" spans="12:30" customFormat="1" ht="15.75" x14ac:dyDescent="0.25">
      <c r="L999" s="29"/>
      <c r="O999" s="29"/>
      <c r="Q999" s="29"/>
      <c r="R999" s="29"/>
      <c r="S999" s="29"/>
      <c r="V999" s="29"/>
      <c r="Y999" s="29"/>
      <c r="AB999" s="29"/>
      <c r="AC999" s="29"/>
      <c r="AD999" s="29"/>
    </row>
    <row r="1000" spans="12:30" customFormat="1" ht="15.75" x14ac:dyDescent="0.25">
      <c r="L1000" s="29"/>
      <c r="O1000" s="29"/>
      <c r="Q1000" s="29"/>
      <c r="R1000" s="29"/>
      <c r="S1000" s="29"/>
      <c r="V1000" s="29"/>
      <c r="Y1000" s="29"/>
      <c r="AB1000" s="29"/>
      <c r="AC1000" s="29"/>
      <c r="AD1000" s="29"/>
    </row>
    <row r="1001" spans="12:30" customFormat="1" ht="15.75" x14ac:dyDescent="0.25">
      <c r="L1001" s="29"/>
      <c r="O1001" s="29"/>
      <c r="Q1001" s="29"/>
      <c r="R1001" s="29"/>
      <c r="S1001" s="29"/>
      <c r="V1001" s="29"/>
      <c r="Y1001" s="29"/>
      <c r="AB1001" s="29"/>
      <c r="AC1001" s="29"/>
      <c r="AD1001" s="29"/>
    </row>
    <row r="1002" spans="12:30" customFormat="1" ht="15.75" x14ac:dyDescent="0.25">
      <c r="L1002" s="29"/>
      <c r="O1002" s="29"/>
      <c r="Q1002" s="29"/>
      <c r="R1002" s="29"/>
      <c r="S1002" s="29"/>
      <c r="V1002" s="29"/>
      <c r="Y1002" s="29"/>
      <c r="AB1002" s="29"/>
      <c r="AC1002" s="29"/>
      <c r="AD1002" s="29"/>
    </row>
    <row r="1003" spans="12:30" customFormat="1" ht="15.75" x14ac:dyDescent="0.25">
      <c r="L1003" s="29"/>
      <c r="O1003" s="29"/>
      <c r="Q1003" s="29"/>
      <c r="R1003" s="29"/>
      <c r="S1003" s="29"/>
      <c r="V1003" s="29"/>
      <c r="Y1003" s="29"/>
      <c r="AB1003" s="29"/>
      <c r="AC1003" s="29"/>
      <c r="AD1003" s="29"/>
    </row>
    <row r="1004" spans="12:30" customFormat="1" ht="15.75" x14ac:dyDescent="0.25">
      <c r="L1004" s="29"/>
      <c r="O1004" s="29"/>
      <c r="Q1004" s="29"/>
      <c r="R1004" s="29"/>
      <c r="S1004" s="29"/>
      <c r="V1004" s="29"/>
      <c r="Y1004" s="29"/>
      <c r="AB1004" s="29"/>
      <c r="AC1004" s="29"/>
      <c r="AD1004" s="29"/>
    </row>
    <row r="1005" spans="12:30" customFormat="1" ht="15.75" x14ac:dyDescent="0.25">
      <c r="L1005" s="29"/>
      <c r="O1005" s="29"/>
      <c r="Q1005" s="29"/>
      <c r="R1005" s="29"/>
      <c r="S1005" s="29"/>
      <c r="V1005" s="29"/>
      <c r="Y1005" s="29"/>
      <c r="AB1005" s="29"/>
      <c r="AC1005" s="29"/>
      <c r="AD1005" s="29"/>
    </row>
    <row r="1006" spans="12:30" customFormat="1" ht="15.75" x14ac:dyDescent="0.25">
      <c r="L1006" s="29"/>
      <c r="O1006" s="29"/>
      <c r="Q1006" s="29"/>
      <c r="R1006" s="29"/>
      <c r="S1006" s="29"/>
      <c r="V1006" s="29"/>
      <c r="Y1006" s="29"/>
      <c r="AB1006" s="29"/>
      <c r="AC1006" s="29"/>
      <c r="AD1006" s="29"/>
    </row>
    <row r="1007" spans="12:30" customFormat="1" ht="15.75" x14ac:dyDescent="0.25">
      <c r="L1007" s="29"/>
      <c r="O1007" s="29"/>
      <c r="Q1007" s="29"/>
      <c r="R1007" s="29"/>
      <c r="S1007" s="29"/>
      <c r="V1007" s="29"/>
      <c r="Y1007" s="29"/>
      <c r="AB1007" s="29"/>
      <c r="AC1007" s="29"/>
      <c r="AD1007" s="29"/>
    </row>
    <row r="1008" spans="12:30" customFormat="1" ht="15.75" x14ac:dyDescent="0.25">
      <c r="L1008" s="29"/>
      <c r="O1008" s="29"/>
      <c r="Q1008" s="29"/>
      <c r="R1008" s="29"/>
      <c r="S1008" s="29"/>
      <c r="V1008" s="29"/>
      <c r="Y1008" s="29"/>
      <c r="AB1008" s="29"/>
      <c r="AC1008" s="29"/>
      <c r="AD1008" s="29"/>
    </row>
    <row r="1009" spans="12:30" customFormat="1" ht="15.75" x14ac:dyDescent="0.25">
      <c r="L1009" s="29"/>
      <c r="O1009" s="29"/>
      <c r="Q1009" s="29"/>
      <c r="R1009" s="29"/>
      <c r="S1009" s="29"/>
      <c r="V1009" s="29"/>
      <c r="Y1009" s="29"/>
      <c r="AB1009" s="29"/>
      <c r="AC1009" s="29"/>
      <c r="AD1009" s="29"/>
    </row>
    <row r="1010" spans="12:30" customFormat="1" ht="15.75" x14ac:dyDescent="0.25">
      <c r="L1010" s="29"/>
      <c r="O1010" s="29"/>
      <c r="Q1010" s="29"/>
      <c r="R1010" s="29"/>
      <c r="S1010" s="29"/>
      <c r="V1010" s="29"/>
      <c r="Y1010" s="29"/>
      <c r="AB1010" s="29"/>
      <c r="AC1010" s="29"/>
      <c r="AD1010" s="29"/>
    </row>
    <row r="1011" spans="12:30" customFormat="1" ht="15.75" x14ac:dyDescent="0.25">
      <c r="L1011" s="29"/>
      <c r="O1011" s="29"/>
      <c r="Q1011" s="29"/>
      <c r="R1011" s="29"/>
      <c r="S1011" s="29"/>
      <c r="V1011" s="29"/>
      <c r="Y1011" s="29"/>
      <c r="AB1011" s="29"/>
      <c r="AC1011" s="29"/>
      <c r="AD1011" s="29"/>
    </row>
    <row r="1012" spans="12:30" customFormat="1" ht="15.75" x14ac:dyDescent="0.25">
      <c r="L1012" s="29"/>
      <c r="O1012" s="29"/>
      <c r="Q1012" s="29"/>
      <c r="R1012" s="29"/>
      <c r="S1012" s="29"/>
      <c r="V1012" s="29"/>
      <c r="Y1012" s="29"/>
      <c r="AB1012" s="29"/>
      <c r="AC1012" s="29"/>
      <c r="AD1012" s="29"/>
    </row>
    <row r="1013" spans="12:30" customFormat="1" ht="15.75" x14ac:dyDescent="0.25">
      <c r="L1013" s="29"/>
      <c r="O1013" s="29"/>
      <c r="Q1013" s="29"/>
      <c r="R1013" s="29"/>
      <c r="S1013" s="29"/>
      <c r="V1013" s="29"/>
      <c r="Y1013" s="29"/>
      <c r="AB1013" s="29"/>
      <c r="AC1013" s="29"/>
      <c r="AD1013" s="29"/>
    </row>
    <row r="1014" spans="12:30" customFormat="1" ht="15.75" x14ac:dyDescent="0.25">
      <c r="L1014" s="29"/>
      <c r="O1014" s="29"/>
      <c r="Q1014" s="29"/>
      <c r="R1014" s="29"/>
      <c r="S1014" s="29"/>
      <c r="V1014" s="29"/>
      <c r="Y1014" s="29"/>
      <c r="AB1014" s="29"/>
      <c r="AC1014" s="29"/>
      <c r="AD1014" s="29"/>
    </row>
    <row r="1015" spans="12:30" customFormat="1" ht="15.75" x14ac:dyDescent="0.25">
      <c r="L1015" s="29"/>
      <c r="O1015" s="29"/>
      <c r="Q1015" s="29"/>
      <c r="R1015" s="29"/>
      <c r="S1015" s="29"/>
      <c r="V1015" s="29"/>
      <c r="Y1015" s="29"/>
      <c r="AB1015" s="29"/>
      <c r="AC1015" s="29"/>
      <c r="AD1015" s="29"/>
    </row>
    <row r="1016" spans="12:30" customFormat="1" ht="15.75" x14ac:dyDescent="0.25">
      <c r="L1016" s="29"/>
      <c r="O1016" s="29"/>
      <c r="Q1016" s="29"/>
      <c r="R1016" s="29"/>
      <c r="S1016" s="29"/>
      <c r="V1016" s="29"/>
      <c r="Y1016" s="29"/>
      <c r="AB1016" s="29"/>
      <c r="AC1016" s="29"/>
      <c r="AD1016" s="29"/>
    </row>
    <row r="1017" spans="12:30" customFormat="1" ht="15.75" x14ac:dyDescent="0.25">
      <c r="L1017" s="29"/>
      <c r="O1017" s="29"/>
      <c r="Q1017" s="29"/>
      <c r="R1017" s="29"/>
      <c r="S1017" s="29"/>
      <c r="V1017" s="29"/>
      <c r="Y1017" s="29"/>
      <c r="AB1017" s="29"/>
      <c r="AC1017" s="29"/>
      <c r="AD1017" s="29"/>
    </row>
    <row r="1018" spans="12:30" customFormat="1" ht="15.75" x14ac:dyDescent="0.25">
      <c r="L1018" s="29"/>
      <c r="O1018" s="29"/>
      <c r="Q1018" s="29"/>
      <c r="R1018" s="29"/>
      <c r="S1018" s="29"/>
      <c r="V1018" s="29"/>
      <c r="Y1018" s="29"/>
      <c r="AB1018" s="29"/>
      <c r="AC1018" s="29"/>
      <c r="AD1018" s="29"/>
    </row>
    <row r="1019" spans="12:30" customFormat="1" ht="15.75" x14ac:dyDescent="0.25">
      <c r="L1019" s="29"/>
      <c r="O1019" s="29"/>
      <c r="Q1019" s="29"/>
      <c r="R1019" s="29"/>
      <c r="S1019" s="29"/>
      <c r="V1019" s="29"/>
      <c r="Y1019" s="29"/>
      <c r="AB1019" s="29"/>
      <c r="AC1019" s="29"/>
      <c r="AD1019" s="29"/>
    </row>
    <row r="1020" spans="12:30" customFormat="1" ht="15.75" x14ac:dyDescent="0.25">
      <c r="L1020" s="29"/>
      <c r="O1020" s="29"/>
      <c r="Q1020" s="29"/>
      <c r="R1020" s="29"/>
      <c r="S1020" s="29"/>
      <c r="V1020" s="29"/>
      <c r="Y1020" s="29"/>
      <c r="AB1020" s="29"/>
      <c r="AC1020" s="29"/>
      <c r="AD1020" s="29"/>
    </row>
    <row r="1021" spans="12:30" customFormat="1" ht="15.75" x14ac:dyDescent="0.25">
      <c r="L1021" s="29"/>
      <c r="O1021" s="29"/>
      <c r="Q1021" s="29"/>
      <c r="R1021" s="29"/>
      <c r="S1021" s="29"/>
      <c r="V1021" s="29"/>
      <c r="Y1021" s="29"/>
      <c r="AB1021" s="29"/>
      <c r="AC1021" s="29"/>
      <c r="AD1021" s="29"/>
    </row>
    <row r="1022" spans="12:30" customFormat="1" ht="15.75" x14ac:dyDescent="0.25">
      <c r="L1022" s="29"/>
      <c r="O1022" s="29"/>
      <c r="Q1022" s="29"/>
      <c r="R1022" s="29"/>
      <c r="S1022" s="29"/>
      <c r="V1022" s="29"/>
      <c r="Y1022" s="29"/>
      <c r="AB1022" s="29"/>
      <c r="AC1022" s="29"/>
      <c r="AD1022" s="29"/>
    </row>
    <row r="1023" spans="12:30" customFormat="1" ht="15.75" x14ac:dyDescent="0.25">
      <c r="L1023" s="29"/>
      <c r="O1023" s="29"/>
      <c r="Q1023" s="29"/>
      <c r="R1023" s="29"/>
      <c r="S1023" s="29"/>
      <c r="V1023" s="29"/>
      <c r="Y1023" s="29"/>
      <c r="AB1023" s="29"/>
      <c r="AC1023" s="29"/>
      <c r="AD1023" s="29"/>
    </row>
    <row r="1024" spans="12:30" customFormat="1" ht="15.75" x14ac:dyDescent="0.25">
      <c r="L1024" s="29"/>
      <c r="O1024" s="29"/>
      <c r="Q1024" s="29"/>
      <c r="R1024" s="29"/>
      <c r="S1024" s="29"/>
      <c r="V1024" s="29"/>
      <c r="Y1024" s="29"/>
      <c r="AB1024" s="29"/>
      <c r="AC1024" s="29"/>
      <c r="AD1024" s="29"/>
    </row>
    <row r="1025" spans="12:31" customFormat="1" ht="15.75" x14ac:dyDescent="0.25">
      <c r="L1025" s="29"/>
      <c r="O1025" s="29"/>
      <c r="Q1025" s="29"/>
      <c r="R1025" s="29"/>
      <c r="S1025" s="29"/>
      <c r="V1025" s="29"/>
      <c r="Y1025" s="29"/>
      <c r="AB1025" s="29"/>
      <c r="AC1025" s="29"/>
      <c r="AD1025" s="29"/>
    </row>
    <row r="1026" spans="12:31" customFormat="1" ht="15.75" x14ac:dyDescent="0.25">
      <c r="L1026" s="29"/>
      <c r="O1026" s="29"/>
      <c r="Q1026" s="29"/>
      <c r="R1026" s="29"/>
      <c r="S1026" s="29"/>
      <c r="V1026" s="29"/>
      <c r="Y1026" s="29"/>
      <c r="AB1026" s="29"/>
      <c r="AC1026" s="29"/>
      <c r="AD1026" s="29"/>
    </row>
    <row r="1027" spans="12:31" customFormat="1" ht="15.75" x14ac:dyDescent="0.25">
      <c r="L1027" s="29"/>
      <c r="O1027" s="29"/>
      <c r="Q1027" s="29"/>
      <c r="R1027" s="29"/>
      <c r="S1027" s="29"/>
      <c r="V1027" s="29"/>
      <c r="Y1027" s="29"/>
      <c r="AB1027" s="29"/>
      <c r="AC1027" s="29"/>
      <c r="AD1027" s="29"/>
    </row>
    <row r="1028" spans="12:31" customFormat="1" ht="15.75" x14ac:dyDescent="0.25">
      <c r="L1028" s="29"/>
      <c r="O1028" s="29"/>
      <c r="Q1028" s="29"/>
      <c r="R1028" s="29"/>
      <c r="S1028" s="29"/>
      <c r="V1028" s="29"/>
      <c r="Y1028" s="29"/>
      <c r="AB1028" s="29"/>
      <c r="AC1028" s="29"/>
      <c r="AD1028" s="29"/>
    </row>
    <row r="1029" spans="12:31" customFormat="1" ht="15.75" x14ac:dyDescent="0.25">
      <c r="L1029" s="29"/>
      <c r="O1029" s="29"/>
      <c r="Q1029" s="29"/>
      <c r="R1029" s="29"/>
      <c r="S1029" s="29"/>
      <c r="V1029" s="29"/>
      <c r="Y1029" s="29"/>
      <c r="AB1029" s="29"/>
      <c r="AC1029" s="29"/>
      <c r="AD1029" s="29"/>
    </row>
    <row r="1030" spans="12:31" customFormat="1" ht="15.75" x14ac:dyDescent="0.25"/>
    <row r="1031" spans="12:31" customFormat="1" ht="15.75" x14ac:dyDescent="0.25">
      <c r="S1031" s="29"/>
    </row>
    <row r="1032" spans="12:31" customFormat="1" ht="15.75" x14ac:dyDescent="0.25">
      <c r="T1032" s="7"/>
      <c r="AE1032" s="7"/>
    </row>
    <row r="1033" spans="12:31" customFormat="1" ht="15.75" x14ac:dyDescent="0.25"/>
    <row r="1034" spans="12:31" customFormat="1" ht="15.75" x14ac:dyDescent="0.25"/>
    <row r="1035" spans="12:31" customFormat="1" ht="15.75" x14ac:dyDescent="0.25">
      <c r="L1035" s="29"/>
      <c r="O1035" s="29"/>
      <c r="Q1035" s="29"/>
      <c r="R1035" s="29"/>
      <c r="S1035" s="29"/>
      <c r="T1035" s="29"/>
      <c r="V1035" s="29"/>
      <c r="Y1035" s="29"/>
      <c r="AB1035" s="29"/>
      <c r="AC1035" s="29"/>
      <c r="AD1035" s="29"/>
    </row>
    <row r="1036" spans="12:31" customFormat="1" ht="15.75" x14ac:dyDescent="0.25">
      <c r="L1036" s="29"/>
      <c r="O1036" s="29"/>
      <c r="Q1036" s="29"/>
      <c r="R1036" s="29"/>
      <c r="S1036" s="29"/>
      <c r="T1036" s="29"/>
      <c r="V1036" s="29"/>
      <c r="Y1036" s="29"/>
      <c r="AB1036" s="29"/>
      <c r="AC1036" s="29"/>
      <c r="AD1036" s="29"/>
    </row>
    <row r="1037" spans="12:31" customFormat="1" ht="15.75" x14ac:dyDescent="0.25">
      <c r="L1037" s="29"/>
      <c r="O1037" s="29"/>
      <c r="Q1037" s="29"/>
      <c r="R1037" s="29"/>
      <c r="S1037" s="29"/>
      <c r="T1037" s="29"/>
      <c r="V1037" s="29"/>
      <c r="Y1037" s="29"/>
      <c r="AB1037" s="29"/>
      <c r="AC1037" s="29"/>
      <c r="AD1037" s="29"/>
    </row>
    <row r="1038" spans="12:31" customFormat="1" ht="15.75" x14ac:dyDescent="0.25">
      <c r="L1038" s="29"/>
      <c r="O1038" s="29"/>
      <c r="Q1038" s="29"/>
      <c r="R1038" s="29"/>
      <c r="S1038" s="29"/>
      <c r="T1038" s="29"/>
      <c r="V1038" s="29"/>
      <c r="Y1038" s="29"/>
      <c r="AB1038" s="29"/>
      <c r="AC1038" s="29"/>
      <c r="AD1038" s="29"/>
    </row>
    <row r="1039" spans="12:31" customFormat="1" ht="15.75" x14ac:dyDescent="0.25">
      <c r="L1039" s="29"/>
      <c r="O1039" s="29"/>
      <c r="Q1039" s="29"/>
      <c r="R1039" s="29"/>
      <c r="S1039" s="29"/>
      <c r="T1039" s="29"/>
      <c r="V1039" s="29"/>
      <c r="Y1039" s="29"/>
      <c r="AB1039" s="29"/>
      <c r="AC1039" s="29"/>
      <c r="AD1039" s="29"/>
    </row>
    <row r="1040" spans="12:31" customFormat="1" ht="15.75" x14ac:dyDescent="0.25">
      <c r="L1040" s="29"/>
      <c r="O1040" s="29"/>
      <c r="Q1040" s="29"/>
      <c r="R1040" s="29"/>
      <c r="S1040" s="29"/>
      <c r="T1040" s="29"/>
      <c r="V1040" s="29"/>
      <c r="Y1040" s="29"/>
      <c r="AB1040" s="29"/>
      <c r="AC1040" s="29"/>
      <c r="AD1040" s="29"/>
    </row>
    <row r="1041" spans="12:30" customFormat="1" ht="15.75" x14ac:dyDescent="0.25">
      <c r="L1041" s="29"/>
      <c r="O1041" s="29"/>
      <c r="Q1041" s="29"/>
      <c r="R1041" s="29"/>
      <c r="S1041" s="29"/>
      <c r="T1041" s="29"/>
      <c r="V1041" s="29"/>
      <c r="Y1041" s="29"/>
      <c r="AB1041" s="29"/>
      <c r="AC1041" s="29"/>
      <c r="AD1041" s="29"/>
    </row>
    <row r="1042" spans="12:30" customFormat="1" ht="15.75" x14ac:dyDescent="0.25">
      <c r="L1042" s="29"/>
      <c r="O1042" s="29"/>
      <c r="Q1042" s="29"/>
      <c r="R1042" s="29"/>
      <c r="S1042" s="29"/>
      <c r="T1042" s="29"/>
      <c r="V1042" s="29"/>
      <c r="Y1042" s="29"/>
      <c r="AB1042" s="29"/>
      <c r="AC1042" s="29"/>
      <c r="AD1042" s="29"/>
    </row>
    <row r="1043" spans="12:30" customFormat="1" ht="15.75" x14ac:dyDescent="0.25">
      <c r="L1043" s="29"/>
      <c r="O1043" s="29"/>
      <c r="Q1043" s="29"/>
      <c r="R1043" s="29"/>
      <c r="S1043" s="29"/>
      <c r="T1043" s="29"/>
      <c r="V1043" s="29"/>
      <c r="Y1043" s="29"/>
      <c r="AB1043" s="29"/>
      <c r="AC1043" s="29"/>
      <c r="AD1043" s="29"/>
    </row>
    <row r="1044" spans="12:30" customFormat="1" ht="15.75" x14ac:dyDescent="0.25">
      <c r="L1044" s="29"/>
      <c r="O1044" s="29"/>
      <c r="Q1044" s="29"/>
      <c r="R1044" s="29"/>
      <c r="S1044" s="29"/>
      <c r="T1044" s="29"/>
      <c r="V1044" s="29"/>
      <c r="Y1044" s="29"/>
      <c r="AB1044" s="29"/>
      <c r="AC1044" s="29"/>
      <c r="AD1044" s="29"/>
    </row>
    <row r="1045" spans="12:30" customFormat="1" ht="15.75" x14ac:dyDescent="0.25">
      <c r="L1045" s="29"/>
      <c r="O1045" s="29"/>
      <c r="Q1045" s="29"/>
      <c r="R1045" s="29"/>
      <c r="S1045" s="29"/>
      <c r="T1045" s="29"/>
      <c r="V1045" s="29"/>
      <c r="Y1045" s="29"/>
      <c r="AB1045" s="29"/>
      <c r="AC1045" s="29"/>
      <c r="AD1045" s="29"/>
    </row>
    <row r="1046" spans="12:30" customFormat="1" ht="15.75" x14ac:dyDescent="0.25">
      <c r="L1046" s="29"/>
      <c r="O1046" s="29"/>
      <c r="Q1046" s="29"/>
      <c r="R1046" s="29"/>
      <c r="S1046" s="29"/>
      <c r="T1046" s="29"/>
      <c r="V1046" s="29"/>
      <c r="Y1046" s="29"/>
      <c r="AB1046" s="29"/>
      <c r="AC1046" s="29"/>
      <c r="AD1046" s="29"/>
    </row>
    <row r="1047" spans="12:30" customFormat="1" ht="15.75" x14ac:dyDescent="0.25">
      <c r="L1047" s="29"/>
      <c r="O1047" s="29"/>
      <c r="Q1047" s="29"/>
      <c r="R1047" s="29"/>
      <c r="S1047" s="29"/>
      <c r="T1047" s="29"/>
      <c r="V1047" s="29"/>
      <c r="Y1047" s="29"/>
      <c r="AB1047" s="29"/>
      <c r="AC1047" s="29"/>
      <c r="AD1047" s="29"/>
    </row>
    <row r="1048" spans="12:30" customFormat="1" ht="15.75" x14ac:dyDescent="0.25">
      <c r="L1048" s="29"/>
      <c r="O1048" s="29"/>
      <c r="Q1048" s="29"/>
      <c r="R1048" s="29"/>
      <c r="S1048" s="29"/>
      <c r="T1048" s="29"/>
      <c r="V1048" s="29"/>
      <c r="Y1048" s="29"/>
      <c r="AB1048" s="29"/>
      <c r="AC1048" s="29"/>
      <c r="AD1048" s="29"/>
    </row>
    <row r="1049" spans="12:30" customFormat="1" ht="15.75" x14ac:dyDescent="0.25">
      <c r="L1049" s="29"/>
      <c r="O1049" s="29"/>
      <c r="Q1049" s="29"/>
      <c r="R1049" s="29"/>
      <c r="S1049" s="29"/>
      <c r="T1049" s="29"/>
      <c r="V1049" s="29"/>
      <c r="Y1049" s="29"/>
      <c r="AB1049" s="29"/>
      <c r="AC1049" s="29"/>
      <c r="AD1049" s="29"/>
    </row>
    <row r="1050" spans="12:30" customFormat="1" ht="15.75" x14ac:dyDescent="0.25">
      <c r="L1050" s="29"/>
      <c r="O1050" s="29"/>
      <c r="Q1050" s="29"/>
      <c r="R1050" s="29"/>
      <c r="S1050" s="29"/>
      <c r="T1050" s="29"/>
      <c r="V1050" s="29"/>
      <c r="Y1050" s="29"/>
      <c r="AB1050" s="29"/>
      <c r="AC1050" s="29"/>
      <c r="AD1050" s="29"/>
    </row>
    <row r="1051" spans="12:30" customFormat="1" ht="15.75" x14ac:dyDescent="0.25">
      <c r="L1051" s="29"/>
      <c r="O1051" s="29"/>
      <c r="Q1051" s="29"/>
      <c r="R1051" s="29"/>
      <c r="S1051" s="29"/>
      <c r="T1051" s="29"/>
      <c r="V1051" s="29"/>
      <c r="Y1051" s="29"/>
      <c r="AB1051" s="29"/>
      <c r="AC1051" s="29"/>
      <c r="AD1051" s="29"/>
    </row>
    <row r="1052" spans="12:30" customFormat="1" ht="15.75" x14ac:dyDescent="0.25">
      <c r="L1052" s="29"/>
      <c r="O1052" s="29"/>
      <c r="Q1052" s="29"/>
      <c r="R1052" s="29"/>
      <c r="S1052" s="29"/>
      <c r="T1052" s="29"/>
      <c r="V1052" s="29"/>
      <c r="Y1052" s="29"/>
      <c r="AB1052" s="29"/>
      <c r="AC1052" s="29"/>
      <c r="AD1052" s="29"/>
    </row>
    <row r="1053" spans="12:30" customFormat="1" ht="15.75" x14ac:dyDescent="0.25">
      <c r="L1053" s="29"/>
      <c r="O1053" s="29"/>
      <c r="Q1053" s="29"/>
      <c r="R1053" s="29"/>
      <c r="S1053" s="29"/>
      <c r="T1053" s="29"/>
      <c r="V1053" s="29"/>
      <c r="Y1053" s="29"/>
      <c r="AB1053" s="29"/>
      <c r="AC1053" s="29"/>
      <c r="AD1053" s="29"/>
    </row>
    <row r="1054" spans="12:30" customFormat="1" ht="15.75" x14ac:dyDescent="0.25">
      <c r="L1054" s="29"/>
      <c r="O1054" s="29"/>
      <c r="Q1054" s="29"/>
      <c r="R1054" s="29"/>
      <c r="S1054" s="29"/>
      <c r="T1054" s="29"/>
      <c r="V1054" s="29"/>
      <c r="Y1054" s="29"/>
      <c r="AB1054" s="29"/>
      <c r="AC1054" s="29"/>
      <c r="AD1054" s="29"/>
    </row>
    <row r="1055" spans="12:30" customFormat="1" ht="15.75" x14ac:dyDescent="0.25">
      <c r="L1055" s="29"/>
      <c r="O1055" s="29"/>
      <c r="Q1055" s="29"/>
      <c r="R1055" s="29"/>
      <c r="S1055" s="29"/>
      <c r="T1055" s="29"/>
      <c r="V1055" s="29"/>
      <c r="Y1055" s="29"/>
      <c r="AB1055" s="29"/>
      <c r="AC1055" s="29"/>
      <c r="AD1055" s="29"/>
    </row>
    <row r="1056" spans="12:30" customFormat="1" ht="15.75" x14ac:dyDescent="0.25">
      <c r="L1056" s="29"/>
      <c r="O1056" s="29"/>
      <c r="Q1056" s="29"/>
      <c r="R1056" s="29"/>
      <c r="S1056" s="29"/>
      <c r="T1056" s="29"/>
      <c r="V1056" s="29"/>
      <c r="Y1056" s="29"/>
      <c r="AB1056" s="29"/>
      <c r="AC1056" s="29"/>
      <c r="AD1056" s="29"/>
    </row>
    <row r="1057" spans="12:30" customFormat="1" ht="15.75" x14ac:dyDescent="0.25">
      <c r="L1057" s="29"/>
      <c r="O1057" s="29"/>
      <c r="Q1057" s="29"/>
      <c r="R1057" s="29"/>
      <c r="S1057" s="29"/>
      <c r="T1057" s="29"/>
      <c r="V1057" s="29"/>
      <c r="Y1057" s="29"/>
      <c r="AB1057" s="29"/>
      <c r="AC1057" s="29"/>
      <c r="AD1057" s="29"/>
    </row>
    <row r="1058" spans="12:30" customFormat="1" ht="15.75" x14ac:dyDescent="0.25">
      <c r="L1058" s="29"/>
      <c r="O1058" s="29"/>
      <c r="Q1058" s="29"/>
      <c r="R1058" s="29"/>
      <c r="S1058" s="29"/>
      <c r="T1058" s="29"/>
      <c r="V1058" s="29"/>
      <c r="Y1058" s="29"/>
      <c r="AB1058" s="29"/>
      <c r="AC1058" s="29"/>
      <c r="AD1058" s="29"/>
    </row>
    <row r="1059" spans="12:30" customFormat="1" ht="15.75" x14ac:dyDescent="0.25">
      <c r="L1059" s="29"/>
      <c r="O1059" s="29"/>
      <c r="Q1059" s="29"/>
      <c r="R1059" s="29"/>
      <c r="S1059" s="29"/>
      <c r="T1059" s="29"/>
      <c r="V1059" s="29"/>
      <c r="Y1059" s="29"/>
      <c r="AB1059" s="29"/>
      <c r="AC1059" s="29"/>
      <c r="AD1059" s="29"/>
    </row>
    <row r="1060" spans="12:30" customFormat="1" ht="15.75" x14ac:dyDescent="0.25">
      <c r="L1060" s="29"/>
      <c r="O1060" s="29"/>
      <c r="Q1060" s="29"/>
      <c r="R1060" s="29"/>
      <c r="S1060" s="29"/>
      <c r="T1060" s="29"/>
      <c r="V1060" s="29"/>
      <c r="Y1060" s="29"/>
      <c r="AB1060" s="29"/>
      <c r="AC1060" s="29"/>
      <c r="AD1060" s="29"/>
    </row>
    <row r="1061" spans="12:30" customFormat="1" ht="15.75" x14ac:dyDescent="0.25">
      <c r="L1061" s="29"/>
      <c r="O1061" s="29"/>
      <c r="Q1061" s="29"/>
      <c r="R1061" s="29"/>
      <c r="S1061" s="29"/>
      <c r="T1061" s="29"/>
      <c r="V1061" s="29"/>
      <c r="Y1061" s="29"/>
      <c r="AB1061" s="29"/>
      <c r="AC1061" s="29"/>
      <c r="AD1061" s="29"/>
    </row>
    <row r="1062" spans="12:30" customFormat="1" ht="15.75" x14ac:dyDescent="0.25">
      <c r="L1062" s="29"/>
      <c r="O1062" s="29"/>
      <c r="Q1062" s="29"/>
      <c r="R1062" s="29"/>
      <c r="S1062" s="29"/>
      <c r="T1062" s="29"/>
      <c r="V1062" s="29"/>
      <c r="Y1062" s="29"/>
      <c r="AB1062" s="29"/>
      <c r="AC1062" s="29"/>
      <c r="AD1062" s="29"/>
    </row>
    <row r="1063" spans="12:30" customFormat="1" ht="15.75" x14ac:dyDescent="0.25">
      <c r="L1063" s="29"/>
      <c r="O1063" s="29"/>
      <c r="Q1063" s="29"/>
      <c r="R1063" s="29"/>
      <c r="S1063" s="29"/>
      <c r="T1063" s="29"/>
      <c r="V1063" s="29"/>
      <c r="Y1063" s="29"/>
      <c r="AB1063" s="29"/>
      <c r="AC1063" s="29"/>
      <c r="AD1063" s="29"/>
    </row>
    <row r="1064" spans="12:30" customFormat="1" ht="15.75" x14ac:dyDescent="0.25">
      <c r="L1064" s="29"/>
      <c r="O1064" s="29"/>
      <c r="Q1064" s="29"/>
      <c r="R1064" s="29"/>
      <c r="S1064" s="29"/>
      <c r="T1064" s="29"/>
      <c r="V1064" s="29"/>
      <c r="Y1064" s="29"/>
      <c r="AB1064" s="29"/>
      <c r="AC1064" s="29"/>
      <c r="AD1064" s="29"/>
    </row>
    <row r="1065" spans="12:30" customFormat="1" ht="15.75" x14ac:dyDescent="0.25">
      <c r="L1065" s="29"/>
      <c r="O1065" s="29"/>
      <c r="Q1065" s="29"/>
      <c r="R1065" s="29"/>
      <c r="S1065" s="29"/>
      <c r="T1065" s="29"/>
      <c r="V1065" s="29"/>
      <c r="Y1065" s="29"/>
      <c r="AB1065" s="29"/>
      <c r="AC1065" s="29"/>
      <c r="AD1065" s="29"/>
    </row>
    <row r="1066" spans="12:30" customFormat="1" ht="15.75" x14ac:dyDescent="0.25">
      <c r="L1066" s="29"/>
      <c r="O1066" s="29"/>
      <c r="Q1066" s="29"/>
      <c r="R1066" s="29"/>
      <c r="S1066" s="29"/>
      <c r="T1066" s="29"/>
      <c r="V1066" s="29"/>
      <c r="Y1066" s="29"/>
      <c r="AB1066" s="29"/>
      <c r="AC1066" s="29"/>
      <c r="AD1066" s="29"/>
    </row>
    <row r="1067" spans="12:30" customFormat="1" ht="15.75" x14ac:dyDescent="0.25">
      <c r="L1067" s="29"/>
      <c r="O1067" s="29"/>
      <c r="Q1067" s="29"/>
      <c r="R1067" s="29"/>
      <c r="S1067" s="29"/>
      <c r="T1067" s="29"/>
      <c r="V1067" s="29"/>
      <c r="Y1067" s="29"/>
      <c r="AB1067" s="29"/>
      <c r="AC1067" s="29"/>
      <c r="AD1067" s="29"/>
    </row>
    <row r="1068" spans="12:30" customFormat="1" ht="15.75" x14ac:dyDescent="0.25">
      <c r="L1068" s="29"/>
      <c r="O1068" s="29"/>
      <c r="Q1068" s="29"/>
      <c r="R1068" s="29"/>
      <c r="S1068" s="29"/>
      <c r="T1068" s="29"/>
      <c r="V1068" s="29"/>
      <c r="Y1068" s="29"/>
      <c r="AB1068" s="29"/>
      <c r="AC1068" s="29"/>
      <c r="AD1068" s="29"/>
    </row>
    <row r="1069" spans="12:30" customFormat="1" ht="15.75" x14ac:dyDescent="0.25">
      <c r="L1069" s="29"/>
      <c r="O1069" s="29"/>
      <c r="Q1069" s="29"/>
      <c r="R1069" s="29"/>
      <c r="S1069" s="29"/>
      <c r="T1069" s="29"/>
      <c r="V1069" s="29"/>
      <c r="Y1069" s="29"/>
      <c r="AB1069" s="29"/>
      <c r="AC1069" s="29"/>
      <c r="AD1069" s="29"/>
    </row>
    <row r="1070" spans="12:30" customFormat="1" ht="15.75" x14ac:dyDescent="0.25">
      <c r="L1070" s="29"/>
      <c r="O1070" s="29"/>
      <c r="Q1070" s="29"/>
      <c r="R1070" s="29"/>
      <c r="S1070" s="29"/>
      <c r="T1070" s="29"/>
      <c r="V1070" s="29"/>
      <c r="Y1070" s="29"/>
      <c r="AB1070" s="29"/>
      <c r="AC1070" s="29"/>
      <c r="AD1070" s="29"/>
    </row>
    <row r="1071" spans="12:30" customFormat="1" ht="15.75" x14ac:dyDescent="0.25">
      <c r="L1071" s="29"/>
      <c r="O1071" s="29"/>
      <c r="Q1071" s="29"/>
      <c r="R1071" s="29"/>
      <c r="S1071" s="29"/>
      <c r="T1071" s="29"/>
      <c r="V1071" s="29"/>
      <c r="Y1071" s="29"/>
      <c r="AB1071" s="29"/>
      <c r="AC1071" s="29"/>
      <c r="AD1071" s="29"/>
    </row>
    <row r="1072" spans="12:30" customFormat="1" ht="15.75" x14ac:dyDescent="0.25">
      <c r="L1072" s="29"/>
      <c r="O1072" s="29"/>
      <c r="Q1072" s="29"/>
      <c r="R1072" s="29"/>
      <c r="S1072" s="29"/>
      <c r="T1072" s="29"/>
      <c r="V1072" s="29"/>
      <c r="Y1072" s="29"/>
      <c r="AB1072" s="29"/>
      <c r="AC1072" s="29"/>
      <c r="AD1072" s="29"/>
    </row>
    <row r="1073" spans="12:31" customFormat="1" ht="15.75" x14ac:dyDescent="0.25">
      <c r="L1073" s="29"/>
      <c r="O1073" s="29"/>
      <c r="Q1073" s="29"/>
      <c r="R1073" s="29"/>
      <c r="S1073" s="29"/>
      <c r="T1073" s="29"/>
      <c r="V1073" s="29"/>
      <c r="Y1073" s="29"/>
      <c r="AB1073" s="29"/>
      <c r="AC1073" s="29"/>
      <c r="AD1073" s="29"/>
    </row>
    <row r="1074" spans="12:31" customFormat="1" ht="15.75" x14ac:dyDescent="0.25">
      <c r="L1074" s="29"/>
      <c r="O1074" s="29"/>
      <c r="Q1074" s="29"/>
      <c r="R1074" s="29"/>
      <c r="S1074" s="29"/>
      <c r="T1074" s="29"/>
      <c r="V1074" s="29"/>
      <c r="Y1074" s="29"/>
      <c r="AB1074" s="29"/>
      <c r="AC1074" s="29"/>
      <c r="AD1074" s="29"/>
    </row>
    <row r="1075" spans="12:31" customFormat="1" ht="15.75" x14ac:dyDescent="0.25">
      <c r="L1075" s="29"/>
      <c r="O1075" s="29"/>
      <c r="Q1075" s="29"/>
      <c r="R1075" s="29"/>
      <c r="S1075" s="29"/>
      <c r="T1075" s="29"/>
      <c r="V1075" s="29"/>
      <c r="Y1075" s="29"/>
      <c r="AB1075" s="29"/>
      <c r="AC1075" s="29"/>
      <c r="AD1075" s="29"/>
    </row>
    <row r="1076" spans="12:31" customFormat="1" ht="15.75" x14ac:dyDescent="0.25">
      <c r="L1076" s="29"/>
      <c r="O1076" s="29"/>
      <c r="Q1076" s="29"/>
      <c r="R1076" s="29"/>
      <c r="S1076" s="29"/>
      <c r="T1076" s="29"/>
      <c r="V1076" s="29"/>
      <c r="Y1076" s="29"/>
      <c r="AB1076" s="29"/>
      <c r="AC1076" s="29"/>
      <c r="AD1076" s="29"/>
    </row>
    <row r="1077" spans="12:31" customFormat="1" ht="15.75" x14ac:dyDescent="0.25">
      <c r="L1077" s="29"/>
      <c r="O1077" s="29"/>
      <c r="Q1077" s="29"/>
      <c r="R1077" s="29"/>
      <c r="S1077" s="29"/>
      <c r="T1077" s="29"/>
      <c r="V1077" s="29"/>
      <c r="Y1077" s="29"/>
      <c r="AB1077" s="29"/>
      <c r="AC1077" s="29"/>
      <c r="AD1077" s="29"/>
    </row>
    <row r="1078" spans="12:31" customFormat="1" ht="15.75" x14ac:dyDescent="0.25">
      <c r="L1078" s="29"/>
      <c r="O1078" s="29"/>
      <c r="Q1078" s="29"/>
      <c r="R1078" s="29"/>
      <c r="S1078" s="29"/>
      <c r="T1078" s="29"/>
      <c r="V1078" s="29"/>
      <c r="Y1078" s="29"/>
      <c r="AB1078" s="29"/>
      <c r="AC1078" s="29"/>
      <c r="AD1078" s="29"/>
    </row>
    <row r="1079" spans="12:31" customFormat="1" ht="15.75" x14ac:dyDescent="0.25">
      <c r="L1079" s="29"/>
      <c r="O1079" s="29"/>
      <c r="Q1079" s="29"/>
      <c r="R1079" s="29"/>
      <c r="S1079" s="29"/>
      <c r="T1079" s="29"/>
      <c r="V1079" s="29"/>
      <c r="Y1079" s="29"/>
      <c r="AB1079" s="29"/>
      <c r="AC1079" s="29"/>
      <c r="AD1079" s="29"/>
    </row>
    <row r="1080" spans="12:31" customFormat="1" ht="15.75" x14ac:dyDescent="0.25">
      <c r="L1080" s="29"/>
      <c r="O1080" s="29"/>
      <c r="Q1080" s="29"/>
      <c r="R1080" s="29"/>
      <c r="S1080" s="29"/>
      <c r="T1080" s="29"/>
      <c r="V1080" s="29"/>
      <c r="Y1080" s="29"/>
      <c r="AB1080" s="29"/>
      <c r="AC1080" s="29"/>
      <c r="AD1080" s="29"/>
    </row>
    <row r="1081" spans="12:31" customFormat="1" ht="15.75" x14ac:dyDescent="0.25">
      <c r="L1081" s="29"/>
      <c r="O1081" s="29"/>
      <c r="Q1081" s="29"/>
      <c r="R1081" s="29"/>
      <c r="S1081" s="29"/>
      <c r="T1081" s="29"/>
      <c r="V1081" s="29"/>
      <c r="Y1081" s="29"/>
      <c r="AB1081" s="29"/>
      <c r="AC1081" s="29"/>
      <c r="AD1081" s="29"/>
    </row>
    <row r="1082" spans="12:31" customFormat="1" ht="15.75" x14ac:dyDescent="0.25">
      <c r="L1082" s="29"/>
      <c r="O1082" s="29"/>
      <c r="Q1082" s="29"/>
      <c r="R1082" s="29"/>
      <c r="S1082" s="29"/>
      <c r="T1082" s="29"/>
      <c r="V1082" s="29"/>
      <c r="Y1082" s="29"/>
      <c r="AB1082" s="29"/>
      <c r="AC1082" s="29"/>
      <c r="AD1082" s="29"/>
    </row>
    <row r="1083" spans="12:31" customFormat="1" ht="15.75" x14ac:dyDescent="0.25">
      <c r="L1083" s="29"/>
      <c r="O1083" s="29"/>
      <c r="Q1083" s="29"/>
      <c r="R1083" s="29"/>
      <c r="S1083" s="29"/>
      <c r="T1083" s="29"/>
      <c r="V1083" s="29"/>
      <c r="Y1083" s="29"/>
      <c r="AB1083" s="29"/>
      <c r="AC1083" s="29"/>
      <c r="AD1083" s="29"/>
    </row>
    <row r="1084" spans="12:31" customFormat="1" ht="15.75" x14ac:dyDescent="0.25"/>
    <row r="1085" spans="12:31" customFormat="1" ht="15.75" x14ac:dyDescent="0.25">
      <c r="S1085" s="29"/>
    </row>
    <row r="1086" spans="12:31" customFormat="1" ht="15.75" x14ac:dyDescent="0.25">
      <c r="T1086" s="7"/>
      <c r="AE1086" s="7"/>
    </row>
    <row r="1087" spans="12:31" customFormat="1" ht="15.75" x14ac:dyDescent="0.25"/>
    <row r="1088" spans="12:31" customFormat="1" ht="15.75" x14ac:dyDescent="0.25">
      <c r="L1088" s="29"/>
      <c r="O1088" s="29"/>
      <c r="Q1088" s="29"/>
      <c r="R1088" s="29"/>
      <c r="S1088" s="29"/>
      <c r="V1088" s="29"/>
      <c r="Y1088" s="29"/>
      <c r="Z1088" s="29"/>
      <c r="AA1088" s="29"/>
      <c r="AB1088" s="29"/>
      <c r="AC1088" s="29"/>
      <c r="AD1088" s="29"/>
      <c r="AE1088" s="29"/>
    </row>
    <row r="1089" spans="12:31" customFormat="1" ht="15.75" x14ac:dyDescent="0.25">
      <c r="L1089" s="29"/>
      <c r="O1089" s="29"/>
      <c r="Q1089" s="29"/>
      <c r="R1089" s="29"/>
      <c r="S1089" s="29"/>
      <c r="V1089" s="29"/>
      <c r="Y1089" s="29"/>
      <c r="Z1089" s="29"/>
      <c r="AA1089" s="29"/>
      <c r="AB1089" s="29"/>
      <c r="AC1089" s="29"/>
      <c r="AD1089" s="29"/>
      <c r="AE1089" s="29"/>
    </row>
    <row r="1090" spans="12:31" customFormat="1" ht="15.75" x14ac:dyDescent="0.25">
      <c r="L1090" s="29"/>
      <c r="O1090" s="29"/>
      <c r="Q1090" s="29"/>
      <c r="R1090" s="29"/>
      <c r="S1090" s="29"/>
      <c r="V1090" s="29"/>
      <c r="Y1090" s="29"/>
      <c r="Z1090" s="29"/>
      <c r="AA1090" s="29"/>
      <c r="AB1090" s="29"/>
      <c r="AC1090" s="29"/>
      <c r="AD1090" s="29"/>
      <c r="AE1090" s="29"/>
    </row>
    <row r="1091" spans="12:31" customFormat="1" ht="15.75" x14ac:dyDescent="0.25">
      <c r="L1091" s="29"/>
      <c r="O1091" s="29"/>
      <c r="Q1091" s="29"/>
      <c r="R1091" s="29"/>
      <c r="S1091" s="29"/>
      <c r="V1091" s="29"/>
      <c r="Y1091" s="29"/>
      <c r="Z1091" s="29"/>
      <c r="AA1091" s="29"/>
      <c r="AB1091" s="29"/>
      <c r="AC1091" s="29"/>
      <c r="AD1091" s="29"/>
      <c r="AE1091" s="29"/>
    </row>
    <row r="1092" spans="12:31" customFormat="1" ht="15.75" x14ac:dyDescent="0.25">
      <c r="L1092" s="29"/>
      <c r="O1092" s="29"/>
      <c r="Q1092" s="29"/>
      <c r="R1092" s="29"/>
      <c r="S1092" s="29"/>
      <c r="V1092" s="29"/>
      <c r="Y1092" s="29"/>
      <c r="Z1092" s="29"/>
      <c r="AA1092" s="29"/>
      <c r="AB1092" s="29"/>
      <c r="AC1092" s="29"/>
      <c r="AD1092" s="29"/>
      <c r="AE1092" s="29"/>
    </row>
    <row r="1093" spans="12:31" customFormat="1" ht="15.75" x14ac:dyDescent="0.25">
      <c r="L1093" s="29"/>
      <c r="O1093" s="29"/>
      <c r="Q1093" s="29"/>
      <c r="R1093" s="29"/>
      <c r="S1093" s="29"/>
      <c r="V1093" s="29"/>
      <c r="Y1093" s="29"/>
      <c r="Z1093" s="29"/>
      <c r="AA1093" s="29"/>
      <c r="AB1093" s="29"/>
      <c r="AC1093" s="29"/>
      <c r="AD1093" s="29"/>
      <c r="AE1093" s="29"/>
    </row>
    <row r="1094" spans="12:31" customFormat="1" ht="15.75" x14ac:dyDescent="0.25">
      <c r="L1094" s="29"/>
      <c r="O1094" s="29"/>
      <c r="Q1094" s="29"/>
      <c r="R1094" s="29"/>
      <c r="S1094" s="29"/>
      <c r="V1094" s="29"/>
      <c r="Y1094" s="29"/>
      <c r="Z1094" s="29"/>
      <c r="AA1094" s="29"/>
      <c r="AB1094" s="29"/>
      <c r="AC1094" s="29"/>
      <c r="AD1094" s="29"/>
      <c r="AE1094" s="29"/>
    </row>
    <row r="1095" spans="12:31" customFormat="1" ht="15.75" x14ac:dyDescent="0.25">
      <c r="L1095" s="29"/>
      <c r="O1095" s="29"/>
      <c r="Q1095" s="29"/>
      <c r="R1095" s="29"/>
      <c r="S1095" s="29"/>
      <c r="V1095" s="29"/>
      <c r="Y1095" s="29"/>
      <c r="Z1095" s="29"/>
      <c r="AA1095" s="29"/>
      <c r="AB1095" s="29"/>
      <c r="AC1095" s="29"/>
      <c r="AD1095" s="29"/>
      <c r="AE1095" s="29"/>
    </row>
    <row r="1096" spans="12:31" customFormat="1" ht="15.75" x14ac:dyDescent="0.25">
      <c r="L1096" s="29"/>
      <c r="O1096" s="29"/>
      <c r="Q1096" s="29"/>
      <c r="R1096" s="29"/>
      <c r="S1096" s="29"/>
      <c r="V1096" s="29"/>
      <c r="Y1096" s="29"/>
      <c r="Z1096" s="29"/>
      <c r="AA1096" s="29"/>
      <c r="AB1096" s="29"/>
      <c r="AC1096" s="29"/>
      <c r="AD1096" s="29"/>
      <c r="AE1096" s="29"/>
    </row>
    <row r="1097" spans="12:31" customFormat="1" ht="15.75" x14ac:dyDescent="0.25">
      <c r="L1097" s="29"/>
      <c r="O1097" s="29"/>
      <c r="Q1097" s="29"/>
      <c r="R1097" s="29"/>
      <c r="S1097" s="29"/>
      <c r="V1097" s="29"/>
      <c r="Y1097" s="29"/>
      <c r="Z1097" s="29"/>
      <c r="AA1097" s="29"/>
      <c r="AB1097" s="29"/>
      <c r="AC1097" s="29"/>
      <c r="AD1097" s="29"/>
      <c r="AE1097" s="29"/>
    </row>
    <row r="1098" spans="12:31" customFormat="1" ht="15.75" x14ac:dyDescent="0.25">
      <c r="L1098" s="29"/>
      <c r="O1098" s="29"/>
      <c r="Q1098" s="29"/>
      <c r="R1098" s="29"/>
      <c r="S1098" s="29"/>
      <c r="V1098" s="29"/>
      <c r="Y1098" s="29"/>
      <c r="Z1098" s="29"/>
      <c r="AA1098" s="29"/>
      <c r="AB1098" s="29"/>
      <c r="AC1098" s="29"/>
      <c r="AD1098" s="29"/>
      <c r="AE1098" s="29"/>
    </row>
    <row r="1099" spans="12:31" customFormat="1" ht="15.75" x14ac:dyDescent="0.25">
      <c r="L1099" s="29"/>
      <c r="O1099" s="29"/>
      <c r="Q1099" s="29"/>
      <c r="R1099" s="29"/>
      <c r="S1099" s="29"/>
      <c r="V1099" s="29"/>
      <c r="Y1099" s="29"/>
      <c r="Z1099" s="29"/>
      <c r="AA1099" s="29"/>
      <c r="AB1099" s="29"/>
      <c r="AC1099" s="29"/>
      <c r="AD1099" s="29"/>
      <c r="AE1099" s="29"/>
    </row>
    <row r="1100" spans="12:31" customFormat="1" ht="15.75" x14ac:dyDescent="0.25">
      <c r="L1100" s="29"/>
      <c r="O1100" s="29"/>
      <c r="Q1100" s="29"/>
      <c r="R1100" s="29"/>
      <c r="S1100" s="29"/>
      <c r="V1100" s="29"/>
      <c r="Y1100" s="29"/>
      <c r="Z1100" s="29"/>
      <c r="AA1100" s="29"/>
      <c r="AB1100" s="29"/>
      <c r="AC1100" s="29"/>
      <c r="AD1100" s="29"/>
      <c r="AE1100" s="29"/>
    </row>
    <row r="1101" spans="12:31" customFormat="1" ht="15.75" x14ac:dyDescent="0.25">
      <c r="L1101" s="29"/>
      <c r="O1101" s="29"/>
      <c r="Q1101" s="29"/>
      <c r="R1101" s="29"/>
      <c r="S1101" s="29"/>
      <c r="V1101" s="29"/>
      <c r="Y1101" s="29"/>
      <c r="Z1101" s="29"/>
      <c r="AA1101" s="29"/>
      <c r="AB1101" s="29"/>
      <c r="AC1101" s="29"/>
      <c r="AD1101" s="29"/>
      <c r="AE1101" s="29"/>
    </row>
    <row r="1102" spans="12:31" customFormat="1" ht="15.75" x14ac:dyDescent="0.25">
      <c r="L1102" s="29"/>
      <c r="O1102" s="29"/>
      <c r="Q1102" s="29"/>
      <c r="R1102" s="29"/>
      <c r="S1102" s="29"/>
      <c r="V1102" s="29"/>
      <c r="Y1102" s="29"/>
      <c r="Z1102" s="29"/>
      <c r="AA1102" s="29"/>
      <c r="AB1102" s="29"/>
      <c r="AC1102" s="29"/>
      <c r="AD1102" s="29"/>
      <c r="AE1102" s="29"/>
    </row>
    <row r="1103" spans="12:31" customFormat="1" ht="15.75" x14ac:dyDescent="0.25">
      <c r="L1103" s="29"/>
      <c r="O1103" s="29"/>
      <c r="Q1103" s="29"/>
      <c r="R1103" s="29"/>
      <c r="S1103" s="29"/>
      <c r="V1103" s="29"/>
      <c r="Y1103" s="29"/>
      <c r="Z1103" s="29"/>
      <c r="AA1103" s="29"/>
      <c r="AB1103" s="29"/>
      <c r="AC1103" s="29"/>
      <c r="AD1103" s="29"/>
      <c r="AE1103" s="29"/>
    </row>
    <row r="1104" spans="12:31" customFormat="1" ht="15.75" x14ac:dyDescent="0.25">
      <c r="L1104" s="29"/>
      <c r="O1104" s="29"/>
      <c r="Q1104" s="29"/>
      <c r="R1104" s="29"/>
      <c r="S1104" s="29"/>
      <c r="V1104" s="29"/>
      <c r="Y1104" s="29"/>
      <c r="Z1104" s="29"/>
      <c r="AA1104" s="29"/>
      <c r="AB1104" s="29"/>
      <c r="AC1104" s="29"/>
      <c r="AD1104" s="29"/>
      <c r="AE1104" s="29"/>
    </row>
    <row r="1105" spans="12:31" customFormat="1" ht="15.75" x14ac:dyDescent="0.25">
      <c r="L1105" s="29"/>
      <c r="O1105" s="29"/>
      <c r="Q1105" s="29"/>
      <c r="R1105" s="29"/>
      <c r="S1105" s="29"/>
      <c r="V1105" s="29"/>
      <c r="Y1105" s="29"/>
      <c r="Z1105" s="29"/>
      <c r="AA1105" s="29"/>
      <c r="AB1105" s="29"/>
      <c r="AC1105" s="29"/>
      <c r="AD1105" s="29"/>
      <c r="AE1105" s="29"/>
    </row>
    <row r="1106" spans="12:31" customFormat="1" ht="15.75" x14ac:dyDescent="0.25">
      <c r="L1106" s="29"/>
      <c r="O1106" s="29"/>
      <c r="Q1106" s="29"/>
      <c r="R1106" s="29"/>
      <c r="S1106" s="29"/>
      <c r="V1106" s="29"/>
      <c r="Y1106" s="29"/>
      <c r="Z1106" s="29"/>
      <c r="AA1106" s="29"/>
      <c r="AB1106" s="29"/>
      <c r="AC1106" s="29"/>
      <c r="AD1106" s="29"/>
      <c r="AE1106" s="29"/>
    </row>
    <row r="1107" spans="12:31" customFormat="1" ht="15.75" x14ac:dyDescent="0.25">
      <c r="L1107" s="29"/>
      <c r="O1107" s="29"/>
      <c r="Q1107" s="29"/>
      <c r="R1107" s="29"/>
      <c r="S1107" s="29"/>
      <c r="V1107" s="29"/>
      <c r="Y1107" s="29"/>
      <c r="Z1107" s="29"/>
      <c r="AA1107" s="29"/>
      <c r="AB1107" s="29"/>
      <c r="AC1107" s="29"/>
      <c r="AD1107" s="29"/>
      <c r="AE1107" s="29"/>
    </row>
    <row r="1108" spans="12:31" customFormat="1" ht="15.75" x14ac:dyDescent="0.25">
      <c r="L1108" s="29"/>
      <c r="O1108" s="29"/>
      <c r="Q1108" s="29"/>
      <c r="R1108" s="29"/>
      <c r="S1108" s="29"/>
      <c r="V1108" s="29"/>
      <c r="Y1108" s="29"/>
      <c r="Z1108" s="29"/>
      <c r="AA1108" s="29"/>
      <c r="AB1108" s="29"/>
      <c r="AC1108" s="29"/>
      <c r="AD1108" s="29"/>
      <c r="AE1108" s="29"/>
    </row>
    <row r="1109" spans="12:31" customFormat="1" ht="15.75" x14ac:dyDescent="0.25">
      <c r="L1109" s="29"/>
      <c r="O1109" s="29"/>
      <c r="Q1109" s="29"/>
      <c r="R1109" s="29"/>
      <c r="S1109" s="29"/>
      <c r="V1109" s="29"/>
      <c r="Y1109" s="29"/>
      <c r="Z1109" s="29"/>
      <c r="AA1109" s="29"/>
      <c r="AB1109" s="29"/>
      <c r="AC1109" s="29"/>
      <c r="AD1109" s="29"/>
      <c r="AE1109" s="29"/>
    </row>
    <row r="1110" spans="12:31" customFormat="1" ht="15.75" x14ac:dyDescent="0.25">
      <c r="L1110" s="29"/>
      <c r="O1110" s="29"/>
      <c r="Q1110" s="29"/>
      <c r="R1110" s="29"/>
      <c r="S1110" s="29"/>
      <c r="V1110" s="29"/>
      <c r="Y1110" s="29"/>
      <c r="Z1110" s="29"/>
      <c r="AA1110" s="29"/>
      <c r="AB1110" s="29"/>
      <c r="AC1110" s="29"/>
      <c r="AD1110" s="29"/>
      <c r="AE1110" s="29"/>
    </row>
    <row r="1111" spans="12:31" customFormat="1" ht="15.75" x14ac:dyDescent="0.25">
      <c r="L1111" s="29"/>
      <c r="O1111" s="29"/>
      <c r="Q1111" s="29"/>
      <c r="R1111" s="29"/>
      <c r="S1111" s="29"/>
      <c r="V1111" s="29"/>
      <c r="Y1111" s="29"/>
      <c r="Z1111" s="29"/>
      <c r="AA1111" s="29"/>
      <c r="AB1111" s="29"/>
      <c r="AC1111" s="29"/>
      <c r="AD1111" s="29"/>
      <c r="AE1111" s="29"/>
    </row>
    <row r="1112" spans="12:31" customFormat="1" ht="15.75" x14ac:dyDescent="0.25">
      <c r="L1112" s="29"/>
      <c r="O1112" s="29"/>
      <c r="Q1112" s="29"/>
      <c r="R1112" s="29"/>
      <c r="S1112" s="29"/>
      <c r="V1112" s="29"/>
      <c r="Y1112" s="29"/>
      <c r="Z1112" s="29"/>
      <c r="AA1112" s="29"/>
      <c r="AB1112" s="29"/>
      <c r="AC1112" s="29"/>
      <c r="AD1112" s="29"/>
      <c r="AE1112" s="29"/>
    </row>
    <row r="1113" spans="12:31" customFormat="1" ht="15.75" x14ac:dyDescent="0.25">
      <c r="L1113" s="29"/>
      <c r="O1113" s="29"/>
      <c r="Q1113" s="29"/>
      <c r="R1113" s="29"/>
      <c r="S1113" s="29"/>
      <c r="V1113" s="29"/>
      <c r="Y1113" s="29"/>
      <c r="Z1113" s="29"/>
      <c r="AA1113" s="29"/>
      <c r="AB1113" s="29"/>
      <c r="AC1113" s="29"/>
      <c r="AD1113" s="29"/>
      <c r="AE1113" s="29"/>
    </row>
    <row r="1114" spans="12:31" customFormat="1" ht="15.75" x14ac:dyDescent="0.25">
      <c r="L1114" s="29"/>
      <c r="O1114" s="29"/>
      <c r="Q1114" s="29"/>
      <c r="R1114" s="29"/>
      <c r="S1114" s="29"/>
      <c r="V1114" s="29"/>
      <c r="Y1114" s="29"/>
      <c r="Z1114" s="29"/>
      <c r="AA1114" s="29"/>
      <c r="AB1114" s="29"/>
      <c r="AC1114" s="29"/>
      <c r="AD1114" s="29"/>
      <c r="AE1114" s="29"/>
    </row>
    <row r="1115" spans="12:31" customFormat="1" ht="15.75" x14ac:dyDescent="0.25">
      <c r="L1115" s="29"/>
      <c r="O1115" s="29"/>
      <c r="Q1115" s="29"/>
      <c r="R1115" s="29"/>
      <c r="S1115" s="29"/>
      <c r="V1115" s="29"/>
      <c r="Y1115" s="29"/>
      <c r="Z1115" s="29"/>
      <c r="AA1115" s="29"/>
      <c r="AB1115" s="29"/>
      <c r="AC1115" s="29"/>
      <c r="AD1115" s="29"/>
      <c r="AE1115" s="29"/>
    </row>
    <row r="1116" spans="12:31" customFormat="1" ht="15.75" x14ac:dyDescent="0.25">
      <c r="L1116" s="29"/>
      <c r="O1116" s="29"/>
      <c r="Q1116" s="29"/>
      <c r="R1116" s="29"/>
      <c r="S1116" s="29"/>
      <c r="V1116" s="29"/>
      <c r="Y1116" s="29"/>
      <c r="Z1116" s="29"/>
      <c r="AA1116" s="29"/>
      <c r="AB1116" s="29"/>
      <c r="AC1116" s="29"/>
      <c r="AD1116" s="29"/>
      <c r="AE1116" s="29"/>
    </row>
    <row r="1117" spans="12:31" customFormat="1" ht="15.75" x14ac:dyDescent="0.25">
      <c r="L1117" s="29"/>
      <c r="O1117" s="29"/>
      <c r="Q1117" s="29"/>
      <c r="R1117" s="29"/>
      <c r="S1117" s="29"/>
      <c r="V1117" s="29"/>
      <c r="Y1117" s="29"/>
      <c r="Z1117" s="29"/>
      <c r="AA1117" s="29"/>
      <c r="AB1117" s="29"/>
      <c r="AC1117" s="29"/>
      <c r="AD1117" s="29"/>
      <c r="AE1117" s="29"/>
    </row>
    <row r="1118" spans="12:31" customFormat="1" ht="15.75" x14ac:dyDescent="0.25">
      <c r="L1118" s="29"/>
      <c r="O1118" s="29"/>
      <c r="Q1118" s="29"/>
      <c r="R1118" s="29"/>
      <c r="S1118" s="29"/>
      <c r="V1118" s="29"/>
      <c r="Y1118" s="29"/>
      <c r="Z1118" s="29"/>
      <c r="AA1118" s="29"/>
      <c r="AB1118" s="29"/>
      <c r="AC1118" s="29"/>
      <c r="AD1118" s="29"/>
      <c r="AE1118" s="29"/>
    </row>
    <row r="1119" spans="12:31" customFormat="1" ht="15.75" x14ac:dyDescent="0.25">
      <c r="L1119" s="29"/>
      <c r="O1119" s="29"/>
      <c r="Q1119" s="29"/>
      <c r="R1119" s="29"/>
      <c r="S1119" s="29"/>
      <c r="V1119" s="29"/>
      <c r="Y1119" s="29"/>
      <c r="Z1119" s="29"/>
      <c r="AA1119" s="29"/>
      <c r="AB1119" s="29"/>
      <c r="AC1119" s="29"/>
      <c r="AD1119" s="29"/>
      <c r="AE1119" s="29"/>
    </row>
    <row r="1120" spans="12:31" customFormat="1" ht="15.75" x14ac:dyDescent="0.25">
      <c r="L1120" s="29"/>
      <c r="O1120" s="29"/>
      <c r="Q1120" s="29"/>
      <c r="R1120" s="29"/>
      <c r="S1120" s="29"/>
      <c r="V1120" s="29"/>
      <c r="Y1120" s="29"/>
      <c r="Z1120" s="29"/>
      <c r="AA1120" s="29"/>
      <c r="AB1120" s="29"/>
      <c r="AC1120" s="29"/>
      <c r="AD1120" s="29"/>
      <c r="AE1120" s="29"/>
    </row>
    <row r="1121" spans="12:31" customFormat="1" ht="15.75" x14ac:dyDescent="0.25">
      <c r="L1121" s="29"/>
      <c r="O1121" s="29"/>
      <c r="Q1121" s="29"/>
      <c r="R1121" s="29"/>
      <c r="S1121" s="29"/>
      <c r="V1121" s="29"/>
      <c r="Y1121" s="29"/>
      <c r="Z1121" s="29"/>
      <c r="AA1121" s="29"/>
      <c r="AB1121" s="29"/>
      <c r="AC1121" s="29"/>
      <c r="AD1121" s="29"/>
      <c r="AE1121" s="29"/>
    </row>
    <row r="1122" spans="12:31" customFormat="1" ht="15.75" x14ac:dyDescent="0.25">
      <c r="L1122" s="29"/>
      <c r="O1122" s="29"/>
      <c r="Q1122" s="29"/>
      <c r="R1122" s="29"/>
      <c r="S1122" s="29"/>
      <c r="V1122" s="29"/>
      <c r="Y1122" s="29"/>
      <c r="Z1122" s="29"/>
      <c r="AA1122" s="29"/>
      <c r="AB1122" s="29"/>
      <c r="AC1122" s="29"/>
      <c r="AD1122" s="29"/>
      <c r="AE1122" s="29"/>
    </row>
    <row r="1123" spans="12:31" customFormat="1" ht="15.75" x14ac:dyDescent="0.25">
      <c r="L1123" s="29"/>
      <c r="O1123" s="29"/>
      <c r="Q1123" s="29"/>
      <c r="R1123" s="29"/>
      <c r="S1123" s="29"/>
      <c r="V1123" s="29"/>
      <c r="Y1123" s="29"/>
      <c r="Z1123" s="29"/>
      <c r="AA1123" s="29"/>
      <c r="AB1123" s="29"/>
      <c r="AC1123" s="29"/>
      <c r="AD1123" s="29"/>
      <c r="AE1123" s="29"/>
    </row>
    <row r="1124" spans="12:31" customFormat="1" ht="15.75" x14ac:dyDescent="0.25">
      <c r="L1124" s="29"/>
      <c r="O1124" s="29"/>
      <c r="Q1124" s="29"/>
      <c r="R1124" s="29"/>
      <c r="S1124" s="29"/>
      <c r="V1124" s="29"/>
      <c r="Y1124" s="29"/>
      <c r="Z1124" s="29"/>
      <c r="AA1124" s="29"/>
      <c r="AB1124" s="29"/>
      <c r="AC1124" s="29"/>
      <c r="AD1124" s="29"/>
      <c r="AE1124" s="29"/>
    </row>
    <row r="1125" spans="12:31" customFormat="1" ht="15.75" x14ac:dyDescent="0.25">
      <c r="L1125" s="29"/>
      <c r="O1125" s="29"/>
      <c r="Q1125" s="29"/>
      <c r="R1125" s="29"/>
      <c r="S1125" s="29"/>
      <c r="V1125" s="29"/>
      <c r="Y1125" s="29"/>
      <c r="Z1125" s="29"/>
      <c r="AA1125" s="29"/>
      <c r="AB1125" s="29"/>
      <c r="AC1125" s="29"/>
      <c r="AD1125" s="29"/>
      <c r="AE1125" s="29"/>
    </row>
    <row r="1126" spans="12:31" customFormat="1" ht="15.75" x14ac:dyDescent="0.25">
      <c r="L1126" s="29"/>
      <c r="O1126" s="29"/>
      <c r="Q1126" s="29"/>
      <c r="R1126" s="29"/>
      <c r="S1126" s="29"/>
      <c r="V1126" s="29"/>
      <c r="Y1126" s="29"/>
      <c r="Z1126" s="29"/>
      <c r="AA1126" s="29"/>
      <c r="AB1126" s="29"/>
      <c r="AC1126" s="29"/>
      <c r="AD1126" s="29"/>
      <c r="AE1126" s="29"/>
    </row>
    <row r="1127" spans="12:31" customFormat="1" ht="15.75" x14ac:dyDescent="0.25">
      <c r="L1127" s="29"/>
      <c r="O1127" s="29"/>
      <c r="Q1127" s="29"/>
      <c r="R1127" s="29"/>
      <c r="S1127" s="29"/>
      <c r="V1127" s="29"/>
      <c r="Y1127" s="29"/>
      <c r="Z1127" s="29"/>
      <c r="AA1127" s="29"/>
      <c r="AB1127" s="29"/>
      <c r="AC1127" s="29"/>
      <c r="AD1127" s="29"/>
      <c r="AE1127" s="29"/>
    </row>
    <row r="1128" spans="12:31" customFormat="1" ht="15.75" x14ac:dyDescent="0.25">
      <c r="L1128" s="29"/>
      <c r="O1128" s="29"/>
      <c r="Q1128" s="29"/>
      <c r="R1128" s="29"/>
      <c r="S1128" s="29"/>
      <c r="V1128" s="29"/>
      <c r="Y1128" s="29"/>
      <c r="Z1128" s="29"/>
      <c r="AA1128" s="29"/>
      <c r="AB1128" s="29"/>
      <c r="AC1128" s="29"/>
      <c r="AD1128" s="29"/>
      <c r="AE1128" s="29"/>
    </row>
    <row r="1129" spans="12:31" customFormat="1" ht="15.75" x14ac:dyDescent="0.25">
      <c r="L1129" s="29"/>
      <c r="O1129" s="29"/>
      <c r="Q1129" s="29"/>
      <c r="R1129" s="29"/>
      <c r="S1129" s="29"/>
      <c r="V1129" s="29"/>
      <c r="Y1129" s="29"/>
      <c r="Z1129" s="29"/>
      <c r="AA1129" s="29"/>
      <c r="AB1129" s="29"/>
      <c r="AC1129" s="29"/>
      <c r="AD1129" s="29"/>
      <c r="AE1129" s="29"/>
    </row>
    <row r="1130" spans="12:31" customFormat="1" ht="15.75" x14ac:dyDescent="0.25">
      <c r="L1130" s="29"/>
      <c r="O1130" s="29"/>
      <c r="Q1130" s="29"/>
      <c r="R1130" s="29"/>
      <c r="S1130" s="29"/>
      <c r="V1130" s="29"/>
      <c r="Y1130" s="29"/>
      <c r="Z1130" s="29"/>
      <c r="AA1130" s="29"/>
      <c r="AB1130" s="29"/>
      <c r="AC1130" s="29"/>
      <c r="AD1130" s="29"/>
      <c r="AE1130" s="29"/>
    </row>
    <row r="1131" spans="12:31" customFormat="1" ht="15.75" x14ac:dyDescent="0.25">
      <c r="L1131" s="29"/>
      <c r="O1131" s="29"/>
      <c r="Q1131" s="29"/>
      <c r="R1131" s="29"/>
      <c r="S1131" s="29"/>
      <c r="V1131" s="29"/>
      <c r="Y1131" s="29"/>
      <c r="Z1131" s="29"/>
      <c r="AA1131" s="29"/>
      <c r="AB1131" s="29"/>
      <c r="AC1131" s="29"/>
      <c r="AD1131" s="29"/>
      <c r="AE1131" s="29"/>
    </row>
    <row r="1132" spans="12:31" customFormat="1" ht="15.75" x14ac:dyDescent="0.25">
      <c r="L1132" s="29"/>
      <c r="O1132" s="29"/>
      <c r="Q1132" s="29"/>
      <c r="R1132" s="29"/>
      <c r="S1132" s="29"/>
      <c r="V1132" s="29"/>
      <c r="Y1132" s="29"/>
      <c r="Z1132" s="29"/>
      <c r="AA1132" s="29"/>
      <c r="AB1132" s="29"/>
      <c r="AC1132" s="29"/>
      <c r="AD1132" s="29"/>
      <c r="AE1132" s="29"/>
    </row>
    <row r="1133" spans="12:31" customFormat="1" ht="15.75" x14ac:dyDescent="0.25">
      <c r="L1133" s="29"/>
      <c r="O1133" s="29"/>
      <c r="Q1133" s="29"/>
      <c r="R1133" s="29"/>
      <c r="S1133" s="29"/>
      <c r="V1133" s="29"/>
      <c r="Y1133" s="29"/>
      <c r="Z1133" s="29"/>
      <c r="AA1133" s="29"/>
      <c r="AB1133" s="29"/>
      <c r="AC1133" s="29"/>
      <c r="AD1133" s="29"/>
      <c r="AE1133" s="29"/>
    </row>
    <row r="1134" spans="12:31" customFormat="1" ht="15.75" x14ac:dyDescent="0.25">
      <c r="L1134" s="29"/>
      <c r="O1134" s="29"/>
      <c r="Q1134" s="29"/>
      <c r="R1134" s="29"/>
      <c r="S1134" s="29"/>
      <c r="V1134" s="29"/>
      <c r="Y1134" s="29"/>
      <c r="Z1134" s="29"/>
      <c r="AA1134" s="29"/>
      <c r="AB1134" s="29"/>
      <c r="AC1134" s="29"/>
      <c r="AD1134" s="29"/>
      <c r="AE1134" s="29"/>
    </row>
    <row r="1135" spans="12:31" customFormat="1" ht="15.75" x14ac:dyDescent="0.25">
      <c r="L1135" s="29"/>
      <c r="O1135" s="29"/>
      <c r="Q1135" s="29"/>
      <c r="R1135" s="29"/>
      <c r="S1135" s="29"/>
      <c r="V1135" s="29"/>
      <c r="Y1135" s="29"/>
      <c r="Z1135" s="29"/>
      <c r="AA1135" s="29"/>
      <c r="AB1135" s="29"/>
      <c r="AC1135" s="29"/>
      <c r="AD1135" s="29"/>
      <c r="AE1135" s="29"/>
    </row>
    <row r="1136" spans="12:31" customFormat="1" ht="15.75" x14ac:dyDescent="0.25">
      <c r="L1136" s="29"/>
      <c r="O1136" s="29"/>
      <c r="Q1136" s="29"/>
      <c r="R1136" s="29"/>
      <c r="S1136" s="29"/>
      <c r="V1136" s="29"/>
      <c r="Y1136" s="29"/>
      <c r="Z1136" s="29"/>
      <c r="AA1136" s="29"/>
      <c r="AB1136" s="29"/>
      <c r="AC1136" s="29"/>
      <c r="AD1136" s="29"/>
      <c r="AE1136" s="29"/>
    </row>
    <row r="1137" spans="12:30" customFormat="1" ht="15.75" x14ac:dyDescent="0.25"/>
    <row r="1138" spans="12:30" customFormat="1" ht="15.75" x14ac:dyDescent="0.25"/>
    <row r="1139" spans="12:30" customFormat="1" ht="15.75" x14ac:dyDescent="0.25"/>
    <row r="1140" spans="12:30" s="34" customFormat="1" ht="15.75" x14ac:dyDescent="0.25">
      <c r="AD1140" s="29"/>
    </row>
    <row r="1141" spans="12:30" customFormat="1" ht="15.75" x14ac:dyDescent="0.25">
      <c r="L1141" s="29"/>
      <c r="P1141" s="29"/>
      <c r="Q1141" s="29"/>
      <c r="R1141" s="29"/>
      <c r="S1141" s="29"/>
      <c r="V1141" s="29"/>
      <c r="AB1141" s="29"/>
      <c r="AC1141" s="29"/>
      <c r="AD1141" s="29"/>
    </row>
    <row r="1142" spans="12:30" customFormat="1" ht="15.75" x14ac:dyDescent="0.25">
      <c r="L1142" s="29"/>
      <c r="P1142" s="29"/>
      <c r="Q1142" s="29"/>
      <c r="R1142" s="29"/>
      <c r="S1142" s="29"/>
      <c r="V1142" s="29"/>
      <c r="AB1142" s="29"/>
      <c r="AC1142" s="29"/>
      <c r="AD1142" s="29"/>
    </row>
    <row r="1143" spans="12:30" customFormat="1" ht="15.75" x14ac:dyDescent="0.25">
      <c r="L1143" s="29"/>
      <c r="P1143" s="29"/>
      <c r="Q1143" s="29"/>
      <c r="R1143" s="29"/>
      <c r="S1143" s="29"/>
      <c r="V1143" s="29"/>
      <c r="AB1143" s="29"/>
      <c r="AC1143" s="29"/>
      <c r="AD1143" s="29"/>
    </row>
    <row r="1144" spans="12:30" customFormat="1" ht="15.75" x14ac:dyDescent="0.25">
      <c r="L1144" s="29"/>
      <c r="P1144" s="29"/>
      <c r="Q1144" s="29"/>
      <c r="R1144" s="29"/>
      <c r="S1144" s="29"/>
      <c r="V1144" s="29"/>
      <c r="AB1144" s="29"/>
      <c r="AC1144" s="29"/>
      <c r="AD1144" s="29"/>
    </row>
    <row r="1145" spans="12:30" customFormat="1" ht="15.75" x14ac:dyDescent="0.25">
      <c r="L1145" s="29"/>
      <c r="P1145" s="29"/>
      <c r="Q1145" s="29"/>
      <c r="R1145" s="29"/>
      <c r="S1145" s="29"/>
      <c r="V1145" s="29"/>
      <c r="AB1145" s="29"/>
      <c r="AC1145" s="29"/>
      <c r="AD1145" s="29"/>
    </row>
    <row r="1146" spans="12:30" customFormat="1" ht="15.75" x14ac:dyDescent="0.25">
      <c r="L1146" s="29"/>
      <c r="P1146" s="29"/>
      <c r="Q1146" s="29"/>
      <c r="R1146" s="29"/>
      <c r="S1146" s="29"/>
      <c r="V1146" s="29"/>
      <c r="AB1146" s="29"/>
      <c r="AC1146" s="29"/>
      <c r="AD1146" s="29"/>
    </row>
    <row r="1147" spans="12:30" customFormat="1" ht="15.75" x14ac:dyDescent="0.25">
      <c r="L1147" s="29"/>
      <c r="P1147" s="29"/>
      <c r="Q1147" s="29"/>
      <c r="R1147" s="29"/>
      <c r="S1147" s="29"/>
      <c r="V1147" s="29"/>
      <c r="AB1147" s="29"/>
      <c r="AC1147" s="29"/>
      <c r="AD1147" s="29"/>
    </row>
    <row r="1148" spans="12:30" customFormat="1" ht="15.75" x14ac:dyDescent="0.25">
      <c r="L1148" s="29"/>
      <c r="P1148" s="29"/>
      <c r="Q1148" s="29"/>
      <c r="R1148" s="29"/>
      <c r="S1148" s="29"/>
      <c r="V1148" s="29"/>
      <c r="AB1148" s="29"/>
      <c r="AC1148" s="29"/>
      <c r="AD1148" s="29"/>
    </row>
    <row r="1149" spans="12:30" customFormat="1" ht="15.75" x14ac:dyDescent="0.25">
      <c r="L1149" s="29"/>
      <c r="P1149" s="29"/>
      <c r="Q1149" s="29"/>
      <c r="R1149" s="29"/>
      <c r="S1149" s="29"/>
      <c r="V1149" s="29"/>
      <c r="AB1149" s="29"/>
      <c r="AC1149" s="29"/>
      <c r="AD1149" s="29"/>
    </row>
    <row r="1150" spans="12:30" customFormat="1" ht="15.75" x14ac:dyDescent="0.25">
      <c r="L1150" s="29"/>
      <c r="P1150" s="29"/>
      <c r="Q1150" s="29"/>
      <c r="R1150" s="29"/>
      <c r="S1150" s="29"/>
      <c r="V1150" s="29"/>
      <c r="AB1150" s="29"/>
      <c r="AC1150" s="29"/>
      <c r="AD1150" s="29"/>
    </row>
    <row r="1151" spans="12:30" customFormat="1" ht="15.75" x14ac:dyDescent="0.25">
      <c r="L1151" s="29"/>
      <c r="O1151" s="29"/>
      <c r="P1151" s="29"/>
      <c r="Q1151" s="29"/>
      <c r="R1151" s="29"/>
      <c r="S1151" s="29"/>
      <c r="V1151" s="29"/>
      <c r="Y1151" s="29"/>
      <c r="AB1151" s="29"/>
      <c r="AC1151" s="29"/>
      <c r="AD1151" s="29"/>
    </row>
    <row r="1152" spans="12:30" customFormat="1" ht="15.75" x14ac:dyDescent="0.25">
      <c r="L1152" s="29"/>
      <c r="O1152" s="29"/>
      <c r="P1152" s="29"/>
      <c r="Q1152" s="29"/>
      <c r="R1152" s="29"/>
      <c r="S1152" s="29"/>
      <c r="V1152" s="29"/>
      <c r="Y1152" s="29"/>
      <c r="AB1152" s="29"/>
      <c r="AC1152" s="29"/>
      <c r="AD1152" s="29"/>
    </row>
    <row r="1153" spans="12:30" customFormat="1" ht="15.75" x14ac:dyDescent="0.25">
      <c r="L1153" s="29"/>
      <c r="O1153" s="29"/>
      <c r="P1153" s="29"/>
      <c r="Q1153" s="29"/>
      <c r="R1153" s="29"/>
      <c r="S1153" s="29"/>
      <c r="V1153" s="29"/>
      <c r="Y1153" s="29"/>
      <c r="AB1153" s="29"/>
      <c r="AC1153" s="29"/>
      <c r="AD1153" s="29"/>
    </row>
    <row r="1154" spans="12:30" customFormat="1" ht="15.75" x14ac:dyDescent="0.25">
      <c r="L1154" s="29"/>
      <c r="O1154" s="29"/>
      <c r="P1154" s="29"/>
      <c r="Q1154" s="29"/>
      <c r="R1154" s="29"/>
      <c r="S1154" s="29"/>
      <c r="V1154" s="29"/>
      <c r="Y1154" s="29"/>
      <c r="AB1154" s="29"/>
      <c r="AC1154" s="29"/>
      <c r="AD1154" s="29"/>
    </row>
    <row r="1155" spans="12:30" customFormat="1" ht="15.75" x14ac:dyDescent="0.25">
      <c r="L1155" s="29"/>
      <c r="O1155" s="29"/>
      <c r="P1155" s="29"/>
      <c r="Q1155" s="29"/>
      <c r="R1155" s="29"/>
      <c r="S1155" s="29"/>
      <c r="V1155" s="29"/>
      <c r="Y1155" s="29"/>
      <c r="AB1155" s="29"/>
      <c r="AC1155" s="29"/>
      <c r="AD1155" s="29"/>
    </row>
    <row r="1156" spans="12:30" customFormat="1" ht="15.75" x14ac:dyDescent="0.25">
      <c r="L1156" s="29"/>
      <c r="O1156" s="29"/>
      <c r="P1156" s="29"/>
      <c r="Q1156" s="29"/>
      <c r="R1156" s="29"/>
      <c r="S1156" s="29"/>
      <c r="V1156" s="29"/>
      <c r="Y1156" s="29"/>
      <c r="AB1156" s="29"/>
      <c r="AC1156" s="29"/>
      <c r="AD1156" s="29"/>
    </row>
    <row r="1157" spans="12:30" customFormat="1" ht="15.75" x14ac:dyDescent="0.25">
      <c r="L1157" s="29"/>
      <c r="O1157" s="29"/>
      <c r="P1157" s="29"/>
      <c r="Q1157" s="29"/>
      <c r="R1157" s="29"/>
      <c r="S1157" s="29"/>
      <c r="V1157" s="29"/>
      <c r="Y1157" s="29"/>
      <c r="AB1157" s="29"/>
      <c r="AC1157" s="29"/>
      <c r="AD1157" s="29"/>
    </row>
    <row r="1158" spans="12:30" customFormat="1" ht="15.75" x14ac:dyDescent="0.25">
      <c r="L1158" s="29"/>
      <c r="P1158" s="29"/>
      <c r="Q1158" s="29"/>
      <c r="R1158" s="29"/>
      <c r="S1158" s="29"/>
      <c r="V1158" s="29"/>
      <c r="AB1158" s="29"/>
      <c r="AC1158" s="29"/>
      <c r="AD1158" s="29"/>
    </row>
    <row r="1159" spans="12:30" customFormat="1" ht="15.75" x14ac:dyDescent="0.25">
      <c r="L1159" s="29"/>
      <c r="P1159" s="29"/>
      <c r="Q1159" s="29"/>
      <c r="R1159" s="29"/>
      <c r="S1159" s="29"/>
      <c r="V1159" s="29"/>
      <c r="AB1159" s="29"/>
      <c r="AC1159" s="29"/>
      <c r="AD1159" s="29"/>
    </row>
    <row r="1160" spans="12:30" customFormat="1" ht="15.75" x14ac:dyDescent="0.25">
      <c r="L1160" s="29"/>
      <c r="O1160" s="29"/>
      <c r="P1160" s="29"/>
      <c r="Q1160" s="29"/>
      <c r="R1160" s="29"/>
      <c r="S1160" s="29"/>
      <c r="V1160" s="29"/>
      <c r="Y1160" s="29"/>
      <c r="AB1160" s="29"/>
      <c r="AC1160" s="29"/>
      <c r="AD1160" s="29"/>
    </row>
    <row r="1161" spans="12:30" customFormat="1" ht="15.75" x14ac:dyDescent="0.25">
      <c r="L1161" s="29"/>
      <c r="O1161" s="29"/>
      <c r="P1161" s="29"/>
      <c r="Q1161" s="29"/>
      <c r="R1161" s="29"/>
      <c r="S1161" s="29"/>
      <c r="V1161" s="29"/>
      <c r="Y1161" s="29"/>
      <c r="AB1161" s="29"/>
      <c r="AC1161" s="29"/>
      <c r="AD1161" s="29"/>
    </row>
    <row r="1162" spans="12:30" customFormat="1" ht="15.75" x14ac:dyDescent="0.25">
      <c r="L1162" s="29"/>
      <c r="O1162" s="29"/>
      <c r="P1162" s="29"/>
      <c r="Q1162" s="29"/>
      <c r="R1162" s="29"/>
      <c r="S1162" s="29"/>
      <c r="V1162" s="29"/>
      <c r="Y1162" s="29"/>
      <c r="AB1162" s="29"/>
      <c r="AC1162" s="29"/>
      <c r="AD1162" s="29"/>
    </row>
    <row r="1163" spans="12:30" customFormat="1" ht="15.75" x14ac:dyDescent="0.25">
      <c r="L1163" s="29"/>
      <c r="O1163" s="29"/>
      <c r="P1163" s="29"/>
      <c r="Q1163" s="29"/>
      <c r="R1163" s="29"/>
      <c r="S1163" s="29"/>
      <c r="V1163" s="29"/>
      <c r="Y1163" s="29"/>
      <c r="AB1163" s="29"/>
      <c r="AC1163" s="29"/>
      <c r="AD1163" s="29"/>
    </row>
    <row r="1164" spans="12:30" customFormat="1" ht="15.75" x14ac:dyDescent="0.25">
      <c r="L1164" s="29"/>
      <c r="O1164" s="29"/>
      <c r="P1164" s="29"/>
      <c r="Q1164" s="29"/>
      <c r="R1164" s="29"/>
      <c r="S1164" s="29"/>
      <c r="V1164" s="29"/>
      <c r="Y1164" s="29"/>
      <c r="AB1164" s="29"/>
      <c r="AC1164" s="29"/>
      <c r="AD1164" s="29"/>
    </row>
    <row r="1165" spans="12:30" customFormat="1" ht="15.75" x14ac:dyDescent="0.25">
      <c r="L1165" s="29"/>
      <c r="O1165" s="29"/>
      <c r="P1165" s="29"/>
      <c r="Q1165" s="29"/>
      <c r="R1165" s="29"/>
      <c r="S1165" s="29"/>
      <c r="V1165" s="29"/>
      <c r="Y1165" s="29"/>
      <c r="AB1165" s="29"/>
      <c r="AC1165" s="29"/>
      <c r="AD1165" s="29"/>
    </row>
    <row r="1166" spans="12:30" customFormat="1" ht="15.75" x14ac:dyDescent="0.25">
      <c r="L1166" s="29"/>
      <c r="O1166" s="29"/>
      <c r="P1166" s="29"/>
      <c r="Q1166" s="29"/>
      <c r="R1166" s="29"/>
      <c r="S1166" s="29"/>
      <c r="V1166" s="29"/>
      <c r="Y1166" s="29"/>
      <c r="AB1166" s="29"/>
      <c r="AC1166" s="29"/>
      <c r="AD1166" s="29"/>
    </row>
    <row r="1167" spans="12:30" customFormat="1" ht="15.75" x14ac:dyDescent="0.25">
      <c r="L1167" s="29"/>
      <c r="P1167" s="29"/>
      <c r="Q1167" s="29"/>
      <c r="R1167" s="29"/>
      <c r="S1167" s="29"/>
      <c r="V1167" s="29"/>
      <c r="AB1167" s="29"/>
      <c r="AC1167" s="29"/>
      <c r="AD1167" s="29"/>
    </row>
    <row r="1168" spans="12:30" customFormat="1" ht="15.75" x14ac:dyDescent="0.25">
      <c r="L1168" s="29"/>
      <c r="P1168" s="29"/>
      <c r="Q1168" s="29"/>
      <c r="R1168" s="29"/>
      <c r="S1168" s="29"/>
      <c r="V1168" s="29"/>
      <c r="AB1168" s="29"/>
      <c r="AC1168" s="29"/>
      <c r="AD1168" s="29"/>
    </row>
    <row r="1169" spans="12:30" customFormat="1" ht="15.75" x14ac:dyDescent="0.25">
      <c r="L1169" s="29"/>
      <c r="O1169" s="29"/>
      <c r="P1169" s="29"/>
      <c r="Q1169" s="29"/>
      <c r="R1169" s="29"/>
      <c r="S1169" s="29"/>
      <c r="V1169" s="29"/>
      <c r="Y1169" s="29"/>
      <c r="AB1169" s="29"/>
      <c r="AC1169" s="29"/>
      <c r="AD1169" s="29"/>
    </row>
    <row r="1170" spans="12:30" customFormat="1" ht="15.75" x14ac:dyDescent="0.25">
      <c r="L1170" s="29"/>
      <c r="O1170" s="29"/>
      <c r="P1170" s="29"/>
      <c r="Q1170" s="29"/>
      <c r="R1170" s="29"/>
      <c r="S1170" s="29"/>
      <c r="V1170" s="29"/>
      <c r="Y1170" s="29"/>
      <c r="AB1170" s="29"/>
      <c r="AC1170" s="29"/>
      <c r="AD1170" s="29"/>
    </row>
    <row r="1171" spans="12:30" customFormat="1" ht="15.75" x14ac:dyDescent="0.25">
      <c r="L1171" s="29"/>
      <c r="O1171" s="29"/>
      <c r="P1171" s="29"/>
      <c r="Q1171" s="29"/>
      <c r="R1171" s="29"/>
      <c r="S1171" s="29"/>
      <c r="V1171" s="29"/>
      <c r="Y1171" s="29"/>
      <c r="AB1171" s="29"/>
      <c r="AC1171" s="29"/>
      <c r="AD1171" s="29"/>
    </row>
    <row r="1172" spans="12:30" customFormat="1" ht="15.75" x14ac:dyDescent="0.25">
      <c r="L1172" s="29"/>
      <c r="O1172" s="29"/>
      <c r="P1172" s="29"/>
      <c r="Q1172" s="29"/>
      <c r="R1172" s="29"/>
      <c r="S1172" s="29"/>
      <c r="V1172" s="29"/>
      <c r="Y1172" s="29"/>
      <c r="AB1172" s="29"/>
      <c r="AC1172" s="29"/>
      <c r="AD1172" s="29"/>
    </row>
    <row r="1173" spans="12:30" customFormat="1" ht="15.75" x14ac:dyDescent="0.25">
      <c r="L1173" s="29"/>
      <c r="O1173" s="29"/>
      <c r="P1173" s="29"/>
      <c r="Q1173" s="29"/>
      <c r="R1173" s="29"/>
      <c r="S1173" s="29"/>
      <c r="V1173" s="29"/>
      <c r="Y1173" s="29"/>
      <c r="AB1173" s="29"/>
      <c r="AC1173" s="29"/>
      <c r="AD1173" s="29"/>
    </row>
    <row r="1174" spans="12:30" customFormat="1" ht="15.75" x14ac:dyDescent="0.25">
      <c r="L1174" s="29"/>
      <c r="O1174" s="29"/>
      <c r="P1174" s="29"/>
      <c r="Q1174" s="29"/>
      <c r="R1174" s="29"/>
      <c r="S1174" s="29"/>
      <c r="V1174" s="29"/>
      <c r="Y1174" s="29"/>
      <c r="AB1174" s="29"/>
      <c r="AC1174" s="29"/>
      <c r="AD1174" s="29"/>
    </row>
    <row r="1175" spans="12:30" customFormat="1" ht="15.75" x14ac:dyDescent="0.25">
      <c r="L1175" s="29"/>
      <c r="O1175" s="29"/>
      <c r="P1175" s="29"/>
      <c r="Q1175" s="29"/>
      <c r="R1175" s="29"/>
      <c r="S1175" s="29"/>
      <c r="V1175" s="29"/>
      <c r="Y1175" s="29"/>
      <c r="AB1175" s="29"/>
      <c r="AC1175" s="29"/>
      <c r="AD1175" s="29"/>
    </row>
    <row r="1176" spans="12:30" customFormat="1" ht="15.75" x14ac:dyDescent="0.25">
      <c r="L1176" s="29"/>
      <c r="P1176" s="29"/>
      <c r="Q1176" s="29"/>
      <c r="R1176" s="29"/>
      <c r="S1176" s="29"/>
      <c r="V1176" s="29"/>
      <c r="AB1176" s="29"/>
      <c r="AC1176" s="29"/>
      <c r="AD1176" s="29"/>
    </row>
    <row r="1177" spans="12:30" customFormat="1" ht="15.75" x14ac:dyDescent="0.25">
      <c r="L1177" s="29"/>
      <c r="P1177" s="29"/>
      <c r="Q1177" s="29"/>
      <c r="R1177" s="29"/>
      <c r="S1177" s="29"/>
      <c r="V1177" s="29"/>
      <c r="AB1177" s="29"/>
      <c r="AC1177" s="29"/>
      <c r="AD1177" s="29"/>
    </row>
    <row r="1178" spans="12:30" customFormat="1" ht="15.75" x14ac:dyDescent="0.25">
      <c r="L1178" s="29"/>
      <c r="P1178" s="29"/>
      <c r="Q1178" s="29"/>
      <c r="R1178" s="29"/>
      <c r="S1178" s="29"/>
      <c r="V1178" s="29"/>
      <c r="AB1178" s="29"/>
      <c r="AC1178" s="29"/>
      <c r="AD1178" s="29"/>
    </row>
    <row r="1179" spans="12:30" customFormat="1" ht="15.75" x14ac:dyDescent="0.25">
      <c r="L1179" s="29"/>
      <c r="O1179" s="29"/>
      <c r="P1179" s="29"/>
      <c r="Q1179" s="29"/>
      <c r="R1179" s="29"/>
      <c r="S1179" s="29"/>
      <c r="V1179" s="29"/>
      <c r="Y1179" s="29"/>
      <c r="AB1179" s="29"/>
      <c r="AC1179" s="29"/>
      <c r="AD1179" s="29"/>
    </row>
    <row r="1180" spans="12:30" customFormat="1" ht="15.75" x14ac:dyDescent="0.25">
      <c r="L1180" s="29"/>
      <c r="O1180" s="29"/>
      <c r="P1180" s="29"/>
      <c r="Q1180" s="29"/>
      <c r="R1180" s="29"/>
      <c r="S1180" s="29"/>
      <c r="V1180" s="29"/>
      <c r="Y1180" s="29"/>
      <c r="AB1180" s="29"/>
      <c r="AC1180" s="29"/>
      <c r="AD1180" s="29"/>
    </row>
    <row r="1181" spans="12:30" customFormat="1" ht="15.75" x14ac:dyDescent="0.25">
      <c r="L1181" s="29"/>
      <c r="O1181" s="29"/>
      <c r="P1181" s="29"/>
      <c r="Q1181" s="29"/>
      <c r="R1181" s="29"/>
      <c r="S1181" s="29"/>
      <c r="V1181" s="29"/>
      <c r="Y1181" s="29"/>
      <c r="AB1181" s="29"/>
      <c r="AC1181" s="29"/>
      <c r="AD1181" s="29"/>
    </row>
    <row r="1182" spans="12:30" customFormat="1" ht="15.75" x14ac:dyDescent="0.25">
      <c r="L1182" s="29"/>
      <c r="O1182" s="29"/>
      <c r="P1182" s="29"/>
      <c r="Q1182" s="29"/>
      <c r="R1182" s="29"/>
      <c r="S1182" s="29"/>
      <c r="V1182" s="29"/>
      <c r="Y1182" s="29"/>
      <c r="AB1182" s="29"/>
      <c r="AC1182" s="29"/>
      <c r="AD1182" s="29"/>
    </row>
    <row r="1183" spans="12:30" customFormat="1" ht="15.75" x14ac:dyDescent="0.25">
      <c r="L1183" s="29"/>
      <c r="O1183" s="29"/>
      <c r="P1183" s="29"/>
      <c r="Q1183" s="29"/>
      <c r="R1183" s="29"/>
      <c r="S1183" s="29"/>
      <c r="V1183" s="29"/>
      <c r="Y1183" s="29"/>
      <c r="AB1183" s="29"/>
      <c r="AC1183" s="29"/>
      <c r="AD1183" s="29"/>
    </row>
    <row r="1184" spans="12:30" customFormat="1" ht="15.75" x14ac:dyDescent="0.25">
      <c r="L1184" s="29"/>
      <c r="O1184" s="29"/>
      <c r="P1184" s="29"/>
      <c r="Q1184" s="29"/>
      <c r="R1184" s="29"/>
      <c r="S1184" s="29"/>
      <c r="V1184" s="29"/>
      <c r="Y1184" s="29"/>
      <c r="AB1184" s="29"/>
      <c r="AC1184" s="29"/>
      <c r="AD1184" s="29"/>
    </row>
    <row r="1185" spans="12:30" customFormat="1" ht="15.75" x14ac:dyDescent="0.25">
      <c r="L1185" s="29"/>
      <c r="P1185" s="29"/>
      <c r="Q1185" s="29"/>
      <c r="R1185" s="29"/>
      <c r="S1185" s="29"/>
      <c r="V1185" s="29"/>
      <c r="AB1185" s="29"/>
      <c r="AC1185" s="29"/>
      <c r="AD1185" s="29"/>
    </row>
    <row r="1186" spans="12:30" customFormat="1" ht="15.75" x14ac:dyDescent="0.25">
      <c r="L1186" s="29"/>
      <c r="P1186" s="29"/>
      <c r="Q1186" s="29"/>
      <c r="R1186" s="29"/>
      <c r="S1186" s="29"/>
      <c r="V1186" s="29"/>
      <c r="AB1186" s="29"/>
      <c r="AC1186" s="29"/>
      <c r="AD1186" s="29"/>
    </row>
    <row r="1187" spans="12:30" customFormat="1" ht="15.75" x14ac:dyDescent="0.25">
      <c r="L1187" s="29"/>
      <c r="P1187" s="29"/>
      <c r="Q1187" s="29"/>
      <c r="R1187" s="29"/>
      <c r="S1187" s="29"/>
      <c r="V1187" s="29"/>
      <c r="AB1187" s="29"/>
      <c r="AC1187" s="29"/>
      <c r="AD1187" s="29"/>
    </row>
    <row r="1188" spans="12:30" customFormat="1" ht="15.75" x14ac:dyDescent="0.25">
      <c r="L1188" s="29"/>
      <c r="O1188" s="29"/>
      <c r="P1188" s="29"/>
      <c r="Q1188" s="29"/>
      <c r="R1188" s="29"/>
      <c r="S1188" s="29"/>
      <c r="V1188" s="29"/>
      <c r="Y1188" s="29"/>
      <c r="AB1188" s="29"/>
      <c r="AC1188" s="29"/>
      <c r="AD1188" s="29"/>
    </row>
    <row r="1189" spans="12:30" customFormat="1" ht="15.75" x14ac:dyDescent="0.25">
      <c r="L1189" s="29"/>
      <c r="O1189" s="29"/>
      <c r="P1189" s="29"/>
      <c r="Q1189" s="29"/>
      <c r="R1189" s="29"/>
      <c r="S1189" s="29"/>
      <c r="V1189" s="29"/>
      <c r="Y1189" s="29"/>
      <c r="AB1189" s="29"/>
      <c r="AC1189" s="29"/>
      <c r="AD1189" s="29"/>
    </row>
    <row r="1190" spans="12:30" customFormat="1" ht="15.75" x14ac:dyDescent="0.25">
      <c r="L1190" s="29"/>
      <c r="O1190" s="29"/>
      <c r="P1190" s="29"/>
      <c r="Q1190" s="29"/>
      <c r="R1190" s="29"/>
      <c r="S1190" s="29"/>
      <c r="V1190" s="29"/>
      <c r="Y1190" s="29"/>
      <c r="AB1190" s="29"/>
      <c r="AC1190" s="29"/>
      <c r="AD1190" s="29"/>
    </row>
    <row r="1191" spans="12:30" customFormat="1" ht="15.75" x14ac:dyDescent="0.25">
      <c r="L1191" s="29"/>
      <c r="O1191" s="29"/>
      <c r="P1191" s="29"/>
      <c r="Q1191" s="29"/>
      <c r="R1191" s="29"/>
      <c r="S1191" s="29"/>
      <c r="V1191" s="29"/>
      <c r="Y1191" s="29"/>
      <c r="AB1191" s="29"/>
      <c r="AC1191" s="29"/>
      <c r="AD1191" s="29"/>
    </row>
    <row r="1192" spans="12:30" customFormat="1" ht="15.75" x14ac:dyDescent="0.25">
      <c r="L1192" s="29"/>
      <c r="O1192" s="29"/>
      <c r="P1192" s="29"/>
      <c r="Q1192" s="29"/>
      <c r="R1192" s="29"/>
      <c r="S1192" s="29"/>
      <c r="V1192" s="29"/>
      <c r="Y1192" s="29"/>
      <c r="AB1192" s="29"/>
      <c r="AC1192" s="29"/>
      <c r="AD1192" s="29"/>
    </row>
    <row r="1193" spans="12:30" customFormat="1" ht="15.75" x14ac:dyDescent="0.25">
      <c r="L1193" s="29"/>
      <c r="O1193" s="29"/>
      <c r="P1193" s="29"/>
      <c r="Q1193" s="29"/>
      <c r="R1193" s="29"/>
      <c r="S1193" s="29"/>
      <c r="V1193" s="29"/>
      <c r="Y1193" s="29"/>
      <c r="AB1193" s="29"/>
      <c r="AC1193" s="29"/>
      <c r="AD1193" s="29"/>
    </row>
    <row r="1194" spans="12:30" customFormat="1" ht="15.75" x14ac:dyDescent="0.25">
      <c r="L1194" s="29"/>
      <c r="P1194" s="29"/>
      <c r="Q1194" s="29"/>
      <c r="R1194" s="29"/>
      <c r="S1194" s="29"/>
      <c r="V1194" s="29"/>
      <c r="AB1194" s="29"/>
      <c r="AC1194" s="29"/>
      <c r="AD1194" s="29"/>
    </row>
    <row r="1195" spans="12:30" customFormat="1" ht="15.75" x14ac:dyDescent="0.25">
      <c r="L1195" s="29"/>
      <c r="P1195" s="29"/>
      <c r="Q1195" s="29"/>
      <c r="R1195" s="29"/>
      <c r="S1195" s="29"/>
      <c r="V1195" s="29"/>
      <c r="AB1195" s="29"/>
      <c r="AC1195" s="29"/>
      <c r="AD1195" s="29"/>
    </row>
    <row r="1196" spans="12:30" customFormat="1" ht="15.75" x14ac:dyDescent="0.25">
      <c r="L1196" s="29"/>
      <c r="P1196" s="29"/>
      <c r="Q1196" s="29"/>
      <c r="R1196" s="29"/>
      <c r="S1196" s="29"/>
      <c r="V1196" s="29"/>
      <c r="AB1196" s="29"/>
      <c r="AC1196" s="29"/>
      <c r="AD1196" s="29"/>
    </row>
    <row r="1197" spans="12:30" customFormat="1" ht="15.75" x14ac:dyDescent="0.25">
      <c r="L1197" s="29"/>
      <c r="P1197" s="29"/>
      <c r="Q1197" s="29"/>
      <c r="R1197" s="29"/>
      <c r="S1197" s="29"/>
      <c r="V1197" s="29"/>
      <c r="AB1197" s="29"/>
      <c r="AC1197" s="29"/>
      <c r="AD1197" s="29"/>
    </row>
    <row r="1198" spans="12:30" customFormat="1" ht="15.75" x14ac:dyDescent="0.25">
      <c r="L1198" s="29"/>
      <c r="O1198" s="29"/>
      <c r="P1198" s="29"/>
      <c r="Q1198" s="29"/>
      <c r="R1198" s="29"/>
      <c r="S1198" s="29"/>
      <c r="V1198" s="29"/>
      <c r="Y1198" s="29"/>
      <c r="AB1198" s="29"/>
      <c r="AC1198" s="29"/>
      <c r="AD1198" s="29"/>
    </row>
    <row r="1199" spans="12:30" customFormat="1" ht="15.75" x14ac:dyDescent="0.25">
      <c r="L1199" s="29"/>
      <c r="O1199" s="29"/>
      <c r="P1199" s="29"/>
      <c r="Q1199" s="29"/>
      <c r="R1199" s="29"/>
      <c r="S1199" s="29"/>
      <c r="V1199" s="29"/>
      <c r="Y1199" s="29"/>
      <c r="AB1199" s="29"/>
      <c r="AC1199" s="29"/>
      <c r="AD1199" s="29"/>
    </row>
    <row r="1200" spans="12:30" customFormat="1" ht="15.75" x14ac:dyDescent="0.25">
      <c r="L1200" s="29"/>
      <c r="O1200" s="29"/>
      <c r="P1200" s="29"/>
      <c r="Q1200" s="29"/>
      <c r="R1200" s="29"/>
      <c r="S1200" s="29"/>
      <c r="V1200" s="29"/>
      <c r="Y1200" s="29"/>
      <c r="AB1200" s="29"/>
      <c r="AC1200" s="29"/>
      <c r="AD1200" s="29"/>
    </row>
    <row r="1201" spans="12:30" customFormat="1" ht="15.75" x14ac:dyDescent="0.25">
      <c r="L1201" s="29"/>
      <c r="O1201" s="29"/>
      <c r="P1201" s="29"/>
      <c r="Q1201" s="29"/>
      <c r="R1201" s="29"/>
      <c r="S1201" s="29"/>
      <c r="V1201" s="29"/>
      <c r="Y1201" s="29"/>
      <c r="AB1201" s="29"/>
      <c r="AC1201" s="29"/>
      <c r="AD1201" s="29"/>
    </row>
    <row r="1202" spans="12:30" customFormat="1" ht="15.75" x14ac:dyDescent="0.25">
      <c r="L1202" s="29"/>
      <c r="O1202" s="29"/>
      <c r="P1202" s="29"/>
      <c r="Q1202" s="29"/>
      <c r="R1202" s="29"/>
      <c r="S1202" s="29"/>
      <c r="V1202" s="29"/>
      <c r="Y1202" s="29"/>
      <c r="AB1202" s="29"/>
      <c r="AC1202" s="29"/>
      <c r="AD1202" s="29"/>
    </row>
    <row r="1203" spans="12:30" customFormat="1" ht="15.75" x14ac:dyDescent="0.25">
      <c r="L1203" s="29"/>
      <c r="P1203" s="29"/>
      <c r="Q1203" s="29"/>
      <c r="R1203" s="29"/>
      <c r="S1203" s="29"/>
      <c r="V1203" s="29"/>
      <c r="AB1203" s="29"/>
      <c r="AC1203" s="29"/>
      <c r="AD1203" s="29"/>
    </row>
    <row r="1204" spans="12:30" customFormat="1" ht="15.75" x14ac:dyDescent="0.25">
      <c r="L1204" s="29"/>
      <c r="P1204" s="29"/>
      <c r="Q1204" s="29"/>
      <c r="R1204" s="29"/>
      <c r="S1204" s="29"/>
      <c r="AB1204" s="29"/>
      <c r="AC1204" s="29"/>
      <c r="AD1204" s="29"/>
    </row>
    <row r="1205" spans="12:30" customFormat="1" ht="15.75" x14ac:dyDescent="0.25">
      <c r="L1205" s="29"/>
      <c r="P1205" s="29"/>
      <c r="Q1205" s="29"/>
      <c r="R1205" s="29"/>
      <c r="S1205" s="29"/>
      <c r="V1205" s="29"/>
      <c r="AB1205" s="29"/>
      <c r="AC1205" s="29"/>
      <c r="AD1205" s="29"/>
    </row>
    <row r="1206" spans="12:30" customFormat="1" ht="15.75" x14ac:dyDescent="0.25">
      <c r="L1206" s="29"/>
      <c r="P1206" s="29"/>
      <c r="Q1206" s="29"/>
      <c r="R1206" s="29"/>
      <c r="S1206" s="29"/>
      <c r="V1206" s="29"/>
      <c r="AB1206" s="29"/>
      <c r="AC1206" s="29"/>
      <c r="AD1206" s="29"/>
    </row>
    <row r="1207" spans="12:30" customFormat="1" ht="15.75" x14ac:dyDescent="0.25">
      <c r="L1207" s="29"/>
      <c r="P1207" s="29"/>
      <c r="Q1207" s="29"/>
      <c r="R1207" s="29"/>
      <c r="S1207" s="29"/>
      <c r="V1207" s="29"/>
      <c r="AB1207" s="29"/>
      <c r="AC1207" s="29"/>
      <c r="AD1207" s="29"/>
    </row>
    <row r="1208" spans="12:30" customFormat="1" ht="15.75" x14ac:dyDescent="0.25">
      <c r="L1208" s="29"/>
      <c r="O1208" s="29"/>
      <c r="P1208" s="29"/>
      <c r="Q1208" s="29"/>
      <c r="R1208" s="29"/>
      <c r="S1208" s="29"/>
      <c r="V1208" s="29"/>
      <c r="Y1208" s="29"/>
      <c r="AB1208" s="29"/>
      <c r="AC1208" s="29"/>
      <c r="AD1208" s="29"/>
    </row>
    <row r="1209" spans="12:30" customFormat="1" ht="15.75" x14ac:dyDescent="0.25">
      <c r="L1209" s="29"/>
      <c r="O1209" s="29"/>
      <c r="P1209" s="29"/>
      <c r="Q1209" s="29"/>
      <c r="R1209" s="29"/>
      <c r="S1209" s="29"/>
      <c r="V1209" s="29"/>
      <c r="Y1209" s="29"/>
      <c r="AB1209" s="29"/>
      <c r="AC1209" s="29"/>
      <c r="AD1209" s="29"/>
    </row>
    <row r="1210" spans="12:30" customFormat="1" ht="15.75" x14ac:dyDescent="0.25">
      <c r="L1210" s="29"/>
      <c r="O1210" s="29"/>
      <c r="P1210" s="29"/>
      <c r="Q1210" s="29"/>
      <c r="R1210" s="29"/>
      <c r="S1210" s="29"/>
      <c r="V1210" s="29"/>
      <c r="Y1210" s="29"/>
      <c r="AB1210" s="29"/>
      <c r="AC1210" s="29"/>
      <c r="AD1210" s="29"/>
    </row>
    <row r="1211" spans="12:30" customFormat="1" ht="15.75" x14ac:dyDescent="0.25">
      <c r="L1211" s="29"/>
      <c r="O1211" s="29"/>
      <c r="P1211" s="29"/>
      <c r="Q1211" s="29"/>
      <c r="R1211" s="29"/>
      <c r="S1211" s="29"/>
      <c r="V1211" s="29"/>
      <c r="Y1211" s="29"/>
      <c r="AB1211" s="29"/>
      <c r="AC1211" s="29"/>
      <c r="AD1211" s="29"/>
    </row>
    <row r="1212" spans="12:30" customFormat="1" ht="15.75" x14ac:dyDescent="0.25">
      <c r="L1212" s="29"/>
      <c r="P1212" s="29"/>
      <c r="Q1212" s="29"/>
      <c r="R1212" s="29"/>
      <c r="S1212" s="29"/>
      <c r="V1212" s="29"/>
      <c r="AB1212" s="29"/>
      <c r="AC1212" s="29"/>
      <c r="AD1212" s="29"/>
    </row>
    <row r="1213" spans="12:30" customFormat="1" ht="15.75" x14ac:dyDescent="0.25">
      <c r="L1213" s="29"/>
      <c r="P1213" s="29"/>
      <c r="Q1213" s="29"/>
      <c r="R1213" s="29"/>
      <c r="S1213" s="29"/>
      <c r="AB1213" s="29"/>
      <c r="AC1213" s="29"/>
      <c r="AD1213" s="29"/>
    </row>
    <row r="1214" spans="12:30" customFormat="1" ht="15.75" x14ac:dyDescent="0.25">
      <c r="L1214" s="29"/>
      <c r="P1214" s="29"/>
      <c r="Q1214" s="29"/>
      <c r="R1214" s="29"/>
      <c r="S1214" s="29"/>
      <c r="V1214" s="29"/>
      <c r="AB1214" s="29"/>
      <c r="AC1214" s="29"/>
      <c r="AD1214" s="29"/>
    </row>
    <row r="1215" spans="12:30" customFormat="1" ht="15.75" x14ac:dyDescent="0.25">
      <c r="L1215" s="29"/>
      <c r="P1215" s="29"/>
      <c r="Q1215" s="29"/>
      <c r="R1215" s="29"/>
      <c r="S1215" s="29"/>
      <c r="V1215" s="29"/>
      <c r="AB1215" s="29"/>
      <c r="AC1215" s="29"/>
      <c r="AD1215" s="29"/>
    </row>
    <row r="1216" spans="12:30" customFormat="1" ht="15.75" x14ac:dyDescent="0.25">
      <c r="L1216" s="29"/>
      <c r="P1216" s="29"/>
      <c r="Q1216" s="29"/>
      <c r="R1216" s="29"/>
      <c r="S1216" s="29"/>
      <c r="V1216" s="29"/>
      <c r="AB1216" s="29"/>
      <c r="AC1216" s="29"/>
      <c r="AD1216" s="29"/>
    </row>
    <row r="1217" spans="12:31" customFormat="1" ht="15.75" x14ac:dyDescent="0.25">
      <c r="L1217" s="29"/>
      <c r="P1217" s="29"/>
      <c r="Q1217" s="29"/>
      <c r="R1217" s="29"/>
      <c r="S1217" s="29"/>
      <c r="V1217" s="29"/>
      <c r="AB1217" s="29"/>
      <c r="AC1217" s="29"/>
      <c r="AD1217" s="29"/>
    </row>
    <row r="1218" spans="12:31" customFormat="1" ht="15.75" x14ac:dyDescent="0.25">
      <c r="L1218" s="29"/>
      <c r="P1218" s="29"/>
      <c r="Q1218" s="29"/>
      <c r="R1218" s="29"/>
      <c r="S1218" s="29"/>
      <c r="V1218" s="29"/>
      <c r="AB1218" s="29"/>
      <c r="AC1218" s="29"/>
      <c r="AD1218" s="29"/>
    </row>
    <row r="1219" spans="12:31" customFormat="1" ht="15.75" x14ac:dyDescent="0.25">
      <c r="L1219" s="29"/>
      <c r="O1219" s="29"/>
      <c r="P1219" s="29"/>
      <c r="Q1219" s="29"/>
      <c r="R1219" s="29"/>
      <c r="S1219" s="29"/>
      <c r="V1219" s="29"/>
      <c r="Y1219" s="29"/>
      <c r="AB1219" s="29"/>
      <c r="AC1219" s="29"/>
      <c r="AD1219" s="29"/>
    </row>
    <row r="1220" spans="12:31" customFormat="1" ht="15.75" x14ac:dyDescent="0.25">
      <c r="L1220" s="29"/>
      <c r="P1220" s="29"/>
      <c r="Q1220" s="29"/>
      <c r="R1220" s="29"/>
      <c r="S1220" s="29"/>
      <c r="V1220" s="29"/>
      <c r="AB1220" s="29"/>
      <c r="AC1220" s="29"/>
      <c r="AD1220" s="29"/>
    </row>
    <row r="1221" spans="12:31" customFormat="1" ht="15.75" x14ac:dyDescent="0.25">
      <c r="L1221" s="29"/>
      <c r="P1221" s="29"/>
      <c r="Q1221" s="29"/>
      <c r="R1221" s="29"/>
      <c r="S1221" s="29"/>
      <c r="V1221" s="29"/>
      <c r="AB1221" s="29"/>
      <c r="AC1221" s="29"/>
      <c r="AD1221" s="29"/>
    </row>
    <row r="1222" spans="12:31" customFormat="1" ht="15.75" x14ac:dyDescent="0.25"/>
    <row r="1223" spans="12:31" customFormat="1" ht="15.75" x14ac:dyDescent="0.25">
      <c r="S1223" s="29"/>
      <c r="AD1223" s="29"/>
    </row>
    <row r="1224" spans="12:31" customFormat="1" ht="15.75" x14ac:dyDescent="0.25">
      <c r="T1224" s="7"/>
      <c r="AE1224" s="7"/>
    </row>
    <row r="1225" spans="12:31" customFormat="1" ht="15.75" x14ac:dyDescent="0.25"/>
    <row r="1226" spans="12:31" customFormat="1" ht="15.75" x14ac:dyDescent="0.25">
      <c r="L1226" s="29"/>
      <c r="O1226" s="29"/>
      <c r="P1226" s="29"/>
      <c r="Q1226" s="29"/>
      <c r="R1226" s="29"/>
      <c r="S1226" s="29"/>
      <c r="V1226" s="29"/>
      <c r="Y1226" s="29"/>
      <c r="AB1226" s="29"/>
      <c r="AC1226" s="29"/>
      <c r="AD1226" s="29"/>
    </row>
    <row r="1227" spans="12:31" customFormat="1" ht="15.75" x14ac:dyDescent="0.25">
      <c r="L1227" s="29"/>
      <c r="O1227" s="29"/>
      <c r="P1227" s="29"/>
      <c r="Q1227" s="29"/>
      <c r="R1227" s="29"/>
      <c r="S1227" s="29"/>
      <c r="V1227" s="29"/>
      <c r="Y1227" s="29"/>
      <c r="AB1227" s="29"/>
      <c r="AC1227" s="29"/>
      <c r="AD1227" s="29"/>
    </row>
    <row r="1228" spans="12:31" customFormat="1" ht="15.75" x14ac:dyDescent="0.25">
      <c r="L1228" s="29"/>
      <c r="O1228" s="29"/>
      <c r="P1228" s="29"/>
      <c r="Q1228" s="29"/>
      <c r="R1228" s="29"/>
      <c r="S1228" s="29"/>
      <c r="V1228" s="29"/>
      <c r="Y1228" s="29"/>
      <c r="AB1228" s="29"/>
      <c r="AC1228" s="29"/>
      <c r="AD1228" s="29"/>
    </row>
    <row r="1229" spans="12:31" customFormat="1" ht="15.75" x14ac:dyDescent="0.25">
      <c r="L1229" s="29"/>
      <c r="O1229" s="29"/>
      <c r="P1229" s="29"/>
      <c r="Q1229" s="29"/>
      <c r="R1229" s="29"/>
      <c r="S1229" s="29"/>
      <c r="V1229" s="29"/>
      <c r="Y1229" s="29"/>
      <c r="AB1229" s="29"/>
      <c r="AC1229" s="29"/>
      <c r="AD1229" s="29"/>
    </row>
    <row r="1230" spans="12:31" customFormat="1" ht="15.75" x14ac:dyDescent="0.25">
      <c r="L1230" s="29"/>
      <c r="O1230" s="29"/>
      <c r="P1230" s="29"/>
      <c r="Q1230" s="29"/>
      <c r="R1230" s="29"/>
      <c r="S1230" s="29"/>
      <c r="V1230" s="29"/>
      <c r="Y1230" s="29"/>
      <c r="AB1230" s="29"/>
      <c r="AC1230" s="29"/>
      <c r="AD1230" s="29"/>
    </row>
    <row r="1231" spans="12:31" customFormat="1" ht="15.75" x14ac:dyDescent="0.25">
      <c r="L1231" s="29"/>
      <c r="O1231" s="29"/>
      <c r="P1231" s="29"/>
      <c r="Q1231" s="29"/>
      <c r="R1231" s="29"/>
      <c r="S1231" s="29"/>
      <c r="V1231" s="29"/>
      <c r="Y1231" s="29"/>
      <c r="AB1231" s="29"/>
      <c r="AC1231" s="29"/>
      <c r="AD1231" s="29"/>
    </row>
    <row r="1232" spans="12:31" customFormat="1" ht="15.75" x14ac:dyDescent="0.25">
      <c r="L1232" s="29"/>
      <c r="P1232" s="29"/>
      <c r="Q1232" s="29"/>
      <c r="R1232" s="29"/>
      <c r="S1232" s="29"/>
      <c r="V1232" s="29"/>
      <c r="AB1232" s="29"/>
      <c r="AC1232" s="29"/>
      <c r="AD1232" s="29"/>
    </row>
    <row r="1233" spans="12:30" customFormat="1" ht="15.75" x14ac:dyDescent="0.25">
      <c r="L1233" s="29"/>
      <c r="O1233" s="29"/>
      <c r="P1233" s="29"/>
      <c r="Q1233" s="29"/>
      <c r="R1233" s="29"/>
      <c r="S1233" s="29"/>
      <c r="V1233" s="29"/>
      <c r="Y1233" s="29"/>
      <c r="AB1233" s="29"/>
      <c r="AC1233" s="29"/>
      <c r="AD1233" s="29"/>
    </row>
    <row r="1234" spans="12:30" customFormat="1" ht="15.75" x14ac:dyDescent="0.25">
      <c r="L1234" s="29"/>
      <c r="O1234" s="29"/>
      <c r="P1234" s="29"/>
      <c r="Q1234" s="29"/>
      <c r="R1234" s="29"/>
      <c r="S1234" s="29"/>
      <c r="V1234" s="29"/>
      <c r="Y1234" s="29"/>
      <c r="AB1234" s="29"/>
      <c r="AC1234" s="29"/>
      <c r="AD1234" s="29"/>
    </row>
    <row r="1235" spans="12:30" customFormat="1" ht="15.75" x14ac:dyDescent="0.25">
      <c r="L1235" s="29"/>
      <c r="O1235" s="29"/>
      <c r="P1235" s="29"/>
      <c r="Q1235" s="29"/>
      <c r="R1235" s="29"/>
      <c r="S1235" s="29"/>
      <c r="V1235" s="29"/>
      <c r="Y1235" s="29"/>
      <c r="AB1235" s="29"/>
      <c r="AC1235" s="29"/>
      <c r="AD1235" s="29"/>
    </row>
    <row r="1236" spans="12:30" customFormat="1" ht="15.75" x14ac:dyDescent="0.25">
      <c r="L1236" s="29"/>
      <c r="O1236" s="29"/>
      <c r="P1236" s="29"/>
      <c r="Q1236" s="29"/>
      <c r="R1236" s="29"/>
      <c r="S1236" s="29"/>
      <c r="V1236" s="29"/>
      <c r="Y1236" s="29"/>
      <c r="AB1236" s="29"/>
      <c r="AC1236" s="29"/>
      <c r="AD1236" s="29"/>
    </row>
    <row r="1237" spans="12:30" customFormat="1" ht="15.75" x14ac:dyDescent="0.25">
      <c r="L1237" s="29"/>
      <c r="O1237" s="29"/>
      <c r="P1237" s="29"/>
      <c r="Q1237" s="29"/>
      <c r="R1237" s="29"/>
      <c r="S1237" s="29"/>
      <c r="V1237" s="29"/>
      <c r="Y1237" s="29"/>
      <c r="AB1237" s="29"/>
      <c r="AC1237" s="29"/>
      <c r="AD1237" s="29"/>
    </row>
    <row r="1238" spans="12:30" customFormat="1" ht="15.75" x14ac:dyDescent="0.25">
      <c r="L1238" s="29"/>
      <c r="O1238" s="29"/>
      <c r="P1238" s="29"/>
      <c r="Q1238" s="29"/>
      <c r="R1238" s="29"/>
      <c r="S1238" s="29"/>
      <c r="V1238" s="29"/>
      <c r="Y1238" s="29"/>
      <c r="AB1238" s="29"/>
      <c r="AC1238" s="29"/>
      <c r="AD1238" s="29"/>
    </row>
    <row r="1239" spans="12:30" customFormat="1" ht="15.75" x14ac:dyDescent="0.25">
      <c r="L1239" s="29"/>
      <c r="P1239" s="29"/>
      <c r="Q1239" s="29"/>
      <c r="R1239" s="29"/>
      <c r="S1239" s="29"/>
      <c r="V1239" s="29"/>
      <c r="AB1239" s="29"/>
      <c r="AC1239" s="29"/>
      <c r="AD1239" s="29"/>
    </row>
    <row r="1240" spans="12:30" customFormat="1" ht="15.75" x14ac:dyDescent="0.25">
      <c r="L1240" s="29"/>
      <c r="O1240" s="29"/>
      <c r="P1240" s="29"/>
      <c r="Q1240" s="29"/>
      <c r="R1240" s="29"/>
      <c r="S1240" s="29"/>
      <c r="V1240" s="29"/>
      <c r="Y1240" s="29"/>
      <c r="AB1240" s="29"/>
      <c r="AC1240" s="29"/>
      <c r="AD1240" s="29"/>
    </row>
    <row r="1241" spans="12:30" customFormat="1" ht="15.75" x14ac:dyDescent="0.25">
      <c r="L1241" s="29"/>
      <c r="O1241" s="29"/>
      <c r="P1241" s="29"/>
      <c r="Q1241" s="29"/>
      <c r="R1241" s="29"/>
      <c r="S1241" s="29"/>
      <c r="V1241" s="29"/>
      <c r="Y1241" s="29"/>
      <c r="AB1241" s="29"/>
      <c r="AC1241" s="29"/>
      <c r="AD1241" s="29"/>
    </row>
    <row r="1242" spans="12:30" customFormat="1" ht="15.75" x14ac:dyDescent="0.25">
      <c r="L1242" s="29"/>
      <c r="O1242" s="29"/>
      <c r="P1242" s="29"/>
      <c r="Q1242" s="29"/>
      <c r="R1242" s="29"/>
      <c r="S1242" s="29"/>
      <c r="V1242" s="29"/>
      <c r="Y1242" s="29"/>
      <c r="AB1242" s="29"/>
      <c r="AC1242" s="29"/>
      <c r="AD1242" s="29"/>
    </row>
    <row r="1243" spans="12:30" customFormat="1" ht="15.75" x14ac:dyDescent="0.25">
      <c r="L1243" s="29"/>
      <c r="O1243" s="29"/>
      <c r="P1243" s="29"/>
      <c r="Q1243" s="29"/>
      <c r="R1243" s="29"/>
      <c r="S1243" s="29"/>
      <c r="V1243" s="29"/>
      <c r="Y1243" s="29"/>
      <c r="AB1243" s="29"/>
      <c r="AC1243" s="29"/>
      <c r="AD1243" s="29"/>
    </row>
    <row r="1244" spans="12:30" customFormat="1" ht="15.75" x14ac:dyDescent="0.25">
      <c r="L1244" s="29"/>
      <c r="O1244" s="29"/>
      <c r="P1244" s="29"/>
      <c r="Q1244" s="29"/>
      <c r="R1244" s="29"/>
      <c r="S1244" s="29"/>
      <c r="V1244" s="29"/>
      <c r="Y1244" s="29"/>
      <c r="AB1244" s="29"/>
      <c r="AC1244" s="29"/>
      <c r="AD1244" s="29"/>
    </row>
    <row r="1245" spans="12:30" customFormat="1" ht="15.75" x14ac:dyDescent="0.25">
      <c r="L1245" s="29"/>
      <c r="O1245" s="29"/>
      <c r="P1245" s="29"/>
      <c r="Q1245" s="29"/>
      <c r="R1245" s="29"/>
      <c r="S1245" s="29"/>
      <c r="V1245" s="29"/>
      <c r="Y1245" s="29"/>
      <c r="AB1245" s="29"/>
      <c r="AC1245" s="29"/>
      <c r="AD1245" s="29"/>
    </row>
    <row r="1246" spans="12:30" customFormat="1" ht="15.75" x14ac:dyDescent="0.25">
      <c r="L1246" s="29"/>
      <c r="P1246" s="29"/>
      <c r="Q1246" s="29"/>
      <c r="R1246" s="29"/>
      <c r="S1246" s="29"/>
      <c r="V1246" s="29"/>
      <c r="AB1246" s="29"/>
      <c r="AC1246" s="29"/>
      <c r="AD1246" s="29"/>
    </row>
    <row r="1247" spans="12:30" customFormat="1" ht="15.75" x14ac:dyDescent="0.25">
      <c r="L1247" s="29"/>
      <c r="O1247" s="29"/>
      <c r="P1247" s="29"/>
      <c r="Q1247" s="29"/>
      <c r="R1247" s="29"/>
      <c r="S1247" s="29"/>
      <c r="V1247" s="29"/>
      <c r="Y1247" s="29"/>
      <c r="AB1247" s="29"/>
      <c r="AC1247" s="29"/>
      <c r="AD1247" s="29"/>
    </row>
    <row r="1248" spans="12:30" customFormat="1" ht="15.75" x14ac:dyDescent="0.25">
      <c r="L1248" s="29"/>
      <c r="O1248" s="29"/>
      <c r="P1248" s="29"/>
      <c r="Q1248" s="29"/>
      <c r="R1248" s="29"/>
      <c r="S1248" s="29"/>
      <c r="V1248" s="29"/>
      <c r="Y1248" s="29"/>
      <c r="AB1248" s="29"/>
      <c r="AC1248" s="29"/>
      <c r="AD1248" s="29"/>
    </row>
    <row r="1249" spans="12:30" customFormat="1" ht="15.75" x14ac:dyDescent="0.25">
      <c r="L1249" s="29"/>
      <c r="O1249" s="29"/>
      <c r="P1249" s="29"/>
      <c r="Q1249" s="29"/>
      <c r="R1249" s="29"/>
      <c r="S1249" s="29"/>
      <c r="V1249" s="29"/>
      <c r="Y1249" s="29"/>
      <c r="AB1249" s="29"/>
      <c r="AC1249" s="29"/>
      <c r="AD1249" s="29"/>
    </row>
    <row r="1250" spans="12:30" customFormat="1" ht="15.75" x14ac:dyDescent="0.25">
      <c r="L1250" s="29"/>
      <c r="O1250" s="29"/>
      <c r="P1250" s="29"/>
      <c r="Q1250" s="29"/>
      <c r="R1250" s="29"/>
      <c r="S1250" s="29"/>
      <c r="V1250" s="29"/>
      <c r="Y1250" s="29"/>
      <c r="AB1250" s="29"/>
      <c r="AC1250" s="29"/>
      <c r="AD1250" s="29"/>
    </row>
    <row r="1251" spans="12:30" customFormat="1" ht="15.75" x14ac:dyDescent="0.25">
      <c r="L1251" s="29"/>
      <c r="O1251" s="29"/>
      <c r="P1251" s="29"/>
      <c r="Q1251" s="29"/>
      <c r="R1251" s="29"/>
      <c r="S1251" s="29"/>
      <c r="V1251" s="29"/>
      <c r="Y1251" s="29"/>
      <c r="AB1251" s="29"/>
      <c r="AC1251" s="29"/>
      <c r="AD1251" s="29"/>
    </row>
    <row r="1252" spans="12:30" customFormat="1" ht="15.75" x14ac:dyDescent="0.25">
      <c r="L1252" s="29"/>
      <c r="O1252" s="29"/>
      <c r="P1252" s="29"/>
      <c r="Q1252" s="29"/>
      <c r="R1252" s="29"/>
      <c r="S1252" s="29"/>
      <c r="V1252" s="29"/>
      <c r="Y1252" s="29"/>
      <c r="AB1252" s="29"/>
      <c r="AC1252" s="29"/>
      <c r="AD1252" s="29"/>
    </row>
    <row r="1253" spans="12:30" customFormat="1" ht="15.75" x14ac:dyDescent="0.25">
      <c r="L1253" s="29"/>
      <c r="P1253" s="29"/>
      <c r="Q1253" s="29"/>
      <c r="R1253" s="29"/>
      <c r="S1253" s="29"/>
      <c r="V1253" s="29"/>
      <c r="AB1253" s="29"/>
      <c r="AC1253" s="29"/>
      <c r="AD1253" s="29"/>
    </row>
    <row r="1254" spans="12:30" customFormat="1" ht="15.75" x14ac:dyDescent="0.25">
      <c r="L1254" s="29"/>
      <c r="O1254" s="29"/>
      <c r="P1254" s="29"/>
      <c r="Q1254" s="29"/>
      <c r="R1254" s="29"/>
      <c r="S1254" s="29"/>
      <c r="V1254" s="29"/>
      <c r="Y1254" s="29"/>
      <c r="AB1254" s="29"/>
      <c r="AC1254" s="29"/>
      <c r="AD1254" s="29"/>
    </row>
    <row r="1255" spans="12:30" customFormat="1" ht="15.75" x14ac:dyDescent="0.25">
      <c r="L1255" s="29"/>
      <c r="O1255" s="29"/>
      <c r="P1255" s="29"/>
      <c r="Q1255" s="29"/>
      <c r="R1255" s="29"/>
      <c r="S1255" s="29"/>
      <c r="V1255" s="29"/>
      <c r="Y1255" s="29"/>
      <c r="AB1255" s="29"/>
      <c r="AC1255" s="29"/>
      <c r="AD1255" s="29"/>
    </row>
    <row r="1256" spans="12:30" customFormat="1" ht="15.75" x14ac:dyDescent="0.25">
      <c r="L1256" s="29"/>
      <c r="O1256" s="29"/>
      <c r="P1256" s="29"/>
      <c r="Q1256" s="29"/>
      <c r="R1256" s="29"/>
      <c r="S1256" s="29"/>
      <c r="V1256" s="29"/>
      <c r="Y1256" s="29"/>
      <c r="AB1256" s="29"/>
      <c r="AC1256" s="29"/>
      <c r="AD1256" s="29"/>
    </row>
    <row r="1257" spans="12:30" customFormat="1" ht="15.75" x14ac:dyDescent="0.25">
      <c r="L1257" s="29"/>
      <c r="O1257" s="29"/>
      <c r="P1257" s="29"/>
      <c r="Q1257" s="29"/>
      <c r="R1257" s="29"/>
      <c r="S1257" s="29"/>
      <c r="V1257" s="29"/>
      <c r="Y1257" s="29"/>
      <c r="AB1257" s="29"/>
      <c r="AC1257" s="29"/>
      <c r="AD1257" s="29"/>
    </row>
    <row r="1258" spans="12:30" customFormat="1" ht="15.75" x14ac:dyDescent="0.25">
      <c r="L1258" s="29"/>
      <c r="O1258" s="29"/>
      <c r="P1258" s="29"/>
      <c r="Q1258" s="29"/>
      <c r="R1258" s="29"/>
      <c r="S1258" s="29"/>
      <c r="V1258" s="29"/>
      <c r="Y1258" s="29"/>
      <c r="AB1258" s="29"/>
      <c r="AC1258" s="29"/>
      <c r="AD1258" s="29"/>
    </row>
    <row r="1259" spans="12:30" customFormat="1" ht="15.75" x14ac:dyDescent="0.25">
      <c r="L1259" s="29"/>
      <c r="O1259" s="29"/>
      <c r="P1259" s="29"/>
      <c r="Q1259" s="29"/>
      <c r="R1259" s="29"/>
      <c r="S1259" s="29"/>
      <c r="V1259" s="29"/>
      <c r="Y1259" s="29"/>
      <c r="AB1259" s="29"/>
      <c r="AC1259" s="29"/>
      <c r="AD1259" s="29"/>
    </row>
    <row r="1260" spans="12:30" customFormat="1" ht="15.75" x14ac:dyDescent="0.25">
      <c r="L1260" s="29"/>
      <c r="P1260" s="29"/>
      <c r="Q1260" s="29"/>
      <c r="R1260" s="29"/>
      <c r="S1260" s="29"/>
      <c r="V1260" s="29"/>
      <c r="AB1260" s="29"/>
      <c r="AC1260" s="29"/>
      <c r="AD1260" s="29"/>
    </row>
    <row r="1261" spans="12:30" customFormat="1" ht="15.75" x14ac:dyDescent="0.25">
      <c r="L1261" s="29"/>
      <c r="O1261" s="29"/>
      <c r="P1261" s="29"/>
      <c r="Q1261" s="29"/>
      <c r="R1261" s="29"/>
      <c r="S1261" s="29"/>
      <c r="V1261" s="29"/>
      <c r="Y1261" s="29"/>
      <c r="AB1261" s="29"/>
      <c r="AC1261" s="29"/>
      <c r="AD1261" s="29"/>
    </row>
    <row r="1262" spans="12:30" customFormat="1" ht="15.75" x14ac:dyDescent="0.25">
      <c r="L1262" s="29"/>
      <c r="O1262" s="29"/>
      <c r="P1262" s="29"/>
      <c r="Q1262" s="29"/>
      <c r="R1262" s="29"/>
      <c r="S1262" s="29"/>
      <c r="V1262" s="29"/>
      <c r="Y1262" s="29"/>
      <c r="AB1262" s="29"/>
      <c r="AC1262" s="29"/>
      <c r="AD1262" s="29"/>
    </row>
    <row r="1263" spans="12:30" customFormat="1" ht="15.75" x14ac:dyDescent="0.25">
      <c r="L1263" s="29"/>
      <c r="O1263" s="29"/>
      <c r="P1263" s="29"/>
      <c r="Q1263" s="29"/>
      <c r="R1263" s="29"/>
      <c r="S1263" s="29"/>
      <c r="V1263" s="29"/>
      <c r="Y1263" s="29"/>
      <c r="AB1263" s="29"/>
      <c r="AC1263" s="29"/>
      <c r="AD1263" s="29"/>
    </row>
    <row r="1264" spans="12:30" customFormat="1" ht="15.75" x14ac:dyDescent="0.25">
      <c r="L1264" s="29"/>
      <c r="O1264" s="29"/>
      <c r="P1264" s="29"/>
      <c r="Q1264" s="29"/>
      <c r="R1264" s="29"/>
      <c r="S1264" s="29"/>
      <c r="V1264" s="29"/>
      <c r="Y1264" s="29"/>
      <c r="AB1264" s="29"/>
      <c r="AC1264" s="29"/>
      <c r="AD1264" s="29"/>
    </row>
    <row r="1265" spans="12:31" customFormat="1" ht="15.75" x14ac:dyDescent="0.25">
      <c r="L1265" s="29"/>
      <c r="O1265" s="29"/>
      <c r="P1265" s="29"/>
      <c r="Q1265" s="29"/>
      <c r="R1265" s="29"/>
      <c r="S1265" s="29"/>
      <c r="V1265" s="29"/>
      <c r="Y1265" s="29"/>
      <c r="AB1265" s="29"/>
      <c r="AC1265" s="29"/>
      <c r="AD1265" s="29"/>
    </row>
    <row r="1266" spans="12:31" customFormat="1" ht="15.75" x14ac:dyDescent="0.25">
      <c r="L1266" s="29"/>
      <c r="O1266" s="29"/>
      <c r="P1266" s="29"/>
      <c r="Q1266" s="29"/>
      <c r="R1266" s="29"/>
      <c r="S1266" s="29"/>
      <c r="V1266" s="29"/>
      <c r="Y1266" s="29"/>
      <c r="AB1266" s="29"/>
      <c r="AC1266" s="29"/>
      <c r="AD1266" s="29"/>
    </row>
    <row r="1267" spans="12:31" customFormat="1" ht="15.75" x14ac:dyDescent="0.25">
      <c r="L1267" s="29"/>
      <c r="P1267" s="29"/>
      <c r="Q1267" s="29"/>
      <c r="R1267" s="29"/>
      <c r="S1267" s="29"/>
      <c r="V1267" s="29"/>
      <c r="AB1267" s="29"/>
      <c r="AC1267" s="29"/>
      <c r="AD1267" s="29"/>
    </row>
    <row r="1268" spans="12:31" customFormat="1" ht="15.75" x14ac:dyDescent="0.25">
      <c r="L1268" s="29"/>
      <c r="O1268" s="29"/>
      <c r="P1268" s="29"/>
      <c r="Q1268" s="29"/>
      <c r="R1268" s="29"/>
      <c r="S1268" s="29"/>
      <c r="V1268" s="29"/>
      <c r="Y1268" s="29"/>
      <c r="AB1268" s="29"/>
      <c r="AC1268" s="29"/>
      <c r="AD1268" s="29"/>
    </row>
    <row r="1269" spans="12:31" customFormat="1" ht="15.75" x14ac:dyDescent="0.25">
      <c r="L1269" s="29"/>
      <c r="O1269" s="29"/>
      <c r="P1269" s="29"/>
      <c r="Q1269" s="29"/>
      <c r="R1269" s="29"/>
      <c r="S1269" s="29"/>
      <c r="V1269" s="29"/>
      <c r="Y1269" s="29"/>
      <c r="AB1269" s="29"/>
      <c r="AC1269" s="29"/>
      <c r="AD1269" s="29"/>
    </row>
    <row r="1270" spans="12:31" customFormat="1" ht="15.75" x14ac:dyDescent="0.25">
      <c r="L1270" s="29"/>
      <c r="O1270" s="29"/>
      <c r="P1270" s="29"/>
      <c r="Q1270" s="29"/>
      <c r="R1270" s="29"/>
      <c r="S1270" s="29"/>
      <c r="V1270" s="29"/>
      <c r="Y1270" s="29"/>
      <c r="AB1270" s="29"/>
      <c r="AC1270" s="29"/>
      <c r="AD1270" s="29"/>
    </row>
    <row r="1271" spans="12:31" customFormat="1" ht="15.75" x14ac:dyDescent="0.25">
      <c r="L1271" s="29"/>
      <c r="O1271" s="29"/>
      <c r="P1271" s="29"/>
      <c r="Q1271" s="29"/>
      <c r="R1271" s="29"/>
      <c r="S1271" s="29"/>
      <c r="V1271" s="29"/>
      <c r="Y1271" s="29"/>
      <c r="AB1271" s="29"/>
      <c r="AC1271" s="29"/>
      <c r="AD1271" s="29"/>
    </row>
    <row r="1272" spans="12:31" customFormat="1" ht="15.75" x14ac:dyDescent="0.25">
      <c r="L1272" s="29"/>
      <c r="O1272" s="29"/>
      <c r="P1272" s="29"/>
      <c r="Q1272" s="29"/>
      <c r="R1272" s="29"/>
      <c r="S1272" s="29"/>
      <c r="V1272" s="29"/>
      <c r="Y1272" s="29"/>
      <c r="AB1272" s="29"/>
      <c r="AC1272" s="29"/>
      <c r="AD1272" s="29"/>
    </row>
    <row r="1273" spans="12:31" customFormat="1" ht="15.75" x14ac:dyDescent="0.25">
      <c r="L1273" s="29"/>
      <c r="O1273" s="29"/>
      <c r="P1273" s="29"/>
      <c r="Q1273" s="29"/>
      <c r="R1273" s="29"/>
      <c r="S1273" s="29"/>
      <c r="V1273" s="29"/>
      <c r="Y1273" s="29"/>
      <c r="AB1273" s="29"/>
      <c r="AC1273" s="29"/>
      <c r="AD1273" s="29"/>
    </row>
    <row r="1274" spans="12:31" customFormat="1" ht="15.75" x14ac:dyDescent="0.25">
      <c r="L1274" s="29"/>
      <c r="P1274" s="29"/>
      <c r="Q1274" s="29"/>
      <c r="R1274" s="29"/>
      <c r="S1274" s="29"/>
      <c r="V1274" s="29"/>
      <c r="AB1274" s="29"/>
      <c r="AC1274" s="29"/>
      <c r="AD1274" s="29"/>
    </row>
    <row r="1275" spans="12:31" customFormat="1" ht="15.75" x14ac:dyDescent="0.25"/>
    <row r="1276" spans="12:31" customFormat="1" ht="15.75" x14ac:dyDescent="0.25">
      <c r="S1276" s="29"/>
      <c r="AD1276" s="29"/>
    </row>
    <row r="1277" spans="12:31" customFormat="1" ht="15.75" x14ac:dyDescent="0.25">
      <c r="T1277" s="7"/>
      <c r="AE1277" s="7"/>
    </row>
    <row r="1278" spans="12:31" customFormat="1" ht="15.75" x14ac:dyDescent="0.25"/>
    <row r="1279" spans="12:31" customFormat="1" ht="15.75" x14ac:dyDescent="0.25"/>
    <row r="1280" spans="12:31" customFormat="1" ht="15.75" x14ac:dyDescent="0.25">
      <c r="L1280" s="29"/>
      <c r="O1280" s="29"/>
      <c r="P1280" s="29"/>
      <c r="Q1280" s="29"/>
      <c r="R1280" s="29"/>
      <c r="S1280" s="29"/>
      <c r="T1280" s="29"/>
      <c r="V1280" s="29"/>
      <c r="Y1280" s="29"/>
      <c r="AB1280" s="29"/>
      <c r="AC1280" s="29"/>
      <c r="AD1280" s="29"/>
    </row>
    <row r="1281" spans="12:30" customFormat="1" ht="15.75" x14ac:dyDescent="0.25">
      <c r="L1281" s="29"/>
      <c r="O1281" s="29"/>
      <c r="P1281" s="29"/>
      <c r="Q1281" s="29"/>
      <c r="R1281" s="29"/>
      <c r="S1281" s="29"/>
      <c r="T1281" s="29"/>
      <c r="V1281" s="29"/>
      <c r="Y1281" s="29"/>
      <c r="AB1281" s="29"/>
      <c r="AC1281" s="29"/>
      <c r="AD1281" s="29"/>
    </row>
    <row r="1282" spans="12:30" customFormat="1" ht="15.75" x14ac:dyDescent="0.25">
      <c r="L1282" s="29"/>
      <c r="O1282" s="29"/>
      <c r="P1282" s="29"/>
      <c r="Q1282" s="29"/>
      <c r="R1282" s="29"/>
      <c r="S1282" s="29"/>
      <c r="T1282" s="29"/>
      <c r="V1282" s="29"/>
      <c r="Y1282" s="29"/>
      <c r="AB1282" s="29"/>
      <c r="AC1282" s="29"/>
      <c r="AD1282" s="29"/>
    </row>
    <row r="1283" spans="12:30" customFormat="1" ht="15.75" x14ac:dyDescent="0.25">
      <c r="L1283" s="29"/>
      <c r="O1283" s="29"/>
      <c r="P1283" s="29"/>
      <c r="Q1283" s="29"/>
      <c r="R1283" s="29"/>
      <c r="S1283" s="29"/>
      <c r="T1283" s="29"/>
      <c r="V1283" s="29"/>
      <c r="Y1283" s="29"/>
      <c r="AB1283" s="29"/>
      <c r="AC1283" s="29"/>
      <c r="AD1283" s="29"/>
    </row>
    <row r="1284" spans="12:30" customFormat="1" ht="15.75" x14ac:dyDescent="0.25">
      <c r="L1284" s="29"/>
      <c r="O1284" s="29"/>
      <c r="P1284" s="29"/>
      <c r="Q1284" s="29"/>
      <c r="R1284" s="29"/>
      <c r="S1284" s="29"/>
      <c r="T1284" s="29"/>
      <c r="V1284" s="29"/>
      <c r="Y1284" s="29"/>
      <c r="AB1284" s="29"/>
      <c r="AC1284" s="29"/>
      <c r="AD1284" s="29"/>
    </row>
    <row r="1285" spans="12:30" customFormat="1" ht="15.75" x14ac:dyDescent="0.25">
      <c r="L1285" s="29"/>
      <c r="O1285" s="29"/>
      <c r="P1285" s="29"/>
      <c r="Q1285" s="29"/>
      <c r="R1285" s="29"/>
      <c r="S1285" s="29"/>
      <c r="T1285" s="29"/>
      <c r="V1285" s="29"/>
      <c r="Y1285" s="29"/>
      <c r="AB1285" s="29"/>
      <c r="AC1285" s="29"/>
      <c r="AD1285" s="29"/>
    </row>
    <row r="1286" spans="12:30" customFormat="1" ht="15.75" x14ac:dyDescent="0.25">
      <c r="L1286" s="29"/>
      <c r="O1286" s="29"/>
      <c r="P1286" s="29"/>
      <c r="Q1286" s="29"/>
      <c r="R1286" s="29"/>
      <c r="S1286" s="29"/>
      <c r="T1286" s="29"/>
      <c r="V1286" s="29"/>
      <c r="Y1286" s="29"/>
      <c r="AB1286" s="29"/>
      <c r="AC1286" s="29"/>
      <c r="AD1286" s="29"/>
    </row>
    <row r="1287" spans="12:30" customFormat="1" ht="15.75" x14ac:dyDescent="0.25">
      <c r="L1287" s="29"/>
      <c r="O1287" s="29"/>
      <c r="P1287" s="29"/>
      <c r="Q1287" s="29"/>
      <c r="R1287" s="29"/>
      <c r="S1287" s="29"/>
      <c r="T1287" s="29"/>
      <c r="V1287" s="29"/>
      <c r="Y1287" s="29"/>
      <c r="AB1287" s="29"/>
      <c r="AC1287" s="29"/>
      <c r="AD1287" s="29"/>
    </row>
    <row r="1288" spans="12:30" customFormat="1" ht="15.75" x14ac:dyDescent="0.25">
      <c r="L1288" s="29"/>
      <c r="O1288" s="29"/>
      <c r="P1288" s="29"/>
      <c r="Q1288" s="29"/>
      <c r="R1288" s="29"/>
      <c r="S1288" s="29"/>
      <c r="T1288" s="29"/>
      <c r="V1288" s="29"/>
      <c r="Y1288" s="29"/>
      <c r="AB1288" s="29"/>
      <c r="AC1288" s="29"/>
      <c r="AD1288" s="29"/>
    </row>
    <row r="1289" spans="12:30" customFormat="1" ht="15.75" x14ac:dyDescent="0.25">
      <c r="L1289" s="29"/>
      <c r="O1289" s="29"/>
      <c r="P1289" s="29"/>
      <c r="Q1289" s="29"/>
      <c r="R1289" s="29"/>
      <c r="S1289" s="29"/>
      <c r="T1289" s="29"/>
      <c r="V1289" s="29"/>
      <c r="Y1289" s="29"/>
      <c r="AB1289" s="29"/>
      <c r="AC1289" s="29"/>
      <c r="AD1289" s="29"/>
    </row>
    <row r="1290" spans="12:30" customFormat="1" ht="15.75" x14ac:dyDescent="0.25">
      <c r="L1290" s="29"/>
      <c r="O1290" s="29"/>
      <c r="P1290" s="29"/>
      <c r="Q1290" s="29"/>
      <c r="R1290" s="29"/>
      <c r="S1290" s="29"/>
      <c r="T1290" s="29"/>
      <c r="V1290" s="29"/>
      <c r="Y1290" s="29"/>
      <c r="AB1290" s="29"/>
      <c r="AC1290" s="29"/>
      <c r="AD1290" s="29"/>
    </row>
    <row r="1291" spans="12:30" customFormat="1" ht="15.75" x14ac:dyDescent="0.25">
      <c r="L1291" s="29"/>
      <c r="O1291" s="29"/>
      <c r="P1291" s="29"/>
      <c r="Q1291" s="29"/>
      <c r="R1291" s="29"/>
      <c r="S1291" s="29"/>
      <c r="T1291" s="29"/>
      <c r="V1291" s="29"/>
      <c r="Y1291" s="29"/>
      <c r="AB1291" s="29"/>
      <c r="AC1291" s="29"/>
      <c r="AD1291" s="29"/>
    </row>
    <row r="1292" spans="12:30" customFormat="1" ht="15.75" x14ac:dyDescent="0.25">
      <c r="L1292" s="29"/>
      <c r="O1292" s="29"/>
      <c r="P1292" s="29"/>
      <c r="Q1292" s="29"/>
      <c r="R1292" s="29"/>
      <c r="S1292" s="29"/>
      <c r="T1292" s="29"/>
      <c r="V1292" s="29"/>
      <c r="Y1292" s="29"/>
      <c r="AB1292" s="29"/>
      <c r="AC1292" s="29"/>
      <c r="AD1292" s="29"/>
    </row>
    <row r="1293" spans="12:30" customFormat="1" ht="15.75" x14ac:dyDescent="0.25">
      <c r="L1293" s="29"/>
      <c r="O1293" s="29"/>
      <c r="P1293" s="29"/>
      <c r="Q1293" s="29"/>
      <c r="R1293" s="29"/>
      <c r="S1293" s="29"/>
      <c r="T1293" s="29"/>
      <c r="V1293" s="29"/>
      <c r="Y1293" s="29"/>
      <c r="AB1293" s="29"/>
      <c r="AC1293" s="29"/>
      <c r="AD1293" s="29"/>
    </row>
    <row r="1294" spans="12:30" customFormat="1" ht="15.75" x14ac:dyDescent="0.25">
      <c r="L1294" s="29"/>
      <c r="O1294" s="29"/>
      <c r="P1294" s="29"/>
      <c r="Q1294" s="29"/>
      <c r="R1294" s="29"/>
      <c r="S1294" s="29"/>
      <c r="T1294" s="29"/>
      <c r="V1294" s="29"/>
      <c r="Y1294" s="29"/>
      <c r="AB1294" s="29"/>
      <c r="AC1294" s="29"/>
      <c r="AD1294" s="29"/>
    </row>
    <row r="1295" spans="12:30" customFormat="1" ht="15.75" x14ac:dyDescent="0.25">
      <c r="L1295" s="29"/>
      <c r="O1295" s="29"/>
      <c r="P1295" s="29"/>
      <c r="Q1295" s="29"/>
      <c r="R1295" s="29"/>
      <c r="S1295" s="29"/>
      <c r="T1295" s="29"/>
      <c r="V1295" s="29"/>
      <c r="Y1295" s="29"/>
      <c r="AB1295" s="29"/>
      <c r="AC1295" s="29"/>
      <c r="AD1295" s="29"/>
    </row>
    <row r="1296" spans="12:30" customFormat="1" ht="15.75" x14ac:dyDescent="0.25">
      <c r="L1296" s="29"/>
      <c r="O1296" s="29"/>
      <c r="P1296" s="29"/>
      <c r="Q1296" s="29"/>
      <c r="R1296" s="29"/>
      <c r="S1296" s="29"/>
      <c r="T1296" s="29"/>
      <c r="V1296" s="29"/>
      <c r="Y1296" s="29"/>
      <c r="AB1296" s="29"/>
      <c r="AC1296" s="29"/>
      <c r="AD1296" s="29"/>
    </row>
    <row r="1297" spans="12:30" customFormat="1" ht="15.75" x14ac:dyDescent="0.25">
      <c r="L1297" s="29"/>
      <c r="O1297" s="29"/>
      <c r="P1297" s="29"/>
      <c r="Q1297" s="29"/>
      <c r="R1297" s="29"/>
      <c r="S1297" s="29"/>
      <c r="T1297" s="29"/>
      <c r="V1297" s="29"/>
      <c r="Y1297" s="29"/>
      <c r="AB1297" s="29"/>
      <c r="AC1297" s="29"/>
      <c r="AD1297" s="29"/>
    </row>
    <row r="1298" spans="12:30" customFormat="1" ht="15.75" x14ac:dyDescent="0.25">
      <c r="L1298" s="29"/>
      <c r="O1298" s="29"/>
      <c r="P1298" s="29"/>
      <c r="Q1298" s="29"/>
      <c r="R1298" s="29"/>
      <c r="S1298" s="29"/>
      <c r="T1298" s="29"/>
      <c r="V1298" s="29"/>
      <c r="Y1298" s="29"/>
      <c r="AB1298" s="29"/>
      <c r="AC1298" s="29"/>
      <c r="AD1298" s="29"/>
    </row>
    <row r="1299" spans="12:30" customFormat="1" ht="15.75" x14ac:dyDescent="0.25">
      <c r="L1299" s="29"/>
      <c r="O1299" s="29"/>
      <c r="P1299" s="29"/>
      <c r="Q1299" s="29"/>
      <c r="R1299" s="29"/>
      <c r="S1299" s="29"/>
      <c r="T1299" s="29"/>
      <c r="V1299" s="29"/>
      <c r="Y1299" s="29"/>
      <c r="AB1299" s="29"/>
      <c r="AC1299" s="29"/>
      <c r="AD1299" s="29"/>
    </row>
    <row r="1300" spans="12:30" customFormat="1" ht="15.75" x14ac:dyDescent="0.25">
      <c r="L1300" s="29"/>
      <c r="O1300" s="29"/>
      <c r="P1300" s="29"/>
      <c r="Q1300" s="29"/>
      <c r="R1300" s="29"/>
      <c r="S1300" s="29"/>
      <c r="T1300" s="29"/>
      <c r="V1300" s="29"/>
      <c r="Y1300" s="29"/>
      <c r="AB1300" s="29"/>
      <c r="AC1300" s="29"/>
      <c r="AD1300" s="29"/>
    </row>
    <row r="1301" spans="12:30" customFormat="1" ht="15.75" x14ac:dyDescent="0.25">
      <c r="L1301" s="29"/>
      <c r="O1301" s="29"/>
      <c r="P1301" s="29"/>
      <c r="Q1301" s="29"/>
      <c r="R1301" s="29"/>
      <c r="S1301" s="29"/>
      <c r="T1301" s="29"/>
      <c r="V1301" s="29"/>
      <c r="Y1301" s="29"/>
      <c r="AB1301" s="29"/>
      <c r="AC1301" s="29"/>
      <c r="AD1301" s="29"/>
    </row>
    <row r="1302" spans="12:30" customFormat="1" ht="15.75" x14ac:dyDescent="0.25">
      <c r="L1302" s="29"/>
      <c r="O1302" s="29"/>
      <c r="P1302" s="29"/>
      <c r="Q1302" s="29"/>
      <c r="R1302" s="29"/>
      <c r="S1302" s="29"/>
      <c r="T1302" s="29"/>
      <c r="V1302" s="29"/>
      <c r="Y1302" s="29"/>
      <c r="AB1302" s="29"/>
      <c r="AC1302" s="29"/>
      <c r="AD1302" s="29"/>
    </row>
    <row r="1303" spans="12:30" customFormat="1" ht="15.75" x14ac:dyDescent="0.25">
      <c r="L1303" s="29"/>
      <c r="O1303" s="29"/>
      <c r="P1303" s="29"/>
      <c r="Q1303" s="29"/>
      <c r="R1303" s="29"/>
      <c r="S1303" s="29"/>
      <c r="T1303" s="29"/>
      <c r="V1303" s="29"/>
      <c r="Y1303" s="29"/>
      <c r="AB1303" s="29"/>
      <c r="AC1303" s="29"/>
      <c r="AD1303" s="29"/>
    </row>
    <row r="1304" spans="12:30" customFormat="1" ht="15.75" x14ac:dyDescent="0.25">
      <c r="L1304" s="29"/>
      <c r="O1304" s="29"/>
      <c r="P1304" s="29"/>
      <c r="Q1304" s="29"/>
      <c r="R1304" s="29"/>
      <c r="S1304" s="29"/>
      <c r="T1304" s="29"/>
      <c r="V1304" s="29"/>
      <c r="Y1304" s="29"/>
      <c r="AB1304" s="29"/>
      <c r="AC1304" s="29"/>
      <c r="AD1304" s="29"/>
    </row>
    <row r="1305" spans="12:30" customFormat="1" ht="15.75" x14ac:dyDescent="0.25">
      <c r="L1305" s="29"/>
      <c r="O1305" s="29"/>
      <c r="P1305" s="29"/>
      <c r="Q1305" s="29"/>
      <c r="R1305" s="29"/>
      <c r="S1305" s="29"/>
      <c r="T1305" s="29"/>
      <c r="V1305" s="29"/>
      <c r="Y1305" s="29"/>
      <c r="AB1305" s="29"/>
      <c r="AC1305" s="29"/>
      <c r="AD1305" s="29"/>
    </row>
    <row r="1306" spans="12:30" customFormat="1" ht="15.75" x14ac:dyDescent="0.25">
      <c r="L1306" s="29"/>
      <c r="O1306" s="29"/>
      <c r="P1306" s="29"/>
      <c r="Q1306" s="29"/>
      <c r="R1306" s="29"/>
      <c r="S1306" s="29"/>
      <c r="T1306" s="29"/>
      <c r="V1306" s="29"/>
      <c r="Y1306" s="29"/>
      <c r="AB1306" s="29"/>
      <c r="AC1306" s="29"/>
      <c r="AD1306" s="29"/>
    </row>
    <row r="1307" spans="12:30" customFormat="1" ht="15.75" x14ac:dyDescent="0.25">
      <c r="L1307" s="29"/>
      <c r="O1307" s="29"/>
      <c r="P1307" s="29"/>
      <c r="Q1307" s="29"/>
      <c r="R1307" s="29"/>
      <c r="S1307" s="29"/>
      <c r="T1307" s="29"/>
      <c r="V1307" s="29"/>
      <c r="Y1307" s="29"/>
      <c r="AB1307" s="29"/>
      <c r="AC1307" s="29"/>
      <c r="AD1307" s="29"/>
    </row>
    <row r="1308" spans="12:30" customFormat="1" ht="15.75" x14ac:dyDescent="0.25">
      <c r="L1308" s="29"/>
      <c r="O1308" s="29"/>
      <c r="P1308" s="29"/>
      <c r="Q1308" s="29"/>
      <c r="R1308" s="29"/>
      <c r="S1308" s="29"/>
      <c r="T1308" s="29"/>
      <c r="V1308" s="29"/>
      <c r="Y1308" s="29"/>
      <c r="AB1308" s="29"/>
      <c r="AC1308" s="29"/>
      <c r="AD1308" s="29"/>
    </row>
    <row r="1309" spans="12:30" customFormat="1" ht="15.75" x14ac:dyDescent="0.25">
      <c r="L1309" s="29"/>
      <c r="O1309" s="29"/>
      <c r="P1309" s="29"/>
      <c r="Q1309" s="29"/>
      <c r="R1309" s="29"/>
      <c r="S1309" s="29"/>
      <c r="T1309" s="29"/>
      <c r="V1309" s="29"/>
      <c r="Y1309" s="29"/>
      <c r="AB1309" s="29"/>
      <c r="AC1309" s="29"/>
      <c r="AD1309" s="29"/>
    </row>
    <row r="1310" spans="12:30" customFormat="1" ht="15.75" x14ac:dyDescent="0.25">
      <c r="L1310" s="29"/>
      <c r="O1310" s="29"/>
      <c r="P1310" s="29"/>
      <c r="Q1310" s="29"/>
      <c r="R1310" s="29"/>
      <c r="S1310" s="29"/>
      <c r="T1310" s="29"/>
      <c r="V1310" s="29"/>
      <c r="Y1310" s="29"/>
      <c r="AB1310" s="29"/>
      <c r="AC1310" s="29"/>
      <c r="AD1310" s="29"/>
    </row>
    <row r="1311" spans="12:30" customFormat="1" ht="15.75" x14ac:dyDescent="0.25">
      <c r="L1311" s="29"/>
      <c r="O1311" s="29"/>
      <c r="P1311" s="29"/>
      <c r="Q1311" s="29"/>
      <c r="R1311" s="29"/>
      <c r="S1311" s="29"/>
      <c r="T1311" s="29"/>
      <c r="V1311" s="29"/>
      <c r="Y1311" s="29"/>
      <c r="AB1311" s="29"/>
      <c r="AC1311" s="29"/>
      <c r="AD1311" s="29"/>
    </row>
    <row r="1312" spans="12:30" customFormat="1" ht="15.75" x14ac:dyDescent="0.25">
      <c r="L1312" s="29"/>
      <c r="O1312" s="29"/>
      <c r="P1312" s="29"/>
      <c r="Q1312" s="29"/>
      <c r="R1312" s="29"/>
      <c r="S1312" s="29"/>
      <c r="T1312" s="29"/>
      <c r="V1312" s="29"/>
      <c r="Y1312" s="29"/>
      <c r="AB1312" s="29"/>
      <c r="AC1312" s="29"/>
      <c r="AD1312" s="29"/>
    </row>
    <row r="1313" spans="12:30" customFormat="1" ht="15.75" x14ac:dyDescent="0.25">
      <c r="L1313" s="29"/>
      <c r="O1313" s="29"/>
      <c r="P1313" s="29"/>
      <c r="Q1313" s="29"/>
      <c r="R1313" s="29"/>
      <c r="S1313" s="29"/>
      <c r="T1313" s="29"/>
      <c r="V1313" s="29"/>
      <c r="Y1313" s="29"/>
      <c r="AB1313" s="29"/>
      <c r="AC1313" s="29"/>
      <c r="AD1313" s="29"/>
    </row>
    <row r="1314" spans="12:30" customFormat="1" ht="15.75" x14ac:dyDescent="0.25">
      <c r="L1314" s="29"/>
      <c r="O1314" s="29"/>
      <c r="P1314" s="29"/>
      <c r="Q1314" s="29"/>
      <c r="R1314" s="29"/>
      <c r="S1314" s="29"/>
      <c r="T1314" s="29"/>
      <c r="V1314" s="29"/>
      <c r="Y1314" s="29"/>
      <c r="AB1314" s="29"/>
      <c r="AC1314" s="29"/>
      <c r="AD1314" s="29"/>
    </row>
    <row r="1315" spans="12:30" customFormat="1" ht="15.75" x14ac:dyDescent="0.25">
      <c r="L1315" s="29"/>
      <c r="O1315" s="29"/>
      <c r="P1315" s="29"/>
      <c r="Q1315" s="29"/>
      <c r="R1315" s="29"/>
      <c r="S1315" s="29"/>
      <c r="T1315" s="29"/>
      <c r="V1315" s="29"/>
      <c r="Y1315" s="29"/>
      <c r="AB1315" s="29"/>
      <c r="AC1315" s="29"/>
      <c r="AD1315" s="29"/>
    </row>
    <row r="1316" spans="12:30" customFormat="1" ht="15.75" x14ac:dyDescent="0.25">
      <c r="L1316" s="29"/>
      <c r="O1316" s="29"/>
      <c r="P1316" s="29"/>
      <c r="Q1316" s="29"/>
      <c r="R1316" s="29"/>
      <c r="S1316" s="29"/>
      <c r="T1316" s="29"/>
      <c r="V1316" s="29"/>
      <c r="Y1316" s="29"/>
      <c r="AB1316" s="29"/>
      <c r="AC1316" s="29"/>
      <c r="AD1316" s="29"/>
    </row>
    <row r="1317" spans="12:30" customFormat="1" ht="15.75" x14ac:dyDescent="0.25">
      <c r="L1317" s="29"/>
      <c r="O1317" s="29"/>
      <c r="P1317" s="29"/>
      <c r="Q1317" s="29"/>
      <c r="R1317" s="29"/>
      <c r="S1317" s="29"/>
      <c r="T1317" s="29"/>
      <c r="V1317" s="29"/>
      <c r="Y1317" s="29"/>
      <c r="AB1317" s="29"/>
      <c r="AC1317" s="29"/>
      <c r="AD1317" s="29"/>
    </row>
    <row r="1318" spans="12:30" customFormat="1" ht="15.75" x14ac:dyDescent="0.25">
      <c r="L1318" s="29"/>
      <c r="O1318" s="29"/>
      <c r="P1318" s="29"/>
      <c r="Q1318" s="29"/>
      <c r="R1318" s="29"/>
      <c r="S1318" s="29"/>
      <c r="T1318" s="29"/>
      <c r="V1318" s="29"/>
      <c r="Y1318" s="29"/>
      <c r="AB1318" s="29"/>
      <c r="AC1318" s="29"/>
      <c r="AD1318" s="29"/>
    </row>
    <row r="1319" spans="12:30" customFormat="1" ht="15.75" x14ac:dyDescent="0.25">
      <c r="L1319" s="29"/>
      <c r="O1319" s="29"/>
      <c r="P1319" s="29"/>
      <c r="Q1319" s="29"/>
      <c r="R1319" s="29"/>
      <c r="S1319" s="29"/>
      <c r="T1319" s="29"/>
      <c r="V1319" s="29"/>
      <c r="Y1319" s="29"/>
      <c r="AB1319" s="29"/>
      <c r="AC1319" s="29"/>
      <c r="AD1319" s="29"/>
    </row>
    <row r="1320" spans="12:30" customFormat="1" ht="15.75" x14ac:dyDescent="0.25">
      <c r="L1320" s="29"/>
      <c r="O1320" s="29"/>
      <c r="P1320" s="29"/>
      <c r="Q1320" s="29"/>
      <c r="R1320" s="29"/>
      <c r="S1320" s="29"/>
      <c r="T1320" s="29"/>
      <c r="V1320" s="29"/>
      <c r="Y1320" s="29"/>
      <c r="AB1320" s="29"/>
      <c r="AC1320" s="29"/>
      <c r="AD1320" s="29"/>
    </row>
    <row r="1321" spans="12:30" customFormat="1" ht="15.75" x14ac:dyDescent="0.25">
      <c r="L1321" s="29"/>
      <c r="O1321" s="29"/>
      <c r="P1321" s="29"/>
      <c r="Q1321" s="29"/>
      <c r="R1321" s="29"/>
      <c r="S1321" s="29"/>
      <c r="T1321" s="29"/>
      <c r="V1321" s="29"/>
      <c r="Y1321" s="29"/>
      <c r="AB1321" s="29"/>
      <c r="AC1321" s="29"/>
      <c r="AD1321" s="29"/>
    </row>
    <row r="1322" spans="12:30" customFormat="1" ht="15.75" x14ac:dyDescent="0.25">
      <c r="L1322" s="29"/>
      <c r="O1322" s="29"/>
      <c r="P1322" s="29"/>
      <c r="Q1322" s="29"/>
      <c r="R1322" s="29"/>
      <c r="S1322" s="29"/>
      <c r="T1322" s="29"/>
      <c r="V1322" s="29"/>
      <c r="Y1322" s="29"/>
      <c r="AB1322" s="29"/>
      <c r="AC1322" s="29"/>
      <c r="AD1322" s="29"/>
    </row>
    <row r="1323" spans="12:30" customFormat="1" ht="15.75" x14ac:dyDescent="0.25">
      <c r="L1323" s="29"/>
      <c r="O1323" s="29"/>
      <c r="P1323" s="29"/>
      <c r="Q1323" s="29"/>
      <c r="R1323" s="29"/>
      <c r="S1323" s="29"/>
      <c r="T1323" s="29"/>
      <c r="V1323" s="29"/>
      <c r="Y1323" s="29"/>
      <c r="AB1323" s="29"/>
      <c r="AC1323" s="29"/>
      <c r="AD1323" s="29"/>
    </row>
    <row r="1324" spans="12:30" customFormat="1" ht="15.75" x14ac:dyDescent="0.25">
      <c r="L1324" s="29"/>
      <c r="O1324" s="29"/>
      <c r="P1324" s="29"/>
      <c r="Q1324" s="29"/>
      <c r="R1324" s="29"/>
      <c r="S1324" s="29"/>
      <c r="T1324" s="29"/>
      <c r="V1324" s="29"/>
      <c r="Y1324" s="29"/>
      <c r="AB1324" s="29"/>
      <c r="AC1324" s="29"/>
      <c r="AD1324" s="29"/>
    </row>
    <row r="1325" spans="12:30" customFormat="1" ht="15.75" x14ac:dyDescent="0.25">
      <c r="L1325" s="29"/>
      <c r="O1325" s="29"/>
      <c r="P1325" s="29"/>
      <c r="Q1325" s="29"/>
      <c r="R1325" s="29"/>
      <c r="S1325" s="29"/>
      <c r="T1325" s="29"/>
      <c r="V1325" s="29"/>
      <c r="Y1325" s="29"/>
      <c r="AB1325" s="29"/>
      <c r="AC1325" s="29"/>
      <c r="AD1325" s="29"/>
    </row>
    <row r="1326" spans="12:30" customFormat="1" ht="15.75" x14ac:dyDescent="0.25">
      <c r="L1326" s="29"/>
      <c r="O1326" s="29"/>
      <c r="P1326" s="29"/>
      <c r="Q1326" s="29"/>
      <c r="R1326" s="29"/>
      <c r="S1326" s="29"/>
      <c r="T1326" s="29"/>
      <c r="V1326" s="29"/>
      <c r="Y1326" s="29"/>
      <c r="AB1326" s="29"/>
      <c r="AC1326" s="29"/>
      <c r="AD1326" s="29"/>
    </row>
    <row r="1327" spans="12:30" customFormat="1" ht="15.75" x14ac:dyDescent="0.25">
      <c r="L1327" s="29"/>
      <c r="O1327" s="29"/>
      <c r="P1327" s="29"/>
      <c r="Q1327" s="29"/>
      <c r="R1327" s="29"/>
      <c r="S1327" s="29"/>
      <c r="T1327" s="29"/>
      <c r="V1327" s="29"/>
      <c r="Y1327" s="29"/>
      <c r="AB1327" s="29"/>
      <c r="AC1327" s="29"/>
      <c r="AD1327" s="29"/>
    </row>
    <row r="1328" spans="12:30" customFormat="1" ht="15.75" x14ac:dyDescent="0.25">
      <c r="L1328" s="29"/>
      <c r="O1328" s="29"/>
      <c r="P1328" s="29"/>
      <c r="Q1328" s="29"/>
      <c r="R1328" s="29"/>
      <c r="S1328" s="29"/>
      <c r="T1328" s="29"/>
      <c r="V1328" s="29"/>
      <c r="Y1328" s="29"/>
      <c r="AB1328" s="29"/>
      <c r="AC1328" s="29"/>
      <c r="AD1328" s="29"/>
    </row>
    <row r="1329" spans="12:31" customFormat="1" ht="15.75" x14ac:dyDescent="0.25">
      <c r="L1329" s="29"/>
      <c r="O1329" s="29"/>
      <c r="P1329" s="29"/>
      <c r="Q1329" s="29"/>
      <c r="R1329" s="29"/>
      <c r="S1329" s="29"/>
      <c r="T1329" s="29"/>
      <c r="V1329" s="29"/>
      <c r="Y1329" s="29"/>
      <c r="AB1329" s="29"/>
      <c r="AC1329" s="29"/>
      <c r="AD1329" s="29"/>
    </row>
    <row r="1330" spans="12:31" customFormat="1" ht="15.75" x14ac:dyDescent="0.25">
      <c r="L1330" s="29"/>
      <c r="O1330" s="29"/>
      <c r="P1330" s="29"/>
      <c r="Q1330" s="29"/>
      <c r="R1330" s="29"/>
      <c r="S1330" s="29"/>
      <c r="V1330" s="29"/>
      <c r="Y1330" s="29"/>
      <c r="AB1330" s="29"/>
      <c r="AC1330" s="29"/>
      <c r="AD1330" s="29"/>
    </row>
    <row r="1331" spans="12:31" customFormat="1" ht="15.75" x14ac:dyDescent="0.25">
      <c r="L1331" s="29"/>
      <c r="O1331" s="29"/>
      <c r="P1331" s="29"/>
      <c r="Q1331" s="29"/>
      <c r="R1331" s="29"/>
      <c r="T1331" s="7"/>
      <c r="V1331" s="29"/>
      <c r="Y1331" s="29"/>
      <c r="AB1331" s="29"/>
      <c r="AC1331" s="29"/>
      <c r="AE1331" s="7"/>
    </row>
    <row r="1332" spans="12:31" customFormat="1" ht="15.75" x14ac:dyDescent="0.25"/>
    <row r="1333" spans="12:31" customFormat="1" ht="15.75" x14ac:dyDescent="0.25"/>
    <row r="1334" spans="12:31" customFormat="1" ht="15.75" x14ac:dyDescent="0.25">
      <c r="L1334" s="29"/>
      <c r="O1334" s="29"/>
      <c r="P1334" s="29"/>
      <c r="Q1334" s="29"/>
      <c r="R1334" s="29"/>
      <c r="S1334" s="29"/>
      <c r="V1334" s="29"/>
      <c r="Y1334" s="29"/>
      <c r="AB1334" s="29"/>
      <c r="AC1334" s="29"/>
      <c r="AD1334" s="29"/>
    </row>
    <row r="1335" spans="12:31" customFormat="1" ht="15.75" x14ac:dyDescent="0.25">
      <c r="L1335" s="29"/>
      <c r="O1335" s="29"/>
      <c r="P1335" s="29"/>
      <c r="Q1335" s="29"/>
      <c r="R1335" s="29"/>
      <c r="S1335" s="29"/>
      <c r="V1335" s="29"/>
      <c r="Y1335" s="29"/>
      <c r="AB1335" s="29"/>
      <c r="AC1335" s="29"/>
      <c r="AD1335" s="29"/>
    </row>
    <row r="1336" spans="12:31" customFormat="1" ht="15.75" x14ac:dyDescent="0.25">
      <c r="L1336" s="29"/>
      <c r="O1336" s="29"/>
      <c r="P1336" s="29"/>
      <c r="Q1336" s="29"/>
      <c r="R1336" s="29"/>
      <c r="S1336" s="29"/>
      <c r="V1336" s="29"/>
      <c r="Y1336" s="29"/>
      <c r="AB1336" s="29"/>
      <c r="AC1336" s="29"/>
      <c r="AD1336" s="29"/>
    </row>
    <row r="1337" spans="12:31" customFormat="1" ht="15.75" x14ac:dyDescent="0.25">
      <c r="L1337" s="29"/>
      <c r="O1337" s="29"/>
      <c r="P1337" s="29"/>
      <c r="Q1337" s="29"/>
      <c r="R1337" s="29"/>
      <c r="S1337" s="29"/>
      <c r="V1337" s="29"/>
      <c r="Y1337" s="29"/>
      <c r="AB1337" s="29"/>
      <c r="AC1337" s="29"/>
      <c r="AD1337" s="29"/>
    </row>
    <row r="1338" spans="12:31" customFormat="1" ht="15.75" x14ac:dyDescent="0.25">
      <c r="L1338" s="29"/>
      <c r="O1338" s="29"/>
      <c r="P1338" s="29"/>
      <c r="Q1338" s="29"/>
      <c r="R1338" s="29"/>
      <c r="S1338" s="29"/>
      <c r="V1338" s="29"/>
      <c r="Y1338" s="29"/>
      <c r="AB1338" s="29"/>
      <c r="AC1338" s="29"/>
      <c r="AD1338" s="29"/>
    </row>
    <row r="1339" spans="12:31" customFormat="1" ht="15.75" x14ac:dyDescent="0.25">
      <c r="L1339" s="29"/>
      <c r="O1339" s="29"/>
      <c r="P1339" s="29"/>
      <c r="Q1339" s="29"/>
      <c r="R1339" s="29"/>
      <c r="S1339" s="29"/>
      <c r="V1339" s="29"/>
      <c r="Y1339" s="29"/>
      <c r="AB1339" s="29"/>
      <c r="AC1339" s="29"/>
      <c r="AD1339" s="29"/>
    </row>
    <row r="1340" spans="12:31" customFormat="1" ht="15.75" x14ac:dyDescent="0.25">
      <c r="L1340" s="29"/>
      <c r="P1340" s="29"/>
      <c r="Q1340" s="29"/>
      <c r="R1340" s="29"/>
      <c r="S1340" s="29"/>
      <c r="V1340" s="29"/>
      <c r="AB1340" s="29"/>
      <c r="AC1340" s="29"/>
      <c r="AD1340" s="29"/>
    </row>
    <row r="1341" spans="12:31" customFormat="1" ht="15.75" x14ac:dyDescent="0.25">
      <c r="L1341" s="29"/>
      <c r="O1341" s="29"/>
      <c r="P1341" s="29"/>
      <c r="Q1341" s="29"/>
      <c r="R1341" s="29"/>
      <c r="S1341" s="29"/>
      <c r="V1341" s="29"/>
      <c r="Y1341" s="29"/>
      <c r="AB1341" s="29"/>
      <c r="AC1341" s="29"/>
      <c r="AD1341" s="29"/>
    </row>
    <row r="1342" spans="12:31" customFormat="1" ht="15.75" x14ac:dyDescent="0.25">
      <c r="L1342" s="29"/>
      <c r="O1342" s="29"/>
      <c r="P1342" s="29"/>
      <c r="Q1342" s="29"/>
      <c r="R1342" s="29"/>
      <c r="S1342" s="29"/>
      <c r="V1342" s="29"/>
      <c r="Y1342" s="29"/>
      <c r="AB1342" s="29"/>
      <c r="AC1342" s="29"/>
      <c r="AD1342" s="29"/>
    </row>
    <row r="1343" spans="12:31" customFormat="1" ht="15.75" x14ac:dyDescent="0.25">
      <c r="L1343" s="29"/>
      <c r="O1343" s="29"/>
      <c r="P1343" s="29"/>
      <c r="Q1343" s="29"/>
      <c r="R1343" s="29"/>
      <c r="S1343" s="29"/>
      <c r="V1343" s="29"/>
      <c r="Y1343" s="29"/>
      <c r="AB1343" s="29"/>
      <c r="AC1343" s="29"/>
      <c r="AD1343" s="29"/>
    </row>
    <row r="1344" spans="12:31" customFormat="1" ht="15.75" x14ac:dyDescent="0.25">
      <c r="L1344" s="29"/>
      <c r="O1344" s="29"/>
      <c r="P1344" s="29"/>
      <c r="Q1344" s="29"/>
      <c r="R1344" s="29"/>
      <c r="S1344" s="29"/>
      <c r="V1344" s="29"/>
      <c r="Y1344" s="29"/>
      <c r="AB1344" s="29"/>
      <c r="AC1344" s="29"/>
      <c r="AD1344" s="29"/>
    </row>
    <row r="1345" spans="12:30" customFormat="1" ht="15.75" x14ac:dyDescent="0.25">
      <c r="L1345" s="29"/>
      <c r="O1345" s="29"/>
      <c r="P1345" s="29"/>
      <c r="Q1345" s="29"/>
      <c r="R1345" s="29"/>
      <c r="S1345" s="29"/>
      <c r="V1345" s="29"/>
      <c r="Y1345" s="29"/>
      <c r="AB1345" s="29"/>
      <c r="AC1345" s="29"/>
      <c r="AD1345" s="29"/>
    </row>
    <row r="1346" spans="12:30" customFormat="1" ht="15.75" x14ac:dyDescent="0.25">
      <c r="L1346" s="29"/>
      <c r="O1346" s="29"/>
      <c r="P1346" s="29"/>
      <c r="Q1346" s="29"/>
      <c r="R1346" s="29"/>
      <c r="S1346" s="29"/>
      <c r="V1346" s="29"/>
      <c r="Y1346" s="29"/>
      <c r="AB1346" s="29"/>
      <c r="AC1346" s="29"/>
      <c r="AD1346" s="29"/>
    </row>
    <row r="1347" spans="12:30" customFormat="1" ht="15.75" x14ac:dyDescent="0.25">
      <c r="L1347" s="29"/>
      <c r="P1347" s="29"/>
      <c r="Q1347" s="29"/>
      <c r="R1347" s="29"/>
      <c r="S1347" s="29"/>
      <c r="V1347" s="29"/>
      <c r="AB1347" s="29"/>
      <c r="AC1347" s="29"/>
      <c r="AD1347" s="29"/>
    </row>
    <row r="1348" spans="12:30" customFormat="1" ht="15.75" x14ac:dyDescent="0.25">
      <c r="L1348" s="29"/>
      <c r="O1348" s="29"/>
      <c r="P1348" s="29"/>
      <c r="Q1348" s="29"/>
      <c r="R1348" s="29"/>
      <c r="S1348" s="29"/>
      <c r="V1348" s="29"/>
      <c r="Y1348" s="29"/>
      <c r="AB1348" s="29"/>
      <c r="AC1348" s="29"/>
      <c r="AD1348" s="29"/>
    </row>
    <row r="1349" spans="12:30" customFormat="1" ht="15.75" x14ac:dyDescent="0.25">
      <c r="L1349" s="29"/>
      <c r="O1349" s="29"/>
      <c r="P1349" s="29"/>
      <c r="Q1349" s="29"/>
      <c r="R1349" s="29"/>
      <c r="S1349" s="29"/>
      <c r="V1349" s="29"/>
      <c r="Y1349" s="29"/>
      <c r="AB1349" s="29"/>
      <c r="AC1349" s="29"/>
      <c r="AD1349" s="29"/>
    </row>
    <row r="1350" spans="12:30" customFormat="1" ht="15.75" x14ac:dyDescent="0.25">
      <c r="L1350" s="29"/>
      <c r="O1350" s="29"/>
      <c r="P1350" s="29"/>
      <c r="Q1350" s="29"/>
      <c r="R1350" s="29"/>
      <c r="S1350" s="29"/>
      <c r="V1350" s="29"/>
      <c r="Y1350" s="29"/>
      <c r="AB1350" s="29"/>
      <c r="AC1350" s="29"/>
      <c r="AD1350" s="29"/>
    </row>
    <row r="1351" spans="12:30" customFormat="1" ht="15.75" x14ac:dyDescent="0.25">
      <c r="L1351" s="29"/>
      <c r="O1351" s="29"/>
      <c r="P1351" s="29"/>
      <c r="Q1351" s="29"/>
      <c r="R1351" s="29"/>
      <c r="S1351" s="29"/>
      <c r="V1351" s="29"/>
      <c r="Y1351" s="29"/>
      <c r="AB1351" s="29"/>
      <c r="AC1351" s="29"/>
      <c r="AD1351" s="29"/>
    </row>
    <row r="1352" spans="12:30" customFormat="1" ht="15.75" x14ac:dyDescent="0.25">
      <c r="L1352" s="29"/>
      <c r="O1352" s="29"/>
      <c r="P1352" s="29"/>
      <c r="Q1352" s="29"/>
      <c r="R1352" s="29"/>
      <c r="S1352" s="29"/>
      <c r="V1352" s="29"/>
      <c r="Y1352" s="29"/>
      <c r="AB1352" s="29"/>
      <c r="AC1352" s="29"/>
      <c r="AD1352" s="29"/>
    </row>
    <row r="1353" spans="12:30" customFormat="1" ht="15.75" x14ac:dyDescent="0.25">
      <c r="L1353" s="29"/>
      <c r="O1353" s="29"/>
      <c r="P1353" s="29"/>
      <c r="Q1353" s="29"/>
      <c r="R1353" s="29"/>
      <c r="S1353" s="29"/>
      <c r="V1353" s="29"/>
      <c r="Y1353" s="29"/>
      <c r="AB1353" s="29"/>
      <c r="AC1353" s="29"/>
      <c r="AD1353" s="29"/>
    </row>
    <row r="1354" spans="12:30" customFormat="1" ht="15.75" x14ac:dyDescent="0.25">
      <c r="L1354" s="29"/>
      <c r="P1354" s="29"/>
      <c r="Q1354" s="29"/>
      <c r="R1354" s="29"/>
      <c r="S1354" s="29"/>
      <c r="V1354" s="29"/>
      <c r="AB1354" s="29"/>
      <c r="AC1354" s="29"/>
      <c r="AD1354" s="29"/>
    </row>
    <row r="1355" spans="12:30" customFormat="1" ht="15.75" x14ac:dyDescent="0.25">
      <c r="L1355" s="29"/>
      <c r="O1355" s="29"/>
      <c r="P1355" s="29"/>
      <c r="Q1355" s="29"/>
      <c r="R1355" s="29"/>
      <c r="S1355" s="29"/>
      <c r="V1355" s="29"/>
      <c r="Y1355" s="29"/>
      <c r="AB1355" s="29"/>
      <c r="AC1355" s="29"/>
      <c r="AD1355" s="29"/>
    </row>
    <row r="1356" spans="12:30" customFormat="1" ht="15.75" x14ac:dyDescent="0.25">
      <c r="L1356" s="29"/>
      <c r="O1356" s="29"/>
      <c r="P1356" s="29"/>
      <c r="Q1356" s="29"/>
      <c r="R1356" s="29"/>
      <c r="S1356" s="29"/>
      <c r="V1356" s="29"/>
      <c r="Y1356" s="29"/>
      <c r="AB1356" s="29"/>
      <c r="AC1356" s="29"/>
      <c r="AD1356" s="29"/>
    </row>
    <row r="1357" spans="12:30" customFormat="1" ht="15.75" x14ac:dyDescent="0.25">
      <c r="L1357" s="29"/>
      <c r="O1357" s="29"/>
      <c r="P1357" s="29"/>
      <c r="Q1357" s="29"/>
      <c r="R1357" s="29"/>
      <c r="S1357" s="29"/>
      <c r="V1357" s="29"/>
      <c r="Y1357" s="29"/>
      <c r="AB1357" s="29"/>
      <c r="AC1357" s="29"/>
      <c r="AD1357" s="29"/>
    </row>
    <row r="1358" spans="12:30" customFormat="1" ht="15.75" x14ac:dyDescent="0.25">
      <c r="L1358" s="29"/>
      <c r="O1358" s="29"/>
      <c r="P1358" s="29"/>
      <c r="Q1358" s="29"/>
      <c r="R1358" s="29"/>
      <c r="S1358" s="29"/>
      <c r="V1358" s="29"/>
      <c r="Y1358" s="29"/>
      <c r="AB1358" s="29"/>
      <c r="AC1358" s="29"/>
      <c r="AD1358" s="29"/>
    </row>
    <row r="1359" spans="12:30" customFormat="1" ht="15.75" x14ac:dyDescent="0.25">
      <c r="L1359" s="29"/>
      <c r="O1359" s="29"/>
      <c r="P1359" s="29"/>
      <c r="Q1359" s="29"/>
      <c r="R1359" s="29"/>
      <c r="S1359" s="29"/>
      <c r="V1359" s="29"/>
      <c r="Y1359" s="29"/>
      <c r="AB1359" s="29"/>
      <c r="AC1359" s="29"/>
      <c r="AD1359" s="29"/>
    </row>
    <row r="1360" spans="12:30" customFormat="1" ht="15.75" x14ac:dyDescent="0.25">
      <c r="L1360" s="29"/>
      <c r="O1360" s="29"/>
      <c r="P1360" s="29"/>
      <c r="Q1360" s="29"/>
      <c r="R1360" s="29"/>
      <c r="S1360" s="29"/>
      <c r="V1360" s="29"/>
      <c r="Y1360" s="29"/>
      <c r="AB1360" s="29"/>
      <c r="AC1360" s="29"/>
      <c r="AD1360" s="29"/>
    </row>
    <row r="1361" spans="12:30" customFormat="1" ht="15.75" x14ac:dyDescent="0.25">
      <c r="L1361" s="29"/>
      <c r="P1361" s="29"/>
      <c r="Q1361" s="29"/>
      <c r="R1361" s="29"/>
      <c r="S1361" s="29"/>
      <c r="V1361" s="29"/>
      <c r="AB1361" s="29"/>
      <c r="AC1361" s="29"/>
      <c r="AD1361" s="29"/>
    </row>
    <row r="1362" spans="12:30" customFormat="1" ht="15.75" x14ac:dyDescent="0.25">
      <c r="L1362" s="29"/>
      <c r="O1362" s="29"/>
      <c r="P1362" s="29"/>
      <c r="Q1362" s="29"/>
      <c r="R1362" s="29"/>
      <c r="S1362" s="29"/>
      <c r="V1362" s="29"/>
      <c r="Y1362" s="29"/>
      <c r="AB1362" s="29"/>
      <c r="AC1362" s="29"/>
      <c r="AD1362" s="29"/>
    </row>
    <row r="1363" spans="12:30" customFormat="1" ht="15.75" x14ac:dyDescent="0.25">
      <c r="L1363" s="29"/>
      <c r="O1363" s="29"/>
      <c r="P1363" s="29"/>
      <c r="Q1363" s="29"/>
      <c r="R1363" s="29"/>
      <c r="S1363" s="29"/>
      <c r="V1363" s="29"/>
      <c r="Y1363" s="29"/>
      <c r="AB1363" s="29"/>
      <c r="AC1363" s="29"/>
      <c r="AD1363" s="29"/>
    </row>
    <row r="1364" spans="12:30" customFormat="1" ht="15.75" x14ac:dyDescent="0.25">
      <c r="L1364" s="29"/>
      <c r="O1364" s="29"/>
      <c r="P1364" s="29"/>
      <c r="Q1364" s="29"/>
      <c r="R1364" s="29"/>
      <c r="S1364" s="29"/>
      <c r="V1364" s="29"/>
      <c r="Y1364" s="29"/>
      <c r="AB1364" s="29"/>
      <c r="AC1364" s="29"/>
      <c r="AD1364" s="29"/>
    </row>
    <row r="1365" spans="12:30" customFormat="1" ht="15.75" x14ac:dyDescent="0.25">
      <c r="L1365" s="29"/>
      <c r="O1365" s="29"/>
      <c r="P1365" s="29"/>
      <c r="Q1365" s="29"/>
      <c r="R1365" s="29"/>
      <c r="S1365" s="29"/>
      <c r="V1365" s="29"/>
      <c r="Y1365" s="29"/>
      <c r="AB1365" s="29"/>
      <c r="AC1365" s="29"/>
      <c r="AD1365" s="29"/>
    </row>
    <row r="1366" spans="12:30" customFormat="1" ht="15.75" x14ac:dyDescent="0.25">
      <c r="L1366" s="29"/>
      <c r="O1366" s="29"/>
      <c r="P1366" s="29"/>
      <c r="Q1366" s="29"/>
      <c r="R1366" s="29"/>
      <c r="S1366" s="29"/>
      <c r="V1366" s="29"/>
      <c r="Y1366" s="29"/>
      <c r="AB1366" s="29"/>
      <c r="AC1366" s="29"/>
      <c r="AD1366" s="29"/>
    </row>
    <row r="1367" spans="12:30" customFormat="1" ht="15.75" x14ac:dyDescent="0.25">
      <c r="L1367" s="29"/>
      <c r="O1367" s="29"/>
      <c r="P1367" s="29"/>
      <c r="Q1367" s="29"/>
      <c r="R1367" s="29"/>
      <c r="S1367" s="29"/>
      <c r="V1367" s="29"/>
      <c r="Y1367" s="29"/>
      <c r="AB1367" s="29"/>
      <c r="AC1367" s="29"/>
      <c r="AD1367" s="29"/>
    </row>
    <row r="1368" spans="12:30" customFormat="1" ht="15.75" x14ac:dyDescent="0.25">
      <c r="L1368" s="29"/>
      <c r="P1368" s="29"/>
      <c r="Q1368" s="29"/>
      <c r="R1368" s="29"/>
      <c r="S1368" s="29"/>
      <c r="V1368" s="29"/>
      <c r="AB1368" s="29"/>
      <c r="AC1368" s="29"/>
      <c r="AD1368" s="29"/>
    </row>
    <row r="1369" spans="12:30" customFormat="1" ht="15.75" x14ac:dyDescent="0.25">
      <c r="L1369" s="29"/>
      <c r="O1369" s="29"/>
      <c r="P1369" s="29"/>
      <c r="Q1369" s="29"/>
      <c r="R1369" s="29"/>
      <c r="S1369" s="29"/>
      <c r="V1369" s="29"/>
      <c r="Y1369" s="29"/>
      <c r="AB1369" s="29"/>
      <c r="AC1369" s="29"/>
      <c r="AD1369" s="29"/>
    </row>
    <row r="1370" spans="12:30" customFormat="1" ht="15.75" x14ac:dyDescent="0.25">
      <c r="L1370" s="29"/>
      <c r="O1370" s="29"/>
      <c r="P1370" s="29"/>
      <c r="Q1370" s="29"/>
      <c r="R1370" s="29"/>
      <c r="S1370" s="29"/>
      <c r="V1370" s="29"/>
      <c r="Y1370" s="29"/>
      <c r="AB1370" s="29"/>
      <c r="AC1370" s="29"/>
      <c r="AD1370" s="29"/>
    </row>
    <row r="1371" spans="12:30" customFormat="1" ht="15.75" x14ac:dyDescent="0.25">
      <c r="L1371" s="29"/>
      <c r="O1371" s="29"/>
      <c r="P1371" s="29"/>
      <c r="Q1371" s="29"/>
      <c r="R1371" s="29"/>
      <c r="S1371" s="29"/>
      <c r="V1371" s="29"/>
      <c r="Y1371" s="29"/>
      <c r="AB1371" s="29"/>
      <c r="AC1371" s="29"/>
      <c r="AD1371" s="29"/>
    </row>
    <row r="1372" spans="12:30" customFormat="1" ht="15.75" x14ac:dyDescent="0.25">
      <c r="L1372" s="29"/>
      <c r="O1372" s="29"/>
      <c r="P1372" s="29"/>
      <c r="Q1372" s="29"/>
      <c r="R1372" s="29"/>
      <c r="S1372" s="29"/>
      <c r="V1372" s="29"/>
      <c r="Y1372" s="29"/>
      <c r="AB1372" s="29"/>
      <c r="AC1372" s="29"/>
      <c r="AD1372" s="29"/>
    </row>
    <row r="1373" spans="12:30" customFormat="1" ht="15.75" x14ac:dyDescent="0.25">
      <c r="L1373" s="29"/>
      <c r="O1373" s="29"/>
      <c r="P1373" s="29"/>
      <c r="Q1373" s="29"/>
      <c r="R1373" s="29"/>
      <c r="S1373" s="29"/>
      <c r="V1373" s="29"/>
      <c r="Y1373" s="29"/>
      <c r="AB1373" s="29"/>
      <c r="AC1373" s="29"/>
      <c r="AD1373" s="29"/>
    </row>
    <row r="1374" spans="12:30" customFormat="1" ht="15.75" x14ac:dyDescent="0.25">
      <c r="L1374" s="29"/>
      <c r="O1374" s="29"/>
      <c r="P1374" s="29"/>
      <c r="Q1374" s="29"/>
      <c r="R1374" s="29"/>
      <c r="S1374" s="29"/>
      <c r="V1374" s="29"/>
      <c r="Y1374" s="29"/>
      <c r="AB1374" s="29"/>
      <c r="AC1374" s="29"/>
      <c r="AD1374" s="29"/>
    </row>
    <row r="1375" spans="12:30" customFormat="1" ht="15.75" x14ac:dyDescent="0.25">
      <c r="L1375" s="29"/>
      <c r="P1375" s="29"/>
      <c r="Q1375" s="29"/>
      <c r="R1375" s="29"/>
      <c r="S1375" s="29"/>
      <c r="V1375" s="29"/>
      <c r="AB1375" s="29"/>
      <c r="AC1375" s="29"/>
      <c r="AD1375" s="29"/>
    </row>
    <row r="1376" spans="12:30" customFormat="1" ht="15.75" x14ac:dyDescent="0.25">
      <c r="L1376" s="29"/>
      <c r="O1376" s="29"/>
      <c r="P1376" s="29"/>
      <c r="Q1376" s="29"/>
      <c r="R1376" s="29"/>
      <c r="S1376" s="29"/>
      <c r="V1376" s="29"/>
      <c r="Y1376" s="29"/>
      <c r="AB1376" s="29"/>
      <c r="AC1376" s="29"/>
      <c r="AD1376" s="29"/>
    </row>
    <row r="1377" spans="12:31" customFormat="1" ht="15.75" x14ac:dyDescent="0.25">
      <c r="L1377" s="29"/>
      <c r="O1377" s="29"/>
      <c r="P1377" s="29"/>
      <c r="Q1377" s="29"/>
      <c r="R1377" s="29"/>
      <c r="S1377" s="29"/>
      <c r="V1377" s="29"/>
      <c r="Y1377" s="29"/>
      <c r="AB1377" s="29"/>
      <c r="AC1377" s="29"/>
      <c r="AD1377" s="29"/>
    </row>
    <row r="1378" spans="12:31" customFormat="1" ht="15.75" x14ac:dyDescent="0.25">
      <c r="L1378" s="29"/>
      <c r="O1378" s="29"/>
      <c r="P1378" s="29"/>
      <c r="Q1378" s="29"/>
      <c r="R1378" s="29"/>
      <c r="S1378" s="29"/>
      <c r="V1378" s="29"/>
      <c r="Y1378" s="29"/>
      <c r="AB1378" s="29"/>
      <c r="AC1378" s="29"/>
      <c r="AD1378" s="29"/>
    </row>
    <row r="1379" spans="12:31" customFormat="1" ht="15.75" x14ac:dyDescent="0.25">
      <c r="L1379" s="29"/>
      <c r="O1379" s="29"/>
      <c r="P1379" s="29"/>
      <c r="Q1379" s="29"/>
      <c r="R1379" s="29"/>
      <c r="S1379" s="29"/>
      <c r="V1379" s="29"/>
      <c r="Y1379" s="29"/>
      <c r="AB1379" s="29"/>
      <c r="AC1379" s="29"/>
      <c r="AD1379" s="29"/>
    </row>
    <row r="1380" spans="12:31" customFormat="1" ht="15.75" x14ac:dyDescent="0.25">
      <c r="L1380" s="29"/>
      <c r="O1380" s="29"/>
      <c r="P1380" s="29"/>
      <c r="Q1380" s="29"/>
      <c r="R1380" s="29"/>
      <c r="S1380" s="29"/>
      <c r="V1380" s="29"/>
      <c r="Y1380" s="29"/>
      <c r="AB1380" s="29"/>
      <c r="AC1380" s="29"/>
      <c r="AD1380" s="29"/>
    </row>
    <row r="1381" spans="12:31" customFormat="1" ht="15.75" x14ac:dyDescent="0.25">
      <c r="L1381" s="29"/>
      <c r="O1381" s="29"/>
      <c r="P1381" s="29"/>
      <c r="Q1381" s="29"/>
      <c r="R1381" s="29"/>
      <c r="S1381" s="29"/>
      <c r="V1381" s="29"/>
      <c r="Y1381" s="29"/>
      <c r="AB1381" s="29"/>
      <c r="AC1381" s="29"/>
      <c r="AD1381" s="29"/>
    </row>
    <row r="1382" spans="12:31" customFormat="1" ht="15.75" x14ac:dyDescent="0.25">
      <c r="L1382" s="29"/>
      <c r="P1382" s="29"/>
      <c r="Q1382" s="29"/>
      <c r="R1382" s="29"/>
      <c r="S1382" s="29"/>
      <c r="V1382" s="29"/>
      <c r="AB1382" s="29"/>
      <c r="AC1382" s="29"/>
      <c r="AD1382" s="29"/>
    </row>
    <row r="1383" spans="12:31" customFormat="1" ht="15.75" x14ac:dyDescent="0.25"/>
    <row r="1384" spans="12:31" customFormat="1" ht="15.75" x14ac:dyDescent="0.25">
      <c r="S1384" s="29"/>
      <c r="AD1384" s="29"/>
    </row>
    <row r="1385" spans="12:31" customFormat="1" ht="15.75" x14ac:dyDescent="0.25">
      <c r="T1385" s="7"/>
      <c r="AE1385" s="7"/>
    </row>
    <row r="1386" spans="12:31" customFormat="1" ht="15.75" x14ac:dyDescent="0.25"/>
    <row r="1387" spans="12:31" customFormat="1" ht="15.75" x14ac:dyDescent="0.25"/>
    <row r="1388" spans="12:31" customFormat="1" ht="15.75" x14ac:dyDescent="0.25">
      <c r="L1388" s="29"/>
      <c r="O1388" s="29"/>
      <c r="P1388" s="29"/>
      <c r="Q1388" s="29"/>
      <c r="R1388" s="29"/>
      <c r="S1388" s="29"/>
      <c r="V1388" s="29"/>
      <c r="Y1388" s="29"/>
      <c r="AB1388" s="29"/>
      <c r="AC1388" s="29"/>
      <c r="AD1388" s="29"/>
    </row>
    <row r="1389" spans="12:31" customFormat="1" ht="15.75" x14ac:dyDescent="0.25">
      <c r="L1389" s="29"/>
      <c r="O1389" s="29"/>
      <c r="P1389" s="29"/>
      <c r="Q1389" s="29"/>
      <c r="R1389" s="29"/>
      <c r="S1389" s="29"/>
      <c r="V1389" s="29"/>
      <c r="Y1389" s="29"/>
      <c r="AB1389" s="29"/>
      <c r="AC1389" s="29"/>
      <c r="AD1389" s="29"/>
    </row>
    <row r="1390" spans="12:31" customFormat="1" ht="15.75" x14ac:dyDescent="0.25">
      <c r="L1390" s="29"/>
      <c r="O1390" s="29"/>
      <c r="P1390" s="29"/>
      <c r="Q1390" s="29"/>
      <c r="R1390" s="29"/>
      <c r="S1390" s="29"/>
      <c r="V1390" s="29"/>
      <c r="Y1390" s="29"/>
      <c r="AB1390" s="29"/>
      <c r="AC1390" s="29"/>
      <c r="AD1390" s="29"/>
    </row>
    <row r="1391" spans="12:31" customFormat="1" ht="15.75" x14ac:dyDescent="0.25">
      <c r="L1391" s="29"/>
      <c r="O1391" s="29"/>
      <c r="P1391" s="29"/>
      <c r="Q1391" s="29"/>
      <c r="R1391" s="29"/>
      <c r="S1391" s="29"/>
      <c r="V1391" s="29"/>
      <c r="Y1391" s="29"/>
      <c r="AB1391" s="29"/>
      <c r="AC1391" s="29"/>
      <c r="AD1391" s="29"/>
    </row>
    <row r="1392" spans="12:31" customFormat="1" ht="15.75" x14ac:dyDescent="0.25">
      <c r="L1392" s="29"/>
      <c r="O1392" s="29"/>
      <c r="P1392" s="29"/>
      <c r="Q1392" s="29"/>
      <c r="R1392" s="29"/>
      <c r="S1392" s="29"/>
      <c r="V1392" s="29"/>
      <c r="Y1392" s="29"/>
      <c r="AB1392" s="29"/>
      <c r="AC1392" s="29"/>
      <c r="AD1392" s="29"/>
    </row>
    <row r="1393" spans="12:30" customFormat="1" ht="15.75" x14ac:dyDescent="0.25">
      <c r="L1393" s="29"/>
      <c r="O1393" s="29"/>
      <c r="P1393" s="29"/>
      <c r="Q1393" s="29"/>
      <c r="R1393" s="29"/>
      <c r="S1393" s="29"/>
      <c r="V1393" s="29"/>
      <c r="Y1393" s="29"/>
      <c r="AB1393" s="29"/>
      <c r="AC1393" s="29"/>
      <c r="AD1393" s="29"/>
    </row>
    <row r="1394" spans="12:30" customFormat="1" ht="15.75" x14ac:dyDescent="0.25">
      <c r="L1394" s="29"/>
      <c r="O1394" s="29"/>
      <c r="P1394" s="29"/>
      <c r="Q1394" s="29"/>
      <c r="R1394" s="29"/>
      <c r="S1394" s="29"/>
      <c r="V1394" s="29"/>
      <c r="Y1394" s="29"/>
      <c r="AB1394" s="29"/>
      <c r="AC1394" s="29"/>
      <c r="AD1394" s="29"/>
    </row>
    <row r="1395" spans="12:30" customFormat="1" ht="15.75" x14ac:dyDescent="0.25">
      <c r="L1395" s="29"/>
      <c r="O1395" s="29"/>
      <c r="P1395" s="29"/>
      <c r="Q1395" s="29"/>
      <c r="R1395" s="29"/>
      <c r="S1395" s="29"/>
      <c r="V1395" s="29"/>
      <c r="Y1395" s="29"/>
      <c r="AB1395" s="29"/>
      <c r="AC1395" s="29"/>
      <c r="AD1395" s="29"/>
    </row>
    <row r="1396" spans="12:30" customFormat="1" ht="15.75" x14ac:dyDescent="0.25">
      <c r="L1396" s="29"/>
      <c r="O1396" s="29"/>
      <c r="P1396" s="29"/>
      <c r="Q1396" s="29"/>
      <c r="R1396" s="29"/>
      <c r="S1396" s="29"/>
      <c r="V1396" s="29"/>
      <c r="Y1396" s="29"/>
      <c r="AB1396" s="29"/>
      <c r="AC1396" s="29"/>
      <c r="AD1396" s="29"/>
    </row>
    <row r="1397" spans="12:30" customFormat="1" ht="15.75" x14ac:dyDescent="0.25">
      <c r="L1397" s="29"/>
      <c r="O1397" s="29"/>
      <c r="P1397" s="29"/>
      <c r="Q1397" s="29"/>
      <c r="R1397" s="29"/>
      <c r="S1397" s="29"/>
      <c r="V1397" s="29"/>
      <c r="Y1397" s="29"/>
      <c r="AB1397" s="29"/>
      <c r="AC1397" s="29"/>
      <c r="AD1397" s="29"/>
    </row>
    <row r="1398" spans="12:30" customFormat="1" ht="15.75" x14ac:dyDescent="0.25">
      <c r="L1398" s="29"/>
      <c r="O1398" s="29"/>
      <c r="P1398" s="29"/>
      <c r="Q1398" s="29"/>
      <c r="R1398" s="29"/>
      <c r="S1398" s="29"/>
      <c r="V1398" s="29"/>
      <c r="Y1398" s="29"/>
      <c r="AB1398" s="29"/>
      <c r="AC1398" s="29"/>
      <c r="AD1398" s="29"/>
    </row>
    <row r="1399" spans="12:30" customFormat="1" ht="15.75" x14ac:dyDescent="0.25">
      <c r="L1399" s="29"/>
      <c r="O1399" s="29"/>
      <c r="P1399" s="29"/>
      <c r="Q1399" s="29"/>
      <c r="R1399" s="29"/>
      <c r="S1399" s="29"/>
      <c r="V1399" s="29"/>
      <c r="Y1399" s="29"/>
      <c r="AB1399" s="29"/>
      <c r="AC1399" s="29"/>
      <c r="AD1399" s="29"/>
    </row>
    <row r="1400" spans="12:30" customFormat="1" ht="15.75" x14ac:dyDescent="0.25">
      <c r="L1400" s="29"/>
      <c r="O1400" s="29"/>
      <c r="P1400" s="29"/>
      <c r="Q1400" s="29"/>
      <c r="R1400" s="29"/>
      <c r="S1400" s="29"/>
      <c r="V1400" s="29"/>
      <c r="Y1400" s="29"/>
      <c r="AB1400" s="29"/>
      <c r="AC1400" s="29"/>
      <c r="AD1400" s="29"/>
    </row>
    <row r="1401" spans="12:30" customFormat="1" ht="15.75" x14ac:dyDescent="0.25">
      <c r="L1401" s="29"/>
      <c r="O1401" s="29"/>
      <c r="P1401" s="29"/>
      <c r="Q1401" s="29"/>
      <c r="R1401" s="29"/>
      <c r="S1401" s="29"/>
      <c r="V1401" s="29"/>
      <c r="Y1401" s="29"/>
      <c r="AB1401" s="29"/>
      <c r="AC1401" s="29"/>
      <c r="AD1401" s="29"/>
    </row>
    <row r="1402" spans="12:30" customFormat="1" ht="15.75" x14ac:dyDescent="0.25">
      <c r="L1402" s="29"/>
      <c r="O1402" s="29"/>
      <c r="P1402" s="29"/>
      <c r="Q1402" s="29"/>
      <c r="R1402" s="29"/>
      <c r="S1402" s="29"/>
      <c r="V1402" s="29"/>
      <c r="Y1402" s="29"/>
      <c r="AB1402" s="29"/>
      <c r="AC1402" s="29"/>
      <c r="AD1402" s="29"/>
    </row>
    <row r="1403" spans="12:30" customFormat="1" ht="15.75" x14ac:dyDescent="0.25">
      <c r="L1403" s="29"/>
      <c r="O1403" s="29"/>
      <c r="P1403" s="29"/>
      <c r="Q1403" s="29"/>
      <c r="R1403" s="29"/>
      <c r="S1403" s="29"/>
      <c r="V1403" s="29"/>
      <c r="Y1403" s="29"/>
      <c r="AB1403" s="29"/>
      <c r="AC1403" s="29"/>
      <c r="AD1403" s="29"/>
    </row>
    <row r="1404" spans="12:30" customFormat="1" ht="15.75" x14ac:dyDescent="0.25">
      <c r="L1404" s="29"/>
      <c r="O1404" s="29"/>
      <c r="P1404" s="29"/>
      <c r="Q1404" s="29"/>
      <c r="R1404" s="29"/>
      <c r="S1404" s="29"/>
      <c r="V1404" s="29"/>
      <c r="Y1404" s="29"/>
      <c r="AB1404" s="29"/>
      <c r="AC1404" s="29"/>
      <c r="AD1404" s="29"/>
    </row>
    <row r="1405" spans="12:30" customFormat="1" ht="15.75" x14ac:dyDescent="0.25">
      <c r="L1405" s="29"/>
      <c r="O1405" s="29"/>
      <c r="P1405" s="29"/>
      <c r="Q1405" s="29"/>
      <c r="R1405" s="29"/>
      <c r="S1405" s="29"/>
      <c r="V1405" s="29"/>
      <c r="Y1405" s="29"/>
      <c r="AB1405" s="29"/>
      <c r="AC1405" s="29"/>
      <c r="AD1405" s="29"/>
    </row>
    <row r="1406" spans="12:30" customFormat="1" ht="15.75" x14ac:dyDescent="0.25">
      <c r="L1406" s="29"/>
      <c r="O1406" s="29"/>
      <c r="P1406" s="29"/>
      <c r="Q1406" s="29"/>
      <c r="R1406" s="29"/>
      <c r="S1406" s="29"/>
      <c r="V1406" s="29"/>
      <c r="Y1406" s="29"/>
      <c r="AB1406" s="29"/>
      <c r="AC1406" s="29"/>
      <c r="AD1406" s="29"/>
    </row>
    <row r="1407" spans="12:30" customFormat="1" ht="15.75" x14ac:dyDescent="0.25">
      <c r="L1407" s="29"/>
      <c r="O1407" s="29"/>
      <c r="P1407" s="29"/>
      <c r="Q1407" s="29"/>
      <c r="R1407" s="29"/>
      <c r="S1407" s="29"/>
      <c r="V1407" s="29"/>
      <c r="Y1407" s="29"/>
      <c r="AB1407" s="29"/>
      <c r="AC1407" s="29"/>
      <c r="AD1407" s="29"/>
    </row>
    <row r="1408" spans="12:30" customFormat="1" ht="15.75" x14ac:dyDescent="0.25">
      <c r="L1408" s="29"/>
      <c r="O1408" s="29"/>
      <c r="P1408" s="29"/>
      <c r="Q1408" s="29"/>
      <c r="R1408" s="29"/>
      <c r="S1408" s="29"/>
      <c r="V1408" s="29"/>
      <c r="Y1408" s="29"/>
      <c r="AB1408" s="29"/>
      <c r="AC1408" s="29"/>
      <c r="AD1408" s="29"/>
    </row>
    <row r="1409" spans="12:30" customFormat="1" ht="15.75" x14ac:dyDescent="0.25">
      <c r="L1409" s="29"/>
      <c r="O1409" s="29"/>
      <c r="P1409" s="29"/>
      <c r="Q1409" s="29"/>
      <c r="R1409" s="29"/>
      <c r="S1409" s="29"/>
      <c r="V1409" s="29"/>
      <c r="Y1409" s="29"/>
      <c r="AB1409" s="29"/>
      <c r="AC1409" s="29"/>
      <c r="AD1409" s="29"/>
    </row>
    <row r="1410" spans="12:30" customFormat="1" ht="15.75" x14ac:dyDescent="0.25">
      <c r="L1410" s="29"/>
      <c r="O1410" s="29"/>
      <c r="P1410" s="29"/>
      <c r="Q1410" s="29"/>
      <c r="R1410" s="29"/>
      <c r="S1410" s="29"/>
      <c r="V1410" s="29"/>
      <c r="Y1410" s="29"/>
      <c r="AB1410" s="29"/>
      <c r="AC1410" s="29"/>
      <c r="AD1410" s="29"/>
    </row>
    <row r="1411" spans="12:30" customFormat="1" ht="15.75" x14ac:dyDescent="0.25">
      <c r="L1411" s="29"/>
      <c r="O1411" s="29"/>
      <c r="P1411" s="29"/>
      <c r="Q1411" s="29"/>
      <c r="R1411" s="29"/>
      <c r="S1411" s="29"/>
      <c r="V1411" s="29"/>
      <c r="Y1411" s="29"/>
      <c r="AB1411" s="29"/>
      <c r="AC1411" s="29"/>
      <c r="AD1411" s="29"/>
    </row>
    <row r="1412" spans="12:30" customFormat="1" ht="15.75" x14ac:dyDescent="0.25">
      <c r="L1412" s="29"/>
      <c r="O1412" s="29"/>
      <c r="P1412" s="29"/>
      <c r="Q1412" s="29"/>
      <c r="R1412" s="29"/>
      <c r="S1412" s="29"/>
      <c r="V1412" s="29"/>
      <c r="Y1412" s="29"/>
      <c r="AB1412" s="29"/>
      <c r="AC1412" s="29"/>
      <c r="AD1412" s="29"/>
    </row>
    <row r="1413" spans="12:30" customFormat="1" ht="15.75" x14ac:dyDescent="0.25">
      <c r="L1413" s="29"/>
      <c r="O1413" s="29"/>
      <c r="P1413" s="29"/>
      <c r="Q1413" s="29"/>
      <c r="R1413" s="29"/>
      <c r="S1413" s="29"/>
      <c r="V1413" s="29"/>
      <c r="Y1413" s="29"/>
      <c r="AB1413" s="29"/>
      <c r="AC1413" s="29"/>
      <c r="AD1413" s="29"/>
    </row>
    <row r="1414" spans="12:30" customFormat="1" ht="15.75" x14ac:dyDescent="0.25">
      <c r="L1414" s="29"/>
      <c r="O1414" s="29"/>
      <c r="P1414" s="29"/>
      <c r="Q1414" s="29"/>
      <c r="R1414" s="29"/>
      <c r="S1414" s="29"/>
      <c r="V1414" s="29"/>
      <c r="Y1414" s="29"/>
      <c r="AB1414" s="29"/>
      <c r="AC1414" s="29"/>
      <c r="AD1414" s="29"/>
    </row>
    <row r="1415" spans="12:30" customFormat="1" ht="15.75" x14ac:dyDescent="0.25">
      <c r="L1415" s="29"/>
      <c r="O1415" s="29"/>
      <c r="P1415" s="29"/>
      <c r="Q1415" s="29"/>
      <c r="R1415" s="29"/>
      <c r="S1415" s="29"/>
      <c r="V1415" s="29"/>
      <c r="Y1415" s="29"/>
      <c r="AB1415" s="29"/>
      <c r="AC1415" s="29"/>
      <c r="AD1415" s="29"/>
    </row>
    <row r="1416" spans="12:30" customFormat="1" ht="15.75" x14ac:dyDescent="0.25">
      <c r="L1416" s="29"/>
      <c r="O1416" s="29"/>
      <c r="P1416" s="29"/>
      <c r="Q1416" s="29"/>
      <c r="R1416" s="29"/>
      <c r="S1416" s="29"/>
      <c r="V1416" s="29"/>
      <c r="Y1416" s="29"/>
      <c r="AB1416" s="29"/>
      <c r="AC1416" s="29"/>
      <c r="AD1416" s="29"/>
    </row>
    <row r="1417" spans="12:30" customFormat="1" ht="15.75" x14ac:dyDescent="0.25">
      <c r="L1417" s="29"/>
      <c r="O1417" s="29"/>
      <c r="P1417" s="29"/>
      <c r="Q1417" s="29"/>
      <c r="R1417" s="29"/>
      <c r="S1417" s="29"/>
      <c r="V1417" s="29"/>
      <c r="Y1417" s="29"/>
      <c r="AB1417" s="29"/>
      <c r="AC1417" s="29"/>
      <c r="AD1417" s="29"/>
    </row>
    <row r="1418" spans="12:30" customFormat="1" ht="15.75" x14ac:dyDescent="0.25">
      <c r="L1418" s="29"/>
      <c r="O1418" s="29"/>
      <c r="P1418" s="29"/>
      <c r="Q1418" s="29"/>
      <c r="R1418" s="29"/>
      <c r="S1418" s="29"/>
      <c r="V1418" s="29"/>
      <c r="Y1418" s="29"/>
      <c r="AB1418" s="29"/>
      <c r="AC1418" s="29"/>
      <c r="AD1418" s="29"/>
    </row>
    <row r="1419" spans="12:30" customFormat="1" ht="15.75" x14ac:dyDescent="0.25">
      <c r="L1419" s="29"/>
      <c r="O1419" s="29"/>
      <c r="P1419" s="29"/>
      <c r="Q1419" s="29"/>
      <c r="R1419" s="29"/>
      <c r="S1419" s="29"/>
      <c r="V1419" s="29"/>
      <c r="Y1419" s="29"/>
      <c r="AB1419" s="29"/>
      <c r="AC1419" s="29"/>
      <c r="AD1419" s="29"/>
    </row>
    <row r="1420" spans="12:30" customFormat="1" ht="15.75" x14ac:dyDescent="0.25">
      <c r="L1420" s="29"/>
      <c r="O1420" s="29"/>
      <c r="P1420" s="29"/>
      <c r="Q1420" s="29"/>
      <c r="R1420" s="29"/>
      <c r="S1420" s="29"/>
      <c r="V1420" s="29"/>
      <c r="Y1420" s="29"/>
      <c r="AB1420" s="29"/>
      <c r="AC1420" s="29"/>
      <c r="AD1420" s="29"/>
    </row>
    <row r="1421" spans="12:30" customFormat="1" ht="15.75" x14ac:dyDescent="0.25">
      <c r="L1421" s="29"/>
      <c r="O1421" s="29"/>
      <c r="P1421" s="29"/>
      <c r="Q1421" s="29"/>
      <c r="R1421" s="29"/>
      <c r="S1421" s="29"/>
      <c r="V1421" s="29"/>
      <c r="Y1421" s="29"/>
      <c r="AB1421" s="29"/>
      <c r="AC1421" s="29"/>
      <c r="AD1421" s="29"/>
    </row>
    <row r="1422" spans="12:30" customFormat="1" ht="15.75" x14ac:dyDescent="0.25">
      <c r="L1422" s="29"/>
      <c r="O1422" s="29"/>
      <c r="P1422" s="29"/>
      <c r="Q1422" s="29"/>
      <c r="R1422" s="29"/>
      <c r="S1422" s="29"/>
      <c r="V1422" s="29"/>
      <c r="Y1422" s="29"/>
      <c r="AB1422" s="29"/>
      <c r="AC1422" s="29"/>
      <c r="AD1422" s="29"/>
    </row>
    <row r="1423" spans="12:30" customFormat="1" ht="15.75" x14ac:dyDescent="0.25">
      <c r="L1423" s="29"/>
      <c r="O1423" s="29"/>
      <c r="P1423" s="29"/>
      <c r="Q1423" s="29"/>
      <c r="R1423" s="29"/>
      <c r="S1423" s="29"/>
      <c r="V1423" s="29"/>
      <c r="Y1423" s="29"/>
      <c r="AB1423" s="29"/>
      <c r="AC1423" s="29"/>
      <c r="AD1423" s="29"/>
    </row>
    <row r="1424" spans="12:30" customFormat="1" ht="15.75" x14ac:dyDescent="0.25"/>
    <row r="1425" spans="12:31" customFormat="1" ht="15.75" x14ac:dyDescent="0.25">
      <c r="S1425" s="29"/>
      <c r="AD1425" s="29"/>
    </row>
    <row r="1426" spans="12:31" customFormat="1" ht="15.75" x14ac:dyDescent="0.25">
      <c r="T1426" s="7"/>
      <c r="AE1426" s="7"/>
    </row>
    <row r="1427" spans="12:31" customFormat="1" ht="15.75" x14ac:dyDescent="0.25"/>
    <row r="1428" spans="12:31" customFormat="1" ht="15.75" x14ac:dyDescent="0.25">
      <c r="L1428" s="29"/>
      <c r="O1428" s="29"/>
      <c r="P1428" s="29"/>
      <c r="Q1428" s="29"/>
      <c r="R1428" s="29"/>
      <c r="S1428" s="29"/>
      <c r="V1428" s="29"/>
      <c r="Y1428" s="29"/>
      <c r="AC1428" s="29"/>
    </row>
    <row r="1429" spans="12:31" customFormat="1" ht="15.75" x14ac:dyDescent="0.25">
      <c r="L1429" s="29"/>
      <c r="O1429" s="29"/>
      <c r="P1429" s="29"/>
      <c r="Q1429" s="29"/>
      <c r="R1429" s="29"/>
      <c r="S1429" s="29"/>
      <c r="V1429" s="29"/>
      <c r="Y1429" s="29"/>
      <c r="AC1429" s="29"/>
    </row>
    <row r="1430" spans="12:31" customFormat="1" ht="15.75" x14ac:dyDescent="0.25">
      <c r="L1430" s="29"/>
      <c r="O1430" s="29"/>
      <c r="P1430" s="29"/>
      <c r="Q1430" s="29"/>
      <c r="R1430" s="29"/>
      <c r="S1430" s="29"/>
      <c r="V1430" s="29"/>
      <c r="Y1430" s="29"/>
      <c r="AC1430" s="29"/>
    </row>
    <row r="1431" spans="12:31" customFormat="1" ht="15.75" x14ac:dyDescent="0.25">
      <c r="L1431" s="29"/>
      <c r="O1431" s="29"/>
      <c r="P1431" s="29"/>
      <c r="Q1431" s="29"/>
      <c r="R1431" s="29"/>
      <c r="S1431" s="29"/>
      <c r="V1431" s="29"/>
      <c r="Y1431" s="29"/>
      <c r="AC1431" s="29"/>
    </row>
    <row r="1432" spans="12:31" customFormat="1" ht="15.75" x14ac:dyDescent="0.25">
      <c r="L1432" s="29"/>
      <c r="O1432" s="29"/>
      <c r="P1432" s="29"/>
      <c r="Q1432" s="29"/>
      <c r="R1432" s="29"/>
      <c r="S1432" s="29"/>
      <c r="V1432" s="29"/>
      <c r="Y1432" s="29"/>
      <c r="AC1432" s="29"/>
    </row>
    <row r="1433" spans="12:31" customFormat="1" ht="15.75" x14ac:dyDescent="0.25">
      <c r="L1433" s="29"/>
      <c r="O1433" s="29"/>
      <c r="P1433" s="29"/>
      <c r="Q1433" s="29"/>
      <c r="R1433" s="29"/>
      <c r="S1433" s="29"/>
      <c r="V1433" s="29"/>
      <c r="Y1433" s="29"/>
      <c r="AC1433" s="29"/>
    </row>
    <row r="1434" spans="12:31" customFormat="1" ht="15.75" x14ac:dyDescent="0.25">
      <c r="L1434" s="29"/>
      <c r="O1434" s="29"/>
      <c r="P1434" s="29"/>
      <c r="Q1434" s="29"/>
      <c r="R1434" s="29"/>
      <c r="S1434" s="29"/>
      <c r="V1434" s="29"/>
      <c r="Y1434" s="29"/>
      <c r="AC1434" s="29"/>
    </row>
    <row r="1435" spans="12:31" customFormat="1" ht="15.75" x14ac:dyDescent="0.25">
      <c r="L1435" s="29"/>
      <c r="O1435" s="29"/>
      <c r="P1435" s="29"/>
      <c r="Q1435" s="29"/>
      <c r="R1435" s="29"/>
      <c r="S1435" s="29"/>
      <c r="V1435" s="29"/>
      <c r="Y1435" s="29"/>
      <c r="AC1435" s="29"/>
    </row>
    <row r="1436" spans="12:31" customFormat="1" ht="15.75" x14ac:dyDescent="0.25">
      <c r="L1436" s="29"/>
      <c r="O1436" s="29"/>
      <c r="P1436" s="29"/>
      <c r="Q1436" s="29"/>
      <c r="R1436" s="29"/>
      <c r="S1436" s="29"/>
      <c r="V1436" s="29"/>
      <c r="Y1436" s="29"/>
      <c r="AC1436" s="29"/>
    </row>
    <row r="1437" spans="12:31" customFormat="1" ht="15.75" x14ac:dyDescent="0.25">
      <c r="L1437" s="29"/>
      <c r="O1437" s="29"/>
      <c r="P1437" s="29"/>
      <c r="Q1437" s="29"/>
      <c r="R1437" s="29"/>
      <c r="S1437" s="29"/>
      <c r="V1437" s="29"/>
      <c r="Y1437" s="29"/>
      <c r="AC1437" s="29"/>
    </row>
    <row r="1438" spans="12:31" customFormat="1" ht="15.75" x14ac:dyDescent="0.25">
      <c r="L1438" s="29"/>
      <c r="O1438" s="29"/>
      <c r="P1438" s="29"/>
      <c r="Q1438" s="29"/>
      <c r="R1438" s="29"/>
      <c r="S1438" s="29"/>
      <c r="V1438" s="29"/>
      <c r="Y1438" s="29"/>
      <c r="AC1438" s="29"/>
    </row>
    <row r="1439" spans="12:31" customFormat="1" ht="15.75" x14ac:dyDescent="0.25">
      <c r="L1439" s="29"/>
      <c r="O1439" s="29"/>
      <c r="P1439" s="29"/>
      <c r="Q1439" s="29"/>
      <c r="R1439" s="29"/>
      <c r="S1439" s="29"/>
      <c r="V1439" s="29"/>
      <c r="Y1439" s="29"/>
      <c r="AC1439" s="29"/>
    </row>
    <row r="1440" spans="12:31" customFormat="1" ht="15.75" x14ac:dyDescent="0.25">
      <c r="L1440" s="29"/>
      <c r="O1440" s="29"/>
      <c r="P1440" s="29"/>
      <c r="Q1440" s="29"/>
      <c r="R1440" s="29"/>
      <c r="S1440" s="29"/>
      <c r="V1440" s="29"/>
      <c r="Y1440" s="29"/>
      <c r="AC1440" s="29"/>
    </row>
    <row r="1441" spans="12:29" customFormat="1" ht="15.75" x14ac:dyDescent="0.25">
      <c r="L1441" s="29"/>
      <c r="O1441" s="29"/>
      <c r="P1441" s="29"/>
      <c r="Q1441" s="29"/>
      <c r="R1441" s="29"/>
      <c r="S1441" s="29"/>
      <c r="V1441" s="29"/>
      <c r="Y1441" s="29"/>
      <c r="AC1441" s="29"/>
    </row>
    <row r="1442" spans="12:29" customFormat="1" ht="15.75" x14ac:dyDescent="0.25">
      <c r="L1442" s="29"/>
      <c r="O1442" s="29"/>
      <c r="P1442" s="29"/>
      <c r="Q1442" s="29"/>
      <c r="R1442" s="29"/>
      <c r="S1442" s="29"/>
      <c r="V1442" s="29"/>
      <c r="Y1442" s="29"/>
      <c r="AC1442" s="29"/>
    </row>
    <row r="1443" spans="12:29" customFormat="1" ht="15.75" x14ac:dyDescent="0.25">
      <c r="L1443" s="29"/>
      <c r="O1443" s="29"/>
      <c r="P1443" s="29"/>
      <c r="Q1443" s="29"/>
      <c r="R1443" s="29"/>
      <c r="S1443" s="29"/>
      <c r="V1443" s="29"/>
      <c r="Y1443" s="29"/>
      <c r="AC1443" s="29"/>
    </row>
    <row r="1444" spans="12:29" customFormat="1" ht="15.75" x14ac:dyDescent="0.25">
      <c r="L1444" s="29"/>
      <c r="O1444" s="29"/>
      <c r="P1444" s="29"/>
      <c r="Q1444" s="29"/>
      <c r="R1444" s="29"/>
      <c r="S1444" s="29"/>
      <c r="V1444" s="29"/>
      <c r="Y1444" s="29"/>
      <c r="AC1444" s="29"/>
    </row>
    <row r="1445" spans="12:29" customFormat="1" ht="15.75" x14ac:dyDescent="0.25">
      <c r="L1445" s="29"/>
      <c r="O1445" s="29"/>
      <c r="P1445" s="29"/>
      <c r="Q1445" s="29"/>
      <c r="R1445" s="29"/>
      <c r="S1445" s="29"/>
      <c r="V1445" s="29"/>
      <c r="Y1445" s="29"/>
      <c r="AC1445" s="29"/>
    </row>
    <row r="1446" spans="12:29" customFormat="1" ht="15.75" x14ac:dyDescent="0.25">
      <c r="L1446" s="29"/>
      <c r="O1446" s="29"/>
      <c r="P1446" s="29"/>
      <c r="Q1446" s="29"/>
      <c r="R1446" s="29"/>
      <c r="S1446" s="29"/>
      <c r="V1446" s="29"/>
      <c r="Y1446" s="29"/>
      <c r="AC1446" s="29"/>
    </row>
    <row r="1447" spans="12:29" customFormat="1" ht="15.75" x14ac:dyDescent="0.25">
      <c r="L1447" s="29"/>
      <c r="O1447" s="29"/>
      <c r="P1447" s="29"/>
      <c r="Q1447" s="29"/>
      <c r="R1447" s="29"/>
      <c r="S1447" s="29"/>
      <c r="V1447" s="29"/>
      <c r="Y1447" s="29"/>
      <c r="AC1447" s="29"/>
    </row>
    <row r="1448" spans="12:29" customFormat="1" ht="15.75" x14ac:dyDescent="0.25">
      <c r="L1448" s="29"/>
      <c r="O1448" s="29"/>
      <c r="P1448" s="29"/>
      <c r="Q1448" s="29"/>
      <c r="R1448" s="29"/>
      <c r="S1448" s="29"/>
      <c r="V1448" s="29"/>
      <c r="Y1448" s="29"/>
      <c r="AC1448" s="29"/>
    </row>
    <row r="1449" spans="12:29" customFormat="1" ht="15.75" x14ac:dyDescent="0.25">
      <c r="L1449" s="29"/>
      <c r="O1449" s="29"/>
      <c r="P1449" s="29"/>
      <c r="Q1449" s="29"/>
      <c r="R1449" s="29"/>
      <c r="S1449" s="29"/>
      <c r="V1449" s="29"/>
      <c r="Y1449" s="29"/>
      <c r="AC1449" s="29"/>
    </row>
    <row r="1450" spans="12:29" customFormat="1" ht="15.75" x14ac:dyDescent="0.25">
      <c r="L1450" s="29"/>
      <c r="O1450" s="29"/>
      <c r="P1450" s="29"/>
      <c r="Q1450" s="29"/>
      <c r="R1450" s="29"/>
      <c r="S1450" s="29"/>
      <c r="V1450" s="29"/>
      <c r="Y1450" s="29"/>
      <c r="AC1450" s="29"/>
    </row>
    <row r="1451" spans="12:29" customFormat="1" ht="15.75" x14ac:dyDescent="0.25">
      <c r="L1451" s="29"/>
      <c r="O1451" s="29"/>
      <c r="P1451" s="29"/>
      <c r="Q1451" s="29"/>
      <c r="R1451" s="29"/>
      <c r="S1451" s="29"/>
      <c r="V1451" s="29"/>
      <c r="Y1451" s="29"/>
      <c r="AC1451" s="29"/>
    </row>
    <row r="1452" spans="12:29" customFormat="1" ht="15.75" x14ac:dyDescent="0.25">
      <c r="L1452" s="29"/>
      <c r="O1452" s="29"/>
      <c r="P1452" s="29"/>
      <c r="Q1452" s="29"/>
      <c r="R1452" s="29"/>
      <c r="S1452" s="29"/>
      <c r="V1452" s="29"/>
      <c r="Y1452" s="29"/>
      <c r="AC1452" s="29"/>
    </row>
    <row r="1453" spans="12:29" customFormat="1" ht="15.75" x14ac:dyDescent="0.25">
      <c r="L1453" s="29"/>
      <c r="O1453" s="29"/>
      <c r="P1453" s="29"/>
      <c r="Q1453" s="29"/>
      <c r="R1453" s="29"/>
      <c r="S1453" s="29"/>
      <c r="V1453" s="29"/>
      <c r="Y1453" s="29"/>
      <c r="AC1453" s="29"/>
    </row>
    <row r="1454" spans="12:29" customFormat="1" ht="15.75" x14ac:dyDescent="0.25">
      <c r="L1454" s="29"/>
      <c r="O1454" s="29"/>
      <c r="P1454" s="29"/>
      <c r="Q1454" s="29"/>
      <c r="R1454" s="29"/>
      <c r="S1454" s="29"/>
      <c r="V1454" s="29"/>
      <c r="Y1454" s="29"/>
      <c r="AC1454" s="29"/>
    </row>
    <row r="1455" spans="12:29" customFormat="1" ht="15.75" x14ac:dyDescent="0.25">
      <c r="L1455" s="29"/>
      <c r="O1455" s="29"/>
      <c r="P1455" s="29"/>
      <c r="Q1455" s="29"/>
      <c r="R1455" s="29"/>
      <c r="S1455" s="29"/>
      <c r="V1455" s="29"/>
      <c r="Y1455" s="29"/>
      <c r="AC1455" s="29"/>
    </row>
    <row r="1456" spans="12:29" customFormat="1" ht="15.75" x14ac:dyDescent="0.25">
      <c r="L1456" s="29"/>
      <c r="O1456" s="29"/>
      <c r="P1456" s="29"/>
      <c r="Q1456" s="29"/>
      <c r="R1456" s="29"/>
      <c r="S1456" s="29"/>
      <c r="V1456" s="29"/>
      <c r="Y1456" s="29"/>
      <c r="AC1456" s="29"/>
    </row>
    <row r="1457" spans="12:42" customFormat="1" ht="15.75" x14ac:dyDescent="0.25">
      <c r="L1457" s="29"/>
      <c r="O1457" s="29"/>
      <c r="P1457" s="29"/>
      <c r="Q1457" s="29"/>
      <c r="R1457" s="29"/>
      <c r="S1457" s="29"/>
      <c r="V1457" s="29"/>
      <c r="Y1457" s="29"/>
      <c r="AC1457" s="29"/>
    </row>
    <row r="1458" spans="12:42" customFormat="1" ht="15.75" x14ac:dyDescent="0.25">
      <c r="L1458" s="29"/>
      <c r="O1458" s="29"/>
      <c r="P1458" s="29"/>
      <c r="Q1458" s="29"/>
      <c r="R1458" s="29"/>
      <c r="S1458" s="29"/>
      <c r="V1458" s="29"/>
      <c r="Y1458" s="29"/>
      <c r="AC1458" s="29"/>
    </row>
    <row r="1459" spans="12:42" customFormat="1" ht="15.75" x14ac:dyDescent="0.25">
      <c r="L1459" s="29"/>
      <c r="O1459" s="29"/>
      <c r="P1459" s="29"/>
      <c r="Q1459" s="29"/>
      <c r="R1459" s="29"/>
      <c r="S1459" s="29"/>
      <c r="V1459" s="29"/>
      <c r="Y1459" s="29"/>
      <c r="AC1459" s="29"/>
    </row>
    <row r="1460" spans="12:42" customFormat="1" ht="15.75" x14ac:dyDescent="0.25">
      <c r="L1460" s="29"/>
      <c r="O1460" s="29"/>
      <c r="P1460" s="29"/>
      <c r="Q1460" s="29"/>
      <c r="R1460" s="29"/>
      <c r="S1460" s="29"/>
      <c r="V1460" s="29"/>
      <c r="Y1460" s="29"/>
      <c r="AC1460" s="29"/>
    </row>
    <row r="1461" spans="12:42" customFormat="1" ht="15.75" x14ac:dyDescent="0.25">
      <c r="L1461" s="29"/>
      <c r="O1461" s="29"/>
      <c r="P1461" s="29"/>
      <c r="Q1461" s="29"/>
      <c r="R1461" s="29"/>
      <c r="S1461" s="29"/>
      <c r="V1461" s="29"/>
      <c r="Y1461" s="29"/>
      <c r="AC1461" s="29"/>
    </row>
    <row r="1462" spans="12:42" customFormat="1" ht="15.75" x14ac:dyDescent="0.25">
      <c r="L1462" s="29"/>
      <c r="O1462" s="29"/>
      <c r="P1462" s="29"/>
      <c r="Q1462" s="29"/>
      <c r="R1462" s="29"/>
      <c r="S1462" s="29"/>
      <c r="V1462" s="29"/>
      <c r="Y1462" s="29"/>
      <c r="AC1462" s="29"/>
    </row>
    <row r="1463" spans="12:42" customFormat="1" ht="15.75" x14ac:dyDescent="0.25">
      <c r="L1463" s="29"/>
      <c r="O1463" s="29"/>
      <c r="P1463" s="29"/>
      <c r="Q1463" s="29"/>
      <c r="R1463" s="29"/>
      <c r="S1463" s="29"/>
      <c r="V1463" s="29"/>
      <c r="Y1463" s="29"/>
      <c r="AC1463" s="29"/>
    </row>
    <row r="1464" spans="12:42" customFormat="1" ht="15.75" x14ac:dyDescent="0.25">
      <c r="L1464" s="29"/>
      <c r="O1464" s="29"/>
      <c r="P1464" s="29"/>
      <c r="Q1464" s="29"/>
      <c r="R1464" s="29"/>
      <c r="S1464" s="29"/>
      <c r="V1464" s="29"/>
      <c r="Y1464" s="29"/>
      <c r="AC1464" s="29"/>
    </row>
    <row r="1465" spans="12:42" customFormat="1" ht="15.75" x14ac:dyDescent="0.25">
      <c r="L1465" s="29"/>
      <c r="O1465" s="29"/>
      <c r="P1465" s="29"/>
      <c r="Q1465" s="29"/>
      <c r="R1465" s="29"/>
      <c r="S1465" s="29"/>
      <c r="V1465" s="29"/>
      <c r="Y1465" s="29"/>
      <c r="AC1465" s="29"/>
    </row>
    <row r="1466" spans="12:42" customFormat="1" ht="15.75" x14ac:dyDescent="0.25">
      <c r="L1466" s="29"/>
      <c r="O1466" s="29"/>
      <c r="P1466" s="29"/>
      <c r="Q1466" s="29"/>
      <c r="R1466" s="29"/>
      <c r="S1466" s="29"/>
      <c r="V1466" s="29"/>
      <c r="Y1466" s="29"/>
      <c r="AC1466" s="29"/>
    </row>
    <row r="1467" spans="12:42" customFormat="1" ht="15.75" x14ac:dyDescent="0.25">
      <c r="L1467" s="29"/>
      <c r="O1467" s="29"/>
      <c r="P1467" s="29"/>
      <c r="Q1467" s="29"/>
      <c r="R1467" s="29"/>
      <c r="S1467" s="29"/>
      <c r="V1467" s="29"/>
      <c r="Y1467" s="29"/>
      <c r="AC1467" s="29"/>
    </row>
    <row r="1468" spans="12:42" customFormat="1" ht="15.75" x14ac:dyDescent="0.25">
      <c r="L1468" s="29"/>
      <c r="O1468" s="29"/>
      <c r="P1468" s="29"/>
      <c r="Q1468" s="29"/>
      <c r="R1468" s="29"/>
      <c r="S1468" s="29"/>
      <c r="V1468" s="29"/>
      <c r="Y1468" s="29"/>
      <c r="AC1468" s="29"/>
    </row>
    <row r="1469" spans="12:42" customFormat="1" ht="15.75" x14ac:dyDescent="0.25">
      <c r="L1469" s="29"/>
      <c r="O1469" s="29"/>
      <c r="P1469" s="29"/>
      <c r="Q1469" s="29"/>
      <c r="R1469" s="29"/>
      <c r="S1469" s="29"/>
      <c r="V1469" s="29"/>
      <c r="Y1469" s="29"/>
      <c r="AC1469" s="29"/>
    </row>
    <row r="1470" spans="12:42" x14ac:dyDescent="0.25">
      <c r="L1470" s="12"/>
      <c r="O1470" s="12"/>
      <c r="Q1470" s="12"/>
      <c r="R1470" s="12"/>
      <c r="S1470" s="12"/>
      <c r="V1470" s="12"/>
      <c r="Y1470" s="12"/>
      <c r="AC1470" s="12"/>
      <c r="AD1470" s="12"/>
      <c r="AM1470" s="12"/>
      <c r="AP1470" s="12"/>
    </row>
    <row r="1471" spans="12:42" x14ac:dyDescent="0.25">
      <c r="L1471" s="12"/>
      <c r="O1471" s="12"/>
      <c r="Q1471" s="12"/>
      <c r="R1471" s="12"/>
      <c r="S1471" s="12"/>
      <c r="V1471" s="12"/>
      <c r="Y1471" s="12"/>
      <c r="AC1471" s="12"/>
      <c r="AD1471" s="12"/>
      <c r="AM1471" s="12"/>
      <c r="AP1471" s="12"/>
    </row>
    <row r="1472" spans="12:42" x14ac:dyDescent="0.25">
      <c r="L1472" s="12"/>
      <c r="O1472" s="12"/>
      <c r="Q1472" s="12"/>
      <c r="R1472" s="12"/>
      <c r="S1472" s="12"/>
      <c r="V1472" s="12"/>
      <c r="Y1472" s="12"/>
      <c r="AC1472" s="12"/>
      <c r="AD1472" s="12"/>
      <c r="AM1472" s="12"/>
      <c r="AP1472" s="12"/>
    </row>
    <row r="1473" spans="12:42" x14ac:dyDescent="0.25">
      <c r="L1473" s="12"/>
      <c r="O1473" s="12"/>
      <c r="Q1473" s="12"/>
      <c r="R1473" s="12"/>
      <c r="S1473" s="12"/>
      <c r="V1473" s="12"/>
      <c r="Y1473" s="12"/>
      <c r="AC1473" s="12"/>
      <c r="AD1473" s="12"/>
      <c r="AM1473" s="12"/>
      <c r="AP1473" s="12"/>
    </row>
    <row r="1474" spans="12:42" x14ac:dyDescent="0.25">
      <c r="L1474" s="12"/>
      <c r="O1474" s="12"/>
      <c r="Q1474" s="12"/>
      <c r="R1474" s="12"/>
      <c r="S1474" s="12"/>
      <c r="V1474" s="12"/>
      <c r="Y1474" s="12"/>
      <c r="AC1474" s="12"/>
      <c r="AD1474" s="12"/>
      <c r="AM1474" s="12"/>
      <c r="AP1474" s="12"/>
    </row>
    <row r="1475" spans="12:42" x14ac:dyDescent="0.25">
      <c r="L1475" s="12"/>
      <c r="O1475" s="12"/>
      <c r="Q1475" s="12"/>
      <c r="R1475" s="12"/>
      <c r="S1475" s="12"/>
      <c r="V1475" s="12"/>
      <c r="Y1475" s="12"/>
      <c r="AC1475" s="12"/>
      <c r="AD1475" s="12"/>
      <c r="AM1475" s="12"/>
      <c r="AP1475" s="12"/>
    </row>
    <row r="1476" spans="12:42" x14ac:dyDescent="0.25">
      <c r="L1476" s="12"/>
      <c r="O1476" s="12"/>
      <c r="Q1476" s="12"/>
      <c r="R1476" s="12"/>
      <c r="S1476" s="12"/>
      <c r="V1476" s="12"/>
      <c r="Y1476" s="12"/>
      <c r="AC1476" s="12"/>
      <c r="AD1476" s="12"/>
      <c r="AM1476" s="12"/>
      <c r="AP1476" s="12"/>
    </row>
    <row r="1477" spans="12:42" x14ac:dyDescent="0.25">
      <c r="L1477" s="12"/>
      <c r="O1477" s="12"/>
      <c r="Q1477" s="12"/>
      <c r="R1477" s="12"/>
      <c r="S1477" s="12"/>
      <c r="V1477" s="12"/>
      <c r="Y1477" s="12"/>
      <c r="AC1477" s="12"/>
      <c r="AD1477" s="12"/>
      <c r="AM1477" s="12"/>
      <c r="AP1477" s="12"/>
    </row>
    <row r="1478" spans="12:42" x14ac:dyDescent="0.25">
      <c r="L1478" s="12"/>
      <c r="O1478" s="12"/>
      <c r="Q1478" s="12"/>
      <c r="R1478" s="12"/>
      <c r="S1478" s="12"/>
      <c r="V1478" s="12"/>
      <c r="Y1478" s="12"/>
      <c r="AC1478" s="12"/>
      <c r="AD1478" s="12"/>
      <c r="AM1478" s="12"/>
      <c r="AP1478" s="12"/>
    </row>
    <row r="1479" spans="12:42" x14ac:dyDescent="0.25">
      <c r="L1479" s="12"/>
      <c r="O1479" s="12"/>
      <c r="Q1479" s="12"/>
      <c r="R1479" s="12"/>
      <c r="S1479" s="12"/>
      <c r="V1479" s="12"/>
      <c r="Y1479" s="12"/>
      <c r="AC1479" s="12"/>
      <c r="AD1479" s="12"/>
      <c r="AM1479" s="12"/>
      <c r="AP1479" s="12"/>
    </row>
    <row r="1480" spans="12:42" x14ac:dyDescent="0.25">
      <c r="L1480" s="12"/>
      <c r="O1480" s="12"/>
      <c r="Q1480" s="12"/>
      <c r="R1480" s="12"/>
      <c r="S1480" s="12"/>
      <c r="V1480" s="12"/>
      <c r="Y1480" s="12"/>
      <c r="AC1480" s="12"/>
      <c r="AD1480" s="12"/>
      <c r="AM1480" s="12"/>
      <c r="AP1480" s="12"/>
    </row>
    <row r="1481" spans="12:42" x14ac:dyDescent="0.25">
      <c r="L1481" s="12"/>
      <c r="O1481" s="12"/>
      <c r="Q1481" s="12"/>
      <c r="R1481" s="12"/>
      <c r="S1481" s="12"/>
      <c r="V1481" s="12"/>
      <c r="Y1481" s="12"/>
      <c r="AC1481" s="12"/>
      <c r="AD1481" s="12"/>
      <c r="AM1481" s="12"/>
      <c r="AP1481" s="12"/>
    </row>
    <row r="1482" spans="12:42" x14ac:dyDescent="0.25">
      <c r="L1482" s="12"/>
      <c r="O1482" s="12"/>
      <c r="Q1482" s="12"/>
      <c r="R1482" s="12"/>
      <c r="S1482" s="12"/>
      <c r="V1482" s="12"/>
      <c r="Y1482" s="12"/>
      <c r="AC1482" s="12"/>
      <c r="AD1482" s="12"/>
      <c r="AM1482" s="12"/>
      <c r="AP1482" s="12"/>
    </row>
    <row r="1483" spans="12:42" x14ac:dyDescent="0.25">
      <c r="L1483" s="12"/>
      <c r="O1483" s="12"/>
      <c r="Q1483" s="12"/>
      <c r="R1483" s="12"/>
      <c r="S1483" s="12"/>
      <c r="V1483" s="12"/>
      <c r="Y1483" s="12"/>
      <c r="AC1483" s="12"/>
      <c r="AD1483" s="12"/>
      <c r="AM1483" s="12"/>
      <c r="AP1483" s="12"/>
    </row>
    <row r="1484" spans="12:42" x14ac:dyDescent="0.25">
      <c r="L1484" s="12"/>
      <c r="O1484" s="12"/>
      <c r="Q1484" s="12"/>
      <c r="R1484" s="12"/>
      <c r="S1484" s="12"/>
      <c r="V1484" s="12"/>
      <c r="Y1484" s="12"/>
      <c r="AC1484" s="12"/>
      <c r="AD1484" s="12"/>
      <c r="AM1484" s="12"/>
      <c r="AP1484" s="12"/>
    </row>
    <row r="1485" spans="12:42" x14ac:dyDescent="0.25">
      <c r="L1485" s="12"/>
      <c r="O1485" s="12"/>
      <c r="Q1485" s="12"/>
      <c r="R1485" s="12"/>
      <c r="S1485" s="12"/>
      <c r="V1485" s="12"/>
      <c r="Y1485" s="12"/>
      <c r="AC1485" s="12"/>
      <c r="AD1485" s="12"/>
      <c r="AM1485" s="12"/>
      <c r="AP1485" s="12"/>
    </row>
    <row r="1486" spans="12:42" x14ac:dyDescent="0.25">
      <c r="L1486" s="12"/>
      <c r="O1486" s="12"/>
      <c r="Q1486" s="12"/>
      <c r="R1486" s="12"/>
      <c r="S1486" s="12"/>
      <c r="V1486" s="12"/>
      <c r="Y1486" s="12"/>
      <c r="AC1486" s="12"/>
      <c r="AD1486" s="12"/>
      <c r="AM1486" s="12"/>
      <c r="AP1486" s="12"/>
    </row>
    <row r="1487" spans="12:42" x14ac:dyDescent="0.25">
      <c r="L1487" s="12"/>
      <c r="O1487" s="12"/>
      <c r="Q1487" s="12"/>
      <c r="R1487" s="12"/>
      <c r="S1487" s="12"/>
      <c r="V1487" s="12"/>
      <c r="Y1487" s="12"/>
      <c r="AC1487" s="12"/>
      <c r="AD1487" s="12"/>
      <c r="AM1487" s="12"/>
      <c r="AP1487" s="12"/>
    </row>
    <row r="1488" spans="12:42" x14ac:dyDescent="0.25">
      <c r="L1488" s="12"/>
      <c r="O1488" s="12"/>
      <c r="Q1488" s="12"/>
      <c r="R1488" s="12"/>
      <c r="S1488" s="12"/>
      <c r="V1488" s="12"/>
      <c r="Y1488" s="12"/>
      <c r="AC1488" s="12"/>
      <c r="AD1488" s="12"/>
      <c r="AM1488" s="12"/>
      <c r="AP1488" s="12"/>
    </row>
    <row r="1489" spans="12:42" x14ac:dyDescent="0.25">
      <c r="L1489" s="12"/>
      <c r="O1489" s="12"/>
      <c r="Q1489" s="12"/>
      <c r="R1489" s="12"/>
      <c r="S1489" s="12"/>
      <c r="V1489" s="12"/>
      <c r="Y1489" s="12"/>
      <c r="AC1489" s="12"/>
      <c r="AD1489" s="12"/>
      <c r="AM1489" s="12"/>
      <c r="AP1489" s="12"/>
    </row>
    <row r="1490" spans="12:42" x14ac:dyDescent="0.25">
      <c r="L1490" s="12"/>
      <c r="O1490" s="12"/>
      <c r="Q1490" s="12"/>
      <c r="R1490" s="12"/>
      <c r="S1490" s="12"/>
      <c r="V1490" s="12"/>
      <c r="Y1490" s="12"/>
      <c r="AC1490" s="12"/>
      <c r="AD1490" s="12"/>
      <c r="AM1490" s="12"/>
      <c r="AP1490" s="12"/>
    </row>
    <row r="1491" spans="12:42" x14ac:dyDescent="0.25">
      <c r="L1491" s="12"/>
      <c r="O1491" s="12"/>
      <c r="Q1491" s="12"/>
      <c r="R1491" s="12"/>
      <c r="S1491" s="12"/>
      <c r="V1491" s="12"/>
      <c r="Y1491" s="12"/>
      <c r="AC1491" s="12"/>
      <c r="AD1491" s="12"/>
      <c r="AM1491" s="12"/>
      <c r="AP1491" s="12"/>
    </row>
    <row r="1492" spans="12:42" x14ac:dyDescent="0.25">
      <c r="L1492" s="12"/>
      <c r="O1492" s="12"/>
      <c r="Q1492" s="12"/>
      <c r="R1492" s="12"/>
      <c r="S1492" s="12"/>
      <c r="V1492" s="12"/>
      <c r="Y1492" s="12"/>
      <c r="AC1492" s="12"/>
      <c r="AD1492" s="12"/>
      <c r="AM1492" s="12"/>
      <c r="AP1492" s="12"/>
    </row>
    <row r="1493" spans="12:42" x14ac:dyDescent="0.25">
      <c r="L1493" s="12"/>
      <c r="O1493" s="12"/>
      <c r="Q1493" s="12"/>
      <c r="R1493" s="12"/>
      <c r="S1493" s="12"/>
      <c r="V1493" s="12"/>
      <c r="Y1493" s="12"/>
      <c r="AC1493" s="12"/>
      <c r="AD1493" s="12"/>
      <c r="AM1493" s="12"/>
      <c r="AP1493" s="12"/>
    </row>
    <row r="1494" spans="12:42" x14ac:dyDescent="0.25">
      <c r="L1494" s="12"/>
      <c r="O1494" s="12"/>
      <c r="Q1494" s="12"/>
      <c r="R1494" s="12"/>
      <c r="S1494" s="12"/>
      <c r="V1494" s="12"/>
      <c r="Y1494" s="12"/>
      <c r="AC1494" s="12"/>
      <c r="AD1494" s="12"/>
      <c r="AM1494" s="12"/>
      <c r="AP1494" s="12"/>
    </row>
    <row r="1495" spans="12:42" x14ac:dyDescent="0.25">
      <c r="L1495" s="12"/>
      <c r="O1495" s="12"/>
      <c r="Q1495" s="12"/>
      <c r="R1495" s="12"/>
      <c r="S1495" s="12"/>
      <c r="V1495" s="12"/>
      <c r="Y1495" s="12"/>
      <c r="AC1495" s="12"/>
      <c r="AD1495" s="12"/>
      <c r="AM1495" s="12"/>
      <c r="AP1495" s="12"/>
    </row>
    <row r="1496" spans="12:42" x14ac:dyDescent="0.25">
      <c r="L1496" s="12"/>
      <c r="O1496" s="12"/>
      <c r="Q1496" s="12"/>
      <c r="R1496" s="12"/>
      <c r="S1496" s="12"/>
      <c r="V1496" s="12"/>
      <c r="Y1496" s="12"/>
      <c r="AC1496" s="12"/>
      <c r="AD1496" s="12"/>
      <c r="AM1496" s="12"/>
      <c r="AP1496" s="12"/>
    </row>
    <row r="1497" spans="12:42" x14ac:dyDescent="0.25">
      <c r="L1497" s="12"/>
      <c r="O1497" s="12"/>
      <c r="Q1497" s="12"/>
      <c r="R1497" s="12"/>
      <c r="S1497" s="12"/>
      <c r="V1497" s="12"/>
      <c r="Y1497" s="12"/>
      <c r="AC1497" s="12"/>
      <c r="AD1497" s="12"/>
      <c r="AM1497" s="12"/>
      <c r="AP1497" s="12"/>
    </row>
    <row r="1498" spans="12:42" x14ac:dyDescent="0.25">
      <c r="L1498" s="12"/>
      <c r="O1498" s="12"/>
      <c r="Q1498" s="12"/>
      <c r="R1498" s="12"/>
      <c r="S1498" s="12"/>
      <c r="V1498" s="12"/>
      <c r="Y1498" s="12"/>
      <c r="AC1498" s="12"/>
      <c r="AD1498" s="12"/>
      <c r="AM1498" s="12"/>
      <c r="AP1498" s="12"/>
    </row>
    <row r="1499" spans="12:42" x14ac:dyDescent="0.25">
      <c r="L1499" s="12"/>
      <c r="O1499" s="12"/>
      <c r="Q1499" s="12"/>
      <c r="R1499" s="12"/>
      <c r="S1499" s="12"/>
      <c r="V1499" s="12"/>
      <c r="Y1499" s="12"/>
      <c r="AC1499" s="12"/>
      <c r="AD1499" s="12"/>
      <c r="AM1499" s="12"/>
      <c r="AP1499" s="12"/>
    </row>
    <row r="1500" spans="12:42" x14ac:dyDescent="0.25">
      <c r="L1500" s="12"/>
      <c r="O1500" s="12"/>
      <c r="Q1500" s="12"/>
      <c r="R1500" s="12"/>
      <c r="S1500" s="12"/>
      <c r="V1500" s="12"/>
      <c r="Y1500" s="12"/>
      <c r="AC1500" s="12"/>
      <c r="AD1500" s="12"/>
      <c r="AM1500" s="12"/>
      <c r="AP1500" s="12"/>
    </row>
    <row r="1501" spans="12:42" x14ac:dyDescent="0.25">
      <c r="L1501" s="12"/>
      <c r="O1501" s="12"/>
      <c r="Q1501" s="12"/>
      <c r="R1501" s="12"/>
      <c r="S1501" s="12"/>
      <c r="V1501" s="12"/>
      <c r="Y1501" s="12"/>
      <c r="AC1501" s="12"/>
      <c r="AD1501" s="12"/>
      <c r="AM1501" s="12"/>
      <c r="AP1501" s="12"/>
    </row>
    <row r="1502" spans="12:42" x14ac:dyDescent="0.25">
      <c r="L1502" s="12"/>
      <c r="O1502" s="12"/>
      <c r="Q1502" s="12"/>
      <c r="R1502" s="12"/>
      <c r="S1502" s="12"/>
      <c r="V1502" s="12"/>
      <c r="Y1502" s="12"/>
      <c r="AC1502" s="12"/>
      <c r="AD1502" s="12"/>
      <c r="AM1502" s="12"/>
      <c r="AP1502" s="12"/>
    </row>
    <row r="1503" spans="12:42" x14ac:dyDescent="0.25">
      <c r="L1503" s="12"/>
      <c r="O1503" s="12"/>
      <c r="Q1503" s="12"/>
      <c r="R1503" s="12"/>
      <c r="S1503" s="12"/>
      <c r="V1503" s="12"/>
      <c r="Y1503" s="12"/>
      <c r="AC1503" s="12"/>
      <c r="AD1503" s="12"/>
      <c r="AM1503" s="12"/>
      <c r="AP1503" s="12"/>
    </row>
    <row r="1504" spans="12:42" x14ac:dyDescent="0.25">
      <c r="L1504" s="12"/>
      <c r="O1504" s="12"/>
      <c r="Q1504" s="12"/>
      <c r="R1504" s="12"/>
      <c r="S1504" s="12"/>
      <c r="V1504" s="12"/>
      <c r="Y1504" s="12"/>
      <c r="AC1504" s="12"/>
      <c r="AD1504" s="12"/>
      <c r="AM1504" s="12"/>
      <c r="AP1504" s="12"/>
    </row>
    <row r="1505" spans="12:42" x14ac:dyDescent="0.25">
      <c r="L1505" s="12"/>
      <c r="O1505" s="12"/>
      <c r="Q1505" s="12"/>
      <c r="R1505" s="12"/>
      <c r="S1505" s="12"/>
      <c r="V1505" s="12"/>
      <c r="Y1505" s="12"/>
      <c r="AC1505" s="12"/>
      <c r="AD1505" s="12"/>
      <c r="AM1505" s="12"/>
      <c r="AP1505" s="12"/>
    </row>
    <row r="1506" spans="12:42" x14ac:dyDescent="0.25">
      <c r="L1506" s="12"/>
      <c r="O1506" s="12"/>
      <c r="Q1506" s="12"/>
      <c r="R1506" s="12"/>
      <c r="S1506" s="12"/>
      <c r="V1506" s="12"/>
      <c r="Y1506" s="12"/>
      <c r="AC1506" s="12"/>
      <c r="AD1506" s="12"/>
      <c r="AM1506" s="12"/>
      <c r="AP1506" s="12"/>
    </row>
    <row r="1507" spans="12:42" x14ac:dyDescent="0.25">
      <c r="L1507" s="12"/>
      <c r="O1507" s="12"/>
      <c r="Q1507" s="12"/>
      <c r="R1507" s="12"/>
      <c r="S1507" s="12"/>
      <c r="V1507" s="12"/>
      <c r="Y1507" s="12"/>
      <c r="AC1507" s="12"/>
      <c r="AD1507" s="12"/>
      <c r="AM1507" s="12"/>
      <c r="AP1507" s="12"/>
    </row>
    <row r="1508" spans="12:42" x14ac:dyDescent="0.25">
      <c r="L1508" s="12"/>
      <c r="O1508" s="12"/>
      <c r="Q1508" s="12"/>
      <c r="R1508" s="12"/>
      <c r="S1508" s="12"/>
      <c r="V1508" s="12"/>
      <c r="Y1508" s="12"/>
      <c r="AC1508" s="12"/>
      <c r="AD1508" s="12"/>
      <c r="AM1508" s="12"/>
      <c r="AP1508" s="12"/>
    </row>
    <row r="1509" spans="12:42" x14ac:dyDescent="0.25">
      <c r="L1509" s="12"/>
      <c r="O1509" s="12"/>
      <c r="Q1509" s="12"/>
      <c r="R1509" s="12"/>
      <c r="S1509" s="12"/>
      <c r="V1509" s="12"/>
      <c r="Y1509" s="12"/>
      <c r="AC1509" s="12"/>
      <c r="AD1509" s="12"/>
      <c r="AM1509" s="12"/>
      <c r="AP1509" s="12"/>
    </row>
    <row r="1510" spans="12:42" x14ac:dyDescent="0.25">
      <c r="L1510" s="12"/>
      <c r="O1510" s="12"/>
      <c r="Q1510" s="12"/>
      <c r="R1510" s="12"/>
      <c r="S1510" s="12"/>
      <c r="V1510" s="12"/>
      <c r="Y1510" s="12"/>
      <c r="AC1510" s="12"/>
      <c r="AD1510" s="12"/>
      <c r="AM1510" s="12"/>
      <c r="AP1510" s="12"/>
    </row>
    <row r="1511" spans="12:42" x14ac:dyDescent="0.25">
      <c r="L1511" s="12"/>
      <c r="O1511" s="12"/>
      <c r="Q1511" s="12"/>
      <c r="R1511" s="12"/>
      <c r="S1511" s="12"/>
      <c r="V1511" s="12"/>
      <c r="Y1511" s="12"/>
      <c r="AC1511" s="12"/>
      <c r="AD1511" s="12"/>
      <c r="AM1511" s="12"/>
      <c r="AP1511" s="12"/>
    </row>
    <row r="1512" spans="12:42" x14ac:dyDescent="0.25">
      <c r="L1512" s="12"/>
      <c r="O1512" s="12"/>
      <c r="Q1512" s="12"/>
      <c r="R1512" s="12"/>
      <c r="S1512" s="12"/>
      <c r="V1512" s="12"/>
      <c r="Y1512" s="12"/>
      <c r="AC1512" s="12"/>
      <c r="AD1512" s="12"/>
      <c r="AM1512" s="12"/>
      <c r="AP1512" s="12"/>
    </row>
    <row r="1513" spans="12:42" x14ac:dyDescent="0.25">
      <c r="L1513" s="12"/>
      <c r="O1513" s="12"/>
      <c r="Q1513" s="12"/>
      <c r="R1513" s="12"/>
      <c r="S1513" s="12"/>
      <c r="V1513" s="12"/>
      <c r="Y1513" s="12"/>
      <c r="AC1513" s="12"/>
      <c r="AD1513" s="12"/>
      <c r="AM1513" s="12"/>
      <c r="AP1513" s="12"/>
    </row>
    <row r="1514" spans="12:42" x14ac:dyDescent="0.25">
      <c r="L1514" s="12"/>
      <c r="O1514" s="12"/>
      <c r="Q1514" s="12"/>
      <c r="R1514" s="12"/>
      <c r="S1514" s="12"/>
      <c r="V1514" s="12"/>
      <c r="Y1514" s="12"/>
      <c r="AC1514" s="12"/>
      <c r="AD1514" s="12"/>
      <c r="AM1514" s="12"/>
      <c r="AP1514" s="12"/>
    </row>
    <row r="1515" spans="12:42" x14ac:dyDescent="0.25">
      <c r="L1515" s="12"/>
      <c r="O1515" s="12"/>
      <c r="Q1515" s="12"/>
      <c r="R1515" s="12"/>
      <c r="S1515" s="12"/>
      <c r="V1515" s="12"/>
      <c r="Y1515" s="12"/>
      <c r="AC1515" s="12"/>
      <c r="AD1515" s="12"/>
      <c r="AM1515" s="12"/>
      <c r="AP1515" s="12"/>
    </row>
    <row r="1516" spans="12:42" x14ac:dyDescent="0.25">
      <c r="L1516" s="12"/>
      <c r="O1516" s="12"/>
      <c r="Q1516" s="12"/>
      <c r="R1516" s="12"/>
      <c r="S1516" s="12"/>
      <c r="V1516" s="12"/>
      <c r="Y1516" s="12"/>
      <c r="AC1516" s="12"/>
      <c r="AD1516" s="12"/>
      <c r="AM1516" s="12"/>
      <c r="AP1516" s="12"/>
    </row>
    <row r="1517" spans="12:42" x14ac:dyDescent="0.25">
      <c r="L1517" s="12"/>
      <c r="O1517" s="12"/>
      <c r="Q1517" s="12"/>
      <c r="R1517" s="12"/>
      <c r="S1517" s="12"/>
      <c r="V1517" s="12"/>
      <c r="Y1517" s="12"/>
      <c r="AC1517" s="12"/>
      <c r="AD1517" s="12"/>
      <c r="AM1517" s="12"/>
      <c r="AP1517" s="12"/>
    </row>
    <row r="1518" spans="12:42" x14ac:dyDescent="0.25">
      <c r="L1518" s="12"/>
      <c r="O1518" s="12"/>
      <c r="Q1518" s="12"/>
      <c r="R1518" s="12"/>
      <c r="S1518" s="12"/>
      <c r="V1518" s="12"/>
      <c r="Y1518" s="12"/>
      <c r="AC1518" s="12"/>
      <c r="AD1518" s="12"/>
      <c r="AM1518" s="12"/>
      <c r="AP1518" s="12"/>
    </row>
    <row r="1519" spans="12:42" x14ac:dyDescent="0.25">
      <c r="L1519" s="12"/>
      <c r="O1519" s="12"/>
      <c r="Q1519" s="12"/>
      <c r="R1519" s="12"/>
      <c r="S1519" s="12"/>
      <c r="V1519" s="12"/>
      <c r="Y1519" s="12"/>
      <c r="AC1519" s="12"/>
      <c r="AD1519" s="12"/>
      <c r="AM1519" s="12"/>
      <c r="AP1519" s="12"/>
    </row>
    <row r="1520" spans="12:42" x14ac:dyDescent="0.25">
      <c r="L1520" s="12"/>
      <c r="O1520" s="12"/>
      <c r="Q1520" s="12"/>
      <c r="R1520" s="12"/>
      <c r="S1520" s="12"/>
      <c r="V1520" s="12"/>
      <c r="Y1520" s="12"/>
      <c r="AC1520" s="12"/>
      <c r="AD1520" s="12"/>
      <c r="AM1520" s="12"/>
      <c r="AP1520" s="12"/>
    </row>
    <row r="1521" spans="12:42" x14ac:dyDescent="0.25">
      <c r="L1521" s="12"/>
      <c r="O1521" s="12"/>
      <c r="Q1521" s="12"/>
      <c r="R1521" s="12"/>
      <c r="S1521" s="12"/>
      <c r="V1521" s="12"/>
      <c r="Y1521" s="12"/>
      <c r="AC1521" s="12"/>
      <c r="AD1521" s="12"/>
      <c r="AM1521" s="12"/>
      <c r="AP1521" s="12"/>
    </row>
    <row r="1522" spans="12:42" x14ac:dyDescent="0.25">
      <c r="L1522" s="12"/>
      <c r="O1522" s="12"/>
      <c r="Q1522" s="12"/>
      <c r="R1522" s="12"/>
      <c r="S1522" s="12"/>
      <c r="V1522" s="12"/>
      <c r="Y1522" s="12"/>
      <c r="AC1522" s="12"/>
      <c r="AD1522" s="12"/>
      <c r="AM1522" s="12"/>
      <c r="AP1522" s="12"/>
    </row>
    <row r="1523" spans="12:42" x14ac:dyDescent="0.25">
      <c r="L1523" s="12"/>
      <c r="O1523" s="12"/>
      <c r="Q1523" s="12"/>
      <c r="R1523" s="12"/>
      <c r="S1523" s="12"/>
      <c r="V1523" s="12"/>
      <c r="Y1523" s="12"/>
      <c r="AC1523" s="12"/>
      <c r="AD1523" s="12"/>
      <c r="AM1523" s="12"/>
      <c r="AP1523" s="12"/>
    </row>
    <row r="1524" spans="12:42" x14ac:dyDescent="0.25">
      <c r="L1524" s="12"/>
      <c r="O1524" s="12"/>
      <c r="Q1524" s="12"/>
      <c r="R1524" s="12"/>
      <c r="S1524" s="12"/>
      <c r="V1524" s="12"/>
      <c r="Y1524" s="12"/>
      <c r="AC1524" s="12"/>
      <c r="AD1524" s="12"/>
      <c r="AM1524" s="12"/>
      <c r="AP1524" s="12"/>
    </row>
    <row r="1525" spans="12:42" x14ac:dyDescent="0.25">
      <c r="L1525" s="12"/>
      <c r="O1525" s="12"/>
      <c r="Q1525" s="12"/>
      <c r="R1525" s="12"/>
      <c r="S1525" s="12"/>
      <c r="V1525" s="12"/>
      <c r="Y1525" s="12"/>
      <c r="AC1525" s="12"/>
      <c r="AD1525" s="12"/>
      <c r="AM1525" s="12"/>
      <c r="AP1525" s="12"/>
    </row>
    <row r="1526" spans="12:42" x14ac:dyDescent="0.25">
      <c r="L1526" s="12"/>
      <c r="O1526" s="12"/>
      <c r="Q1526" s="12"/>
      <c r="R1526" s="12"/>
      <c r="S1526" s="12"/>
      <c r="V1526" s="12"/>
      <c r="Y1526" s="12"/>
      <c r="AC1526" s="12"/>
      <c r="AD1526" s="12"/>
      <c r="AM1526" s="12"/>
      <c r="AP1526" s="12"/>
    </row>
    <row r="1527" spans="12:42" x14ac:dyDescent="0.25">
      <c r="L1527" s="12"/>
      <c r="O1527" s="12"/>
      <c r="Q1527" s="12"/>
      <c r="R1527" s="12"/>
      <c r="S1527" s="12"/>
      <c r="V1527" s="12"/>
      <c r="Y1527" s="12"/>
      <c r="AC1527" s="12"/>
      <c r="AD1527" s="12"/>
      <c r="AM1527" s="12"/>
      <c r="AP1527" s="12"/>
    </row>
    <row r="1528" spans="12:42" x14ac:dyDescent="0.25">
      <c r="L1528" s="12"/>
      <c r="O1528" s="12"/>
      <c r="Q1528" s="12"/>
      <c r="R1528" s="12"/>
      <c r="S1528" s="12"/>
      <c r="V1528" s="12"/>
      <c r="Y1528" s="12"/>
      <c r="AC1528" s="12"/>
      <c r="AD1528" s="12"/>
      <c r="AM1528" s="12"/>
      <c r="AP1528" s="12"/>
    </row>
    <row r="1529" spans="12:42" x14ac:dyDescent="0.25">
      <c r="L1529" s="12"/>
      <c r="O1529" s="12"/>
      <c r="Q1529" s="12"/>
      <c r="R1529" s="12"/>
      <c r="S1529" s="12"/>
      <c r="V1529" s="12"/>
      <c r="Y1529" s="12"/>
      <c r="AC1529" s="12"/>
      <c r="AD1529" s="12"/>
      <c r="AM1529" s="12"/>
      <c r="AP1529" s="12"/>
    </row>
    <row r="1530" spans="12:42" x14ac:dyDescent="0.25">
      <c r="L1530" s="12"/>
      <c r="O1530" s="12"/>
      <c r="Q1530" s="12"/>
      <c r="R1530" s="12"/>
      <c r="S1530" s="12"/>
      <c r="V1530" s="12"/>
      <c r="Y1530" s="12"/>
      <c r="AC1530" s="12"/>
      <c r="AD1530" s="12"/>
      <c r="AM1530" s="12"/>
      <c r="AP1530" s="12"/>
    </row>
    <row r="1531" spans="12:42" x14ac:dyDescent="0.25">
      <c r="L1531" s="12"/>
      <c r="O1531" s="12"/>
      <c r="Q1531" s="12"/>
      <c r="R1531" s="12"/>
      <c r="S1531" s="12"/>
      <c r="V1531" s="12"/>
      <c r="Y1531" s="12"/>
      <c r="AC1531" s="12"/>
      <c r="AD1531" s="12"/>
      <c r="AM1531" s="12"/>
      <c r="AP1531" s="12"/>
    </row>
    <row r="1532" spans="12:42" x14ac:dyDescent="0.25">
      <c r="L1532" s="12"/>
      <c r="O1532" s="12"/>
      <c r="Q1532" s="12"/>
      <c r="R1532" s="12"/>
      <c r="S1532" s="12"/>
      <c r="V1532" s="12"/>
      <c r="Y1532" s="12"/>
      <c r="AC1532" s="12"/>
      <c r="AD1532" s="12"/>
      <c r="AM1532" s="12"/>
      <c r="AP1532" s="12"/>
    </row>
    <row r="1533" spans="12:42" x14ac:dyDescent="0.25">
      <c r="L1533" s="12"/>
      <c r="O1533" s="12"/>
      <c r="Q1533" s="12"/>
      <c r="R1533" s="12"/>
      <c r="S1533" s="12"/>
      <c r="V1533" s="12"/>
      <c r="Y1533" s="12"/>
      <c r="AC1533" s="12"/>
      <c r="AD1533" s="12"/>
      <c r="AM1533" s="12"/>
      <c r="AP1533" s="12"/>
    </row>
    <row r="1534" spans="12:42" x14ac:dyDescent="0.25">
      <c r="L1534" s="12"/>
      <c r="O1534" s="12"/>
      <c r="Q1534" s="12"/>
      <c r="R1534" s="12"/>
      <c r="S1534" s="12"/>
      <c r="V1534" s="12"/>
      <c r="Y1534" s="12"/>
      <c r="AC1534" s="12"/>
      <c r="AD1534" s="12"/>
      <c r="AM1534" s="12"/>
      <c r="AP1534" s="12"/>
    </row>
    <row r="1535" spans="12:42" x14ac:dyDescent="0.25">
      <c r="L1535" s="12"/>
      <c r="O1535" s="12"/>
      <c r="Q1535" s="12"/>
      <c r="R1535" s="12"/>
      <c r="S1535" s="12"/>
      <c r="V1535" s="12"/>
      <c r="Y1535" s="12"/>
      <c r="AC1535" s="12"/>
      <c r="AD1535" s="12"/>
      <c r="AM1535" s="12"/>
      <c r="AP1535" s="12"/>
    </row>
    <row r="1536" spans="12:42" x14ac:dyDescent="0.25">
      <c r="L1536" s="12"/>
      <c r="O1536" s="12"/>
      <c r="Q1536" s="12"/>
      <c r="R1536" s="12"/>
      <c r="S1536" s="12"/>
      <c r="V1536" s="12"/>
      <c r="Y1536" s="12"/>
      <c r="AC1536" s="12"/>
      <c r="AD1536" s="12"/>
      <c r="AM1536" s="12"/>
      <c r="AP1536" s="12"/>
    </row>
    <row r="1537" spans="12:42" x14ac:dyDescent="0.25">
      <c r="L1537" s="12"/>
      <c r="O1537" s="12"/>
      <c r="Q1537" s="12"/>
      <c r="R1537" s="12"/>
      <c r="S1537" s="12"/>
      <c r="V1537" s="12"/>
      <c r="Y1537" s="12"/>
      <c r="AC1537" s="12"/>
      <c r="AD1537" s="12"/>
      <c r="AM1537" s="12"/>
      <c r="AP1537" s="12"/>
    </row>
    <row r="1538" spans="12:42" x14ac:dyDescent="0.25">
      <c r="L1538" s="12"/>
      <c r="O1538" s="12"/>
      <c r="Q1538" s="12"/>
      <c r="R1538" s="12"/>
      <c r="S1538" s="12"/>
      <c r="V1538" s="12"/>
      <c r="Y1538" s="12"/>
      <c r="AC1538" s="12"/>
      <c r="AD1538" s="12"/>
      <c r="AM1538" s="12"/>
      <c r="AP1538" s="12"/>
    </row>
    <row r="1539" spans="12:42" x14ac:dyDescent="0.25">
      <c r="L1539" s="12"/>
      <c r="O1539" s="12"/>
      <c r="Q1539" s="12"/>
      <c r="R1539" s="12"/>
      <c r="S1539" s="12"/>
      <c r="V1539" s="12"/>
      <c r="Y1539" s="12"/>
      <c r="AC1539" s="12"/>
      <c r="AD1539" s="12"/>
      <c r="AM1539" s="12"/>
      <c r="AP1539" s="12"/>
    </row>
    <row r="1540" spans="12:42" x14ac:dyDescent="0.25">
      <c r="L1540" s="12"/>
      <c r="O1540" s="12"/>
      <c r="Q1540" s="12"/>
      <c r="R1540" s="12"/>
      <c r="S1540" s="12"/>
      <c r="V1540" s="12"/>
      <c r="Y1540" s="12"/>
      <c r="AC1540" s="12"/>
      <c r="AD1540" s="12"/>
      <c r="AM1540" s="12"/>
      <c r="AP1540" s="12"/>
    </row>
    <row r="1541" spans="12:42" x14ac:dyDescent="0.25">
      <c r="L1541" s="12"/>
      <c r="O1541" s="12"/>
      <c r="Q1541" s="12"/>
      <c r="R1541" s="12"/>
      <c r="S1541" s="12"/>
      <c r="V1541" s="12"/>
      <c r="Y1541" s="12"/>
      <c r="AC1541" s="12"/>
      <c r="AD1541" s="12"/>
      <c r="AM1541" s="12"/>
      <c r="AP1541" s="12"/>
    </row>
    <row r="1542" spans="12:42" x14ac:dyDescent="0.25">
      <c r="L1542" s="12"/>
      <c r="O1542" s="12"/>
      <c r="Q1542" s="12"/>
      <c r="R1542" s="12"/>
      <c r="S1542" s="12"/>
      <c r="V1542" s="12"/>
      <c r="Y1542" s="12"/>
      <c r="AC1542" s="12"/>
      <c r="AD1542" s="12"/>
      <c r="AM1542" s="12"/>
      <c r="AP1542" s="12"/>
    </row>
    <row r="1543" spans="12:42" x14ac:dyDescent="0.25">
      <c r="L1543" s="12"/>
      <c r="O1543" s="12"/>
      <c r="Q1543" s="12"/>
      <c r="R1543" s="12"/>
      <c r="S1543" s="12"/>
      <c r="V1543" s="12"/>
      <c r="Y1543" s="12"/>
      <c r="AC1543" s="12"/>
      <c r="AD1543" s="12"/>
      <c r="AM1543" s="12"/>
      <c r="AP1543" s="12"/>
    </row>
    <row r="1544" spans="12:42" x14ac:dyDescent="0.25">
      <c r="L1544" s="12"/>
      <c r="O1544" s="12"/>
      <c r="Q1544" s="12"/>
      <c r="R1544" s="12"/>
      <c r="S1544" s="12"/>
      <c r="V1544" s="12"/>
      <c r="Y1544" s="12"/>
      <c r="AC1544" s="12"/>
      <c r="AD1544" s="12"/>
      <c r="AM1544" s="12"/>
      <c r="AP1544" s="12"/>
    </row>
    <row r="1545" spans="12:42" x14ac:dyDescent="0.25">
      <c r="L1545" s="12"/>
      <c r="O1545" s="12"/>
      <c r="Q1545" s="12"/>
      <c r="R1545" s="12"/>
      <c r="S1545" s="12"/>
      <c r="V1545" s="12"/>
      <c r="Y1545" s="12"/>
      <c r="AC1545" s="12"/>
      <c r="AD1545" s="12"/>
      <c r="AM1545" s="12"/>
      <c r="AP1545" s="12"/>
    </row>
    <row r="1546" spans="12:42" x14ac:dyDescent="0.25">
      <c r="L1546" s="12"/>
      <c r="O1546" s="12"/>
      <c r="Q1546" s="12"/>
      <c r="R1546" s="12"/>
      <c r="S1546" s="12"/>
      <c r="V1546" s="12"/>
      <c r="Y1546" s="12"/>
      <c r="AC1546" s="12"/>
      <c r="AD1546" s="12"/>
      <c r="AM1546" s="12"/>
      <c r="AP1546" s="12"/>
    </row>
    <row r="1547" spans="12:42" x14ac:dyDescent="0.25">
      <c r="L1547" s="12"/>
      <c r="O1547" s="12"/>
      <c r="Q1547" s="12"/>
      <c r="R1547" s="12"/>
      <c r="S1547" s="12"/>
      <c r="V1547" s="12"/>
      <c r="Y1547" s="12"/>
      <c r="AC1547" s="12"/>
      <c r="AD1547" s="12"/>
      <c r="AM1547" s="12"/>
      <c r="AP1547" s="12"/>
    </row>
    <row r="1548" spans="12:42" x14ac:dyDescent="0.25">
      <c r="L1548" s="12"/>
      <c r="O1548" s="12"/>
      <c r="Q1548" s="12"/>
      <c r="R1548" s="12"/>
      <c r="S1548" s="12"/>
      <c r="V1548" s="12"/>
      <c r="Y1548" s="12"/>
      <c r="AC1548" s="12"/>
      <c r="AD1548" s="12"/>
      <c r="AM1548" s="12"/>
      <c r="AP1548" s="12"/>
    </row>
    <row r="1549" spans="12:42" x14ac:dyDescent="0.25">
      <c r="L1549" s="12"/>
      <c r="O1549" s="12"/>
      <c r="Q1549" s="12"/>
      <c r="R1549" s="12"/>
      <c r="S1549" s="12"/>
      <c r="V1549" s="12"/>
      <c r="Y1549" s="12"/>
      <c r="AC1549" s="12"/>
      <c r="AD1549" s="12"/>
      <c r="AM1549" s="12"/>
      <c r="AP1549" s="12"/>
    </row>
    <row r="1550" spans="12:42" x14ac:dyDescent="0.25">
      <c r="L1550" s="12"/>
      <c r="O1550" s="12"/>
      <c r="Q1550" s="12"/>
      <c r="R1550" s="12"/>
      <c r="S1550" s="12"/>
      <c r="V1550" s="12"/>
      <c r="Y1550" s="12"/>
      <c r="AC1550" s="12"/>
      <c r="AD1550" s="12"/>
      <c r="AM1550" s="12"/>
      <c r="AP1550" s="12"/>
    </row>
    <row r="1551" spans="12:42" x14ac:dyDescent="0.25">
      <c r="Q1551" s="12"/>
      <c r="R1551" s="12"/>
      <c r="S1551" s="12"/>
    </row>
    <row r="1552" spans="12:42" x14ac:dyDescent="0.25">
      <c r="Q1552" s="12"/>
      <c r="R1552" s="12"/>
      <c r="S1552" s="12"/>
    </row>
    <row r="1553" spans="11:45" x14ac:dyDescent="0.25">
      <c r="Q1553" s="12"/>
      <c r="R1553" s="12"/>
      <c r="T1553" s="13"/>
      <c r="AE1553" s="13"/>
      <c r="AF1553" s="13"/>
    </row>
    <row r="1554" spans="11:45" x14ac:dyDescent="0.25">
      <c r="K1554" s="14"/>
      <c r="Q1554" s="12"/>
      <c r="R1554" s="12"/>
      <c r="S1554" s="12"/>
      <c r="U1554" s="14"/>
      <c r="AL1554" s="14"/>
      <c r="AS1554" s="14"/>
    </row>
    <row r="1555" spans="11:45" x14ac:dyDescent="0.25">
      <c r="Q1555" s="12"/>
      <c r="R1555" s="12"/>
      <c r="S1555" s="12"/>
    </row>
    <row r="1556" spans="11:45" x14ac:dyDescent="0.25">
      <c r="Q1556" s="12"/>
      <c r="R1556" s="12"/>
      <c r="S1556" s="12"/>
      <c r="U1556" s="12"/>
    </row>
    <row r="1557" spans="11:45" x14ac:dyDescent="0.25">
      <c r="Q1557" s="12"/>
      <c r="R1557" s="12"/>
      <c r="S1557" s="12"/>
      <c r="U1557" s="14"/>
    </row>
    <row r="1558" spans="11:45" x14ac:dyDescent="0.25">
      <c r="Q1558" s="12"/>
      <c r="R1558" s="12"/>
      <c r="S1558" s="12"/>
      <c r="AB1558" s="12"/>
      <c r="AC1558" s="12"/>
    </row>
    <row r="1559" spans="11:45" x14ac:dyDescent="0.25">
      <c r="Q1559" s="12"/>
      <c r="R1559" s="12"/>
      <c r="S1559" s="12"/>
    </row>
    <row r="1560" spans="11:45" x14ac:dyDescent="0.25">
      <c r="L1560" s="12"/>
      <c r="O1560" s="12"/>
      <c r="P1560" s="12"/>
      <c r="Q1560" s="12"/>
      <c r="R1560" s="12"/>
      <c r="S1560" s="12"/>
      <c r="V1560" s="12"/>
      <c r="Y1560" s="12"/>
      <c r="AB1560" s="12"/>
      <c r="AC1560" s="12"/>
      <c r="AD1560" s="12"/>
      <c r="AM1560" s="12"/>
      <c r="AP1560" s="12"/>
    </row>
    <row r="1561" spans="11:45" x14ac:dyDescent="0.25">
      <c r="L1561" s="12"/>
      <c r="O1561" s="12"/>
      <c r="P1561" s="12"/>
      <c r="Q1561" s="12"/>
      <c r="R1561" s="12"/>
      <c r="S1561" s="12"/>
      <c r="V1561" s="12"/>
      <c r="Y1561" s="12"/>
      <c r="AB1561" s="12"/>
      <c r="AC1561" s="12"/>
      <c r="AD1561" s="12"/>
      <c r="AM1561" s="12"/>
      <c r="AP1561" s="12"/>
    </row>
    <row r="1562" spans="11:45" x14ac:dyDescent="0.25">
      <c r="L1562" s="12"/>
      <c r="O1562" s="12"/>
      <c r="P1562" s="12"/>
      <c r="Q1562" s="12"/>
      <c r="R1562" s="12"/>
      <c r="S1562" s="12"/>
      <c r="V1562" s="12"/>
      <c r="Y1562" s="12"/>
      <c r="AB1562" s="12"/>
      <c r="AC1562" s="12"/>
      <c r="AD1562" s="12"/>
      <c r="AM1562" s="12"/>
      <c r="AP1562" s="12"/>
    </row>
    <row r="1563" spans="11:45" x14ac:dyDescent="0.25">
      <c r="L1563" s="12"/>
      <c r="O1563" s="12"/>
      <c r="P1563" s="12"/>
      <c r="Q1563" s="12"/>
      <c r="R1563" s="12"/>
      <c r="S1563" s="12"/>
      <c r="V1563" s="12"/>
      <c r="Y1563" s="12"/>
      <c r="AB1563" s="12"/>
      <c r="AC1563" s="12"/>
      <c r="AD1563" s="12"/>
      <c r="AM1563" s="12"/>
      <c r="AP1563" s="12"/>
    </row>
    <row r="1564" spans="11:45" x14ac:dyDescent="0.25">
      <c r="L1564" s="12"/>
      <c r="O1564" s="12"/>
      <c r="P1564" s="12"/>
      <c r="Q1564" s="12"/>
      <c r="R1564" s="12"/>
      <c r="S1564" s="12"/>
      <c r="V1564" s="12"/>
      <c r="Y1564" s="12"/>
      <c r="AB1564" s="12"/>
      <c r="AC1564" s="12"/>
      <c r="AD1564" s="12"/>
      <c r="AM1564" s="12"/>
      <c r="AP1564" s="12"/>
    </row>
    <row r="1565" spans="11:45" x14ac:dyDescent="0.25">
      <c r="L1565" s="12"/>
      <c r="O1565" s="12"/>
      <c r="P1565" s="12"/>
      <c r="Q1565" s="12"/>
      <c r="R1565" s="12"/>
      <c r="S1565" s="12"/>
      <c r="V1565" s="12"/>
      <c r="Y1565" s="12"/>
      <c r="AB1565" s="12"/>
      <c r="AC1565" s="12"/>
      <c r="AD1565" s="12"/>
      <c r="AM1565" s="12"/>
      <c r="AP1565" s="12"/>
    </row>
    <row r="1566" spans="11:45" x14ac:dyDescent="0.25">
      <c r="L1566" s="12"/>
      <c r="O1566" s="12"/>
      <c r="P1566" s="12"/>
      <c r="Q1566" s="12"/>
      <c r="R1566" s="12"/>
      <c r="S1566" s="12"/>
      <c r="V1566" s="12"/>
      <c r="Y1566" s="12"/>
      <c r="AB1566" s="12"/>
      <c r="AC1566" s="12"/>
      <c r="AD1566" s="12"/>
      <c r="AM1566" s="12"/>
      <c r="AP1566" s="12"/>
    </row>
    <row r="1567" spans="11:45" x14ac:dyDescent="0.25">
      <c r="L1567" s="12"/>
      <c r="O1567" s="12"/>
      <c r="P1567" s="12"/>
      <c r="Q1567" s="12"/>
      <c r="R1567" s="12"/>
      <c r="S1567" s="12"/>
      <c r="V1567" s="12"/>
      <c r="Y1567" s="12"/>
      <c r="AB1567" s="12"/>
      <c r="AC1567" s="12"/>
      <c r="AD1567" s="12"/>
      <c r="AM1567" s="12"/>
      <c r="AP1567" s="12"/>
    </row>
    <row r="1568" spans="11:45" x14ac:dyDescent="0.25">
      <c r="L1568" s="12"/>
      <c r="O1568" s="12"/>
      <c r="P1568" s="12"/>
      <c r="Q1568" s="12"/>
      <c r="R1568" s="12"/>
      <c r="S1568" s="12"/>
      <c r="V1568" s="12"/>
      <c r="Y1568" s="12"/>
      <c r="AB1568" s="12"/>
      <c r="AC1568" s="12"/>
      <c r="AD1568" s="12"/>
      <c r="AM1568" s="12"/>
      <c r="AP1568" s="12"/>
    </row>
    <row r="1569" spans="12:42" x14ac:dyDescent="0.25">
      <c r="L1569" s="12"/>
      <c r="O1569" s="12"/>
      <c r="P1569" s="12"/>
      <c r="Q1569" s="12"/>
      <c r="R1569" s="12"/>
      <c r="S1569" s="12"/>
      <c r="V1569" s="12"/>
      <c r="Y1569" s="12"/>
      <c r="AB1569" s="12"/>
      <c r="AC1569" s="12"/>
      <c r="AD1569" s="12"/>
      <c r="AM1569" s="12"/>
      <c r="AP1569" s="12"/>
    </row>
    <row r="1570" spans="12:42" x14ac:dyDescent="0.25">
      <c r="L1570" s="12"/>
      <c r="O1570" s="12"/>
      <c r="P1570" s="12"/>
      <c r="Q1570" s="12"/>
      <c r="R1570" s="12"/>
      <c r="S1570" s="12"/>
      <c r="V1570" s="12"/>
      <c r="Y1570" s="12"/>
      <c r="AB1570" s="12"/>
      <c r="AC1570" s="12"/>
      <c r="AD1570" s="12"/>
      <c r="AM1570" s="12"/>
      <c r="AP1570" s="12"/>
    </row>
    <row r="1571" spans="12:42" x14ac:dyDescent="0.25">
      <c r="L1571" s="12"/>
      <c r="O1571" s="12"/>
      <c r="P1571" s="12"/>
      <c r="Q1571" s="12"/>
      <c r="R1571" s="12"/>
      <c r="S1571" s="12"/>
      <c r="V1571" s="12"/>
      <c r="Y1571" s="12"/>
      <c r="AB1571" s="12"/>
      <c r="AC1571" s="12"/>
      <c r="AD1571" s="12"/>
      <c r="AM1571" s="12"/>
      <c r="AP1571" s="12"/>
    </row>
    <row r="1572" spans="12:42" x14ac:dyDescent="0.25">
      <c r="L1572" s="12"/>
      <c r="O1572" s="12"/>
      <c r="P1572" s="12"/>
      <c r="Q1572" s="12"/>
      <c r="R1572" s="12"/>
      <c r="S1572" s="12"/>
      <c r="V1572" s="12"/>
      <c r="Y1572" s="12"/>
      <c r="AB1572" s="12"/>
      <c r="AC1572" s="12"/>
      <c r="AD1572" s="12"/>
      <c r="AM1572" s="12"/>
      <c r="AP1572" s="12"/>
    </row>
    <row r="1573" spans="12:42" x14ac:dyDescent="0.25">
      <c r="L1573" s="12"/>
      <c r="O1573" s="12"/>
      <c r="P1573" s="12"/>
      <c r="Q1573" s="12"/>
      <c r="R1573" s="12"/>
      <c r="S1573" s="12"/>
      <c r="V1573" s="12"/>
      <c r="Y1573" s="12"/>
      <c r="AB1573" s="12"/>
      <c r="AC1573" s="12"/>
      <c r="AD1573" s="12"/>
      <c r="AM1573" s="12"/>
      <c r="AP1573" s="12"/>
    </row>
    <row r="1574" spans="12:42" x14ac:dyDescent="0.25">
      <c r="L1574" s="12"/>
      <c r="O1574" s="12"/>
      <c r="P1574" s="12"/>
      <c r="Q1574" s="12"/>
      <c r="R1574" s="12"/>
      <c r="S1574" s="12"/>
      <c r="V1574" s="12"/>
      <c r="Y1574" s="12"/>
      <c r="AB1574" s="12"/>
      <c r="AC1574" s="12"/>
      <c r="AD1574" s="12"/>
      <c r="AM1574" s="12"/>
      <c r="AP1574" s="12"/>
    </row>
    <row r="1575" spans="12:42" x14ac:dyDescent="0.25">
      <c r="L1575" s="12"/>
      <c r="O1575" s="12"/>
      <c r="P1575" s="12"/>
      <c r="Q1575" s="12"/>
      <c r="R1575" s="12"/>
      <c r="S1575" s="12"/>
      <c r="V1575" s="12"/>
      <c r="Y1575" s="12"/>
      <c r="AB1575" s="12"/>
      <c r="AC1575" s="12"/>
      <c r="AD1575" s="12"/>
      <c r="AM1575" s="12"/>
      <c r="AP1575" s="12"/>
    </row>
    <row r="1576" spans="12:42" x14ac:dyDescent="0.25">
      <c r="L1576" s="12"/>
      <c r="O1576" s="12"/>
      <c r="P1576" s="12"/>
      <c r="Q1576" s="12"/>
      <c r="R1576" s="12"/>
      <c r="S1576" s="12"/>
      <c r="V1576" s="12"/>
      <c r="Y1576" s="12"/>
      <c r="AB1576" s="12"/>
      <c r="AC1576" s="12"/>
      <c r="AD1576" s="12"/>
      <c r="AM1576" s="12"/>
      <c r="AP1576" s="12"/>
    </row>
    <row r="1577" spans="12:42" x14ac:dyDescent="0.25">
      <c r="L1577" s="12"/>
      <c r="O1577" s="12"/>
      <c r="P1577" s="12"/>
      <c r="Q1577" s="12"/>
      <c r="R1577" s="12"/>
      <c r="S1577" s="12"/>
      <c r="V1577" s="12"/>
      <c r="Y1577" s="12"/>
      <c r="AB1577" s="12"/>
      <c r="AC1577" s="12"/>
      <c r="AD1577" s="12"/>
      <c r="AM1577" s="12"/>
      <c r="AP1577" s="12"/>
    </row>
    <row r="1578" spans="12:42" x14ac:dyDescent="0.25">
      <c r="L1578" s="12"/>
      <c r="O1578" s="12"/>
      <c r="P1578" s="12"/>
      <c r="Q1578" s="12"/>
      <c r="R1578" s="12"/>
      <c r="S1578" s="12"/>
      <c r="V1578" s="12"/>
      <c r="Y1578" s="12"/>
      <c r="AB1578" s="12"/>
      <c r="AC1578" s="12"/>
      <c r="AD1578" s="12"/>
      <c r="AM1578" s="12"/>
      <c r="AP1578" s="12"/>
    </row>
    <row r="1579" spans="12:42" x14ac:dyDescent="0.25">
      <c r="L1579" s="12"/>
      <c r="O1579" s="12"/>
      <c r="P1579" s="12"/>
      <c r="Q1579" s="12"/>
      <c r="R1579" s="12"/>
      <c r="S1579" s="12"/>
      <c r="V1579" s="12"/>
      <c r="Y1579" s="12"/>
      <c r="AB1579" s="12"/>
      <c r="AC1579" s="12"/>
      <c r="AD1579" s="12"/>
      <c r="AM1579" s="12"/>
      <c r="AP1579" s="12"/>
    </row>
    <row r="1580" spans="12:42" x14ac:dyDescent="0.25">
      <c r="L1580" s="12"/>
      <c r="O1580" s="12"/>
      <c r="P1580" s="12"/>
      <c r="Q1580" s="12"/>
      <c r="R1580" s="12"/>
      <c r="S1580" s="12"/>
      <c r="V1580" s="12"/>
      <c r="Y1580" s="12"/>
      <c r="AB1580" s="12"/>
      <c r="AC1580" s="12"/>
      <c r="AD1580" s="12"/>
      <c r="AM1580" s="12"/>
      <c r="AP1580" s="12"/>
    </row>
    <row r="1581" spans="12:42" x14ac:dyDescent="0.25">
      <c r="L1581" s="12"/>
      <c r="O1581" s="12"/>
      <c r="P1581" s="12"/>
      <c r="Q1581" s="12"/>
      <c r="R1581" s="12"/>
      <c r="S1581" s="12"/>
      <c r="V1581" s="12"/>
      <c r="Y1581" s="12"/>
      <c r="AB1581" s="12"/>
      <c r="AC1581" s="12"/>
      <c r="AD1581" s="12"/>
      <c r="AM1581" s="12"/>
      <c r="AP1581" s="12"/>
    </row>
    <row r="1582" spans="12:42" x14ac:dyDescent="0.25">
      <c r="L1582" s="12"/>
      <c r="O1582" s="12"/>
      <c r="P1582" s="12"/>
      <c r="Q1582" s="12"/>
      <c r="R1582" s="12"/>
      <c r="S1582" s="12"/>
      <c r="V1582" s="12"/>
      <c r="Y1582" s="12"/>
      <c r="AB1582" s="12"/>
      <c r="AC1582" s="12"/>
      <c r="AD1582" s="12"/>
      <c r="AM1582" s="12"/>
      <c r="AP1582" s="12"/>
    </row>
    <row r="1583" spans="12:42" x14ac:dyDescent="0.25">
      <c r="L1583" s="12"/>
      <c r="O1583" s="12"/>
      <c r="P1583" s="12"/>
      <c r="Q1583" s="12"/>
      <c r="R1583" s="12"/>
      <c r="S1583" s="12"/>
      <c r="V1583" s="12"/>
      <c r="Y1583" s="12"/>
      <c r="AB1583" s="12"/>
      <c r="AC1583" s="12"/>
      <c r="AD1583" s="12"/>
      <c r="AM1583" s="12"/>
      <c r="AP1583" s="12"/>
    </row>
    <row r="1584" spans="12:42" x14ac:dyDescent="0.25">
      <c r="L1584" s="12"/>
      <c r="O1584" s="12"/>
      <c r="P1584" s="12"/>
      <c r="Q1584" s="12"/>
      <c r="R1584" s="12"/>
      <c r="S1584" s="12"/>
      <c r="V1584" s="12"/>
      <c r="Y1584" s="12"/>
      <c r="AB1584" s="12"/>
      <c r="AC1584" s="12"/>
      <c r="AD1584" s="12"/>
      <c r="AM1584" s="12"/>
      <c r="AP1584" s="12"/>
    </row>
    <row r="1585" spans="12:42" x14ac:dyDescent="0.25">
      <c r="L1585" s="12"/>
      <c r="O1585" s="12"/>
      <c r="P1585" s="12"/>
      <c r="Q1585" s="12"/>
      <c r="R1585" s="12"/>
      <c r="S1585" s="12"/>
      <c r="V1585" s="12"/>
      <c r="Y1585" s="12"/>
      <c r="AB1585" s="12"/>
      <c r="AC1585" s="12"/>
      <c r="AD1585" s="12"/>
      <c r="AM1585" s="12"/>
      <c r="AP1585" s="12"/>
    </row>
    <row r="1586" spans="12:42" x14ac:dyDescent="0.25">
      <c r="L1586" s="12"/>
      <c r="O1586" s="12"/>
      <c r="P1586" s="12"/>
      <c r="Q1586" s="12"/>
      <c r="R1586" s="12"/>
      <c r="S1586" s="12"/>
      <c r="V1586" s="12"/>
      <c r="Y1586" s="12"/>
      <c r="AB1586" s="12"/>
      <c r="AC1586" s="12"/>
      <c r="AD1586" s="12"/>
      <c r="AM1586" s="12"/>
      <c r="AP1586" s="12"/>
    </row>
    <row r="1587" spans="12:42" x14ac:dyDescent="0.25">
      <c r="L1587" s="12"/>
      <c r="O1587" s="12"/>
      <c r="P1587" s="12"/>
      <c r="Q1587" s="12"/>
      <c r="R1587" s="12"/>
      <c r="S1587" s="12"/>
      <c r="V1587" s="12"/>
      <c r="Y1587" s="12"/>
      <c r="AB1587" s="12"/>
      <c r="AC1587" s="12"/>
      <c r="AD1587" s="12"/>
      <c r="AM1587" s="12"/>
      <c r="AP1587" s="12"/>
    </row>
    <row r="1588" spans="12:42" x14ac:dyDescent="0.25">
      <c r="L1588" s="12"/>
      <c r="O1588" s="12"/>
      <c r="P1588" s="12"/>
      <c r="Q1588" s="12"/>
      <c r="R1588" s="12"/>
      <c r="S1588" s="12"/>
      <c r="V1588" s="12"/>
      <c r="Y1588" s="12"/>
      <c r="AB1588" s="12"/>
      <c r="AC1588" s="12"/>
      <c r="AD1588" s="12"/>
      <c r="AM1588" s="12"/>
      <c r="AP1588" s="12"/>
    </row>
    <row r="1589" spans="12:42" x14ac:dyDescent="0.25">
      <c r="L1589" s="12"/>
      <c r="O1589" s="12"/>
      <c r="P1589" s="12"/>
      <c r="Q1589" s="12"/>
      <c r="R1589" s="12"/>
      <c r="S1589" s="12"/>
      <c r="V1589" s="12"/>
      <c r="Y1589" s="12"/>
      <c r="AB1589" s="12"/>
      <c r="AC1589" s="12"/>
      <c r="AD1589" s="12"/>
      <c r="AM1589" s="12"/>
      <c r="AP1589" s="12"/>
    </row>
    <row r="1590" spans="12:42" x14ac:dyDescent="0.25">
      <c r="L1590" s="12"/>
      <c r="O1590" s="12"/>
      <c r="P1590" s="12"/>
      <c r="Q1590" s="12"/>
      <c r="R1590" s="12"/>
      <c r="S1590" s="12"/>
      <c r="V1590" s="12"/>
      <c r="Y1590" s="12"/>
      <c r="AB1590" s="12"/>
      <c r="AC1590" s="12"/>
      <c r="AD1590" s="12"/>
      <c r="AM1590" s="12"/>
      <c r="AP1590" s="12"/>
    </row>
    <row r="1591" spans="12:42" x14ac:dyDescent="0.25">
      <c r="L1591" s="12"/>
      <c r="O1591" s="12"/>
      <c r="P1591" s="12"/>
      <c r="Q1591" s="12"/>
      <c r="R1591" s="12"/>
      <c r="S1591" s="12"/>
      <c r="V1591" s="12"/>
      <c r="Y1591" s="12"/>
      <c r="AB1591" s="12"/>
      <c r="AC1591" s="12"/>
      <c r="AD1591" s="12"/>
      <c r="AM1591" s="12"/>
      <c r="AP1591" s="12"/>
    </row>
    <row r="1592" spans="12:42" x14ac:dyDescent="0.25">
      <c r="L1592" s="12"/>
      <c r="O1592" s="12"/>
      <c r="P1592" s="12"/>
      <c r="Q1592" s="12"/>
      <c r="R1592" s="12"/>
      <c r="S1592" s="12"/>
      <c r="V1592" s="12"/>
      <c r="Y1592" s="12"/>
      <c r="AB1592" s="12"/>
      <c r="AC1592" s="12"/>
      <c r="AD1592" s="12"/>
      <c r="AM1592" s="12"/>
      <c r="AP1592" s="12"/>
    </row>
    <row r="1593" spans="12:42" x14ac:dyDescent="0.25">
      <c r="L1593" s="12"/>
      <c r="O1593" s="12"/>
      <c r="P1593" s="12"/>
      <c r="Q1593" s="12"/>
      <c r="R1593" s="12"/>
      <c r="S1593" s="12"/>
      <c r="V1593" s="12"/>
      <c r="Y1593" s="12"/>
      <c r="AB1593" s="12"/>
      <c r="AC1593" s="12"/>
      <c r="AD1593" s="12"/>
      <c r="AM1593" s="12"/>
      <c r="AP1593" s="12"/>
    </row>
    <row r="1594" spans="12:42" x14ac:dyDescent="0.25">
      <c r="L1594" s="12"/>
      <c r="O1594" s="12"/>
      <c r="P1594" s="12"/>
      <c r="Q1594" s="12"/>
      <c r="R1594" s="12"/>
      <c r="S1594" s="12"/>
      <c r="V1594" s="12"/>
      <c r="Y1594" s="12"/>
      <c r="AB1594" s="12"/>
      <c r="AC1594" s="12"/>
      <c r="AD1594" s="12"/>
      <c r="AM1594" s="12"/>
      <c r="AP1594" s="12"/>
    </row>
    <row r="1595" spans="12:42" x14ac:dyDescent="0.25">
      <c r="L1595" s="12"/>
      <c r="O1595" s="12"/>
      <c r="P1595" s="12"/>
      <c r="Q1595" s="12"/>
      <c r="R1595" s="12"/>
      <c r="S1595" s="12"/>
      <c r="V1595" s="12"/>
      <c r="Y1595" s="12"/>
      <c r="AB1595" s="12"/>
      <c r="AC1595" s="12"/>
      <c r="AD1595" s="12"/>
      <c r="AM1595" s="12"/>
      <c r="AP1595" s="12"/>
    </row>
    <row r="1596" spans="12:42" x14ac:dyDescent="0.25">
      <c r="L1596" s="12"/>
      <c r="O1596" s="12"/>
      <c r="P1596" s="12"/>
      <c r="Q1596" s="12"/>
      <c r="R1596" s="12"/>
      <c r="S1596" s="12"/>
      <c r="V1596" s="12"/>
      <c r="Y1596" s="12"/>
      <c r="AB1596" s="12"/>
      <c r="AC1596" s="12"/>
      <c r="AD1596" s="12"/>
      <c r="AM1596" s="12"/>
      <c r="AP1596" s="12"/>
    </row>
    <row r="1597" spans="12:42" x14ac:dyDescent="0.25">
      <c r="L1597" s="12"/>
      <c r="O1597" s="12"/>
      <c r="P1597" s="12"/>
      <c r="Q1597" s="12"/>
      <c r="R1597" s="12"/>
      <c r="S1597" s="12"/>
      <c r="V1597" s="12"/>
      <c r="Y1597" s="12"/>
      <c r="AB1597" s="12"/>
      <c r="AC1597" s="12"/>
      <c r="AD1597" s="12"/>
      <c r="AM1597" s="12"/>
      <c r="AP1597" s="12"/>
    </row>
    <row r="1598" spans="12:42" x14ac:dyDescent="0.25">
      <c r="L1598" s="12"/>
      <c r="O1598" s="12"/>
      <c r="P1598" s="12"/>
      <c r="Q1598" s="12"/>
      <c r="R1598" s="12"/>
      <c r="S1598" s="12"/>
      <c r="V1598" s="12"/>
      <c r="Y1598" s="12"/>
      <c r="AB1598" s="12"/>
      <c r="AC1598" s="12"/>
      <c r="AD1598" s="12"/>
      <c r="AM1598" s="12"/>
      <c r="AP1598" s="12"/>
    </row>
    <row r="1599" spans="12:42" x14ac:dyDescent="0.25">
      <c r="L1599" s="12"/>
      <c r="O1599" s="12"/>
      <c r="P1599" s="12"/>
      <c r="Q1599" s="12"/>
      <c r="R1599" s="12"/>
      <c r="S1599" s="12"/>
      <c r="V1599" s="12"/>
      <c r="Y1599" s="12"/>
      <c r="AB1599" s="12"/>
      <c r="AC1599" s="12"/>
      <c r="AD1599" s="12"/>
      <c r="AM1599" s="12"/>
      <c r="AP1599" s="12"/>
    </row>
    <row r="1600" spans="12:42" x14ac:dyDescent="0.25">
      <c r="L1600" s="12"/>
      <c r="O1600" s="12"/>
      <c r="P1600" s="12"/>
      <c r="Q1600" s="12"/>
      <c r="R1600" s="12"/>
      <c r="S1600" s="12"/>
      <c r="V1600" s="12"/>
      <c r="Y1600" s="12"/>
      <c r="AB1600" s="12"/>
      <c r="AC1600" s="12"/>
      <c r="AD1600" s="12"/>
      <c r="AM1600" s="12"/>
      <c r="AP1600" s="12"/>
    </row>
    <row r="1601" spans="12:42" x14ac:dyDescent="0.25">
      <c r="L1601" s="12"/>
      <c r="O1601" s="12"/>
      <c r="P1601" s="12"/>
      <c r="Q1601" s="12"/>
      <c r="R1601" s="12"/>
      <c r="S1601" s="12"/>
      <c r="V1601" s="12"/>
      <c r="Y1601" s="12"/>
      <c r="AB1601" s="12"/>
      <c r="AC1601" s="12"/>
      <c r="AD1601" s="12"/>
      <c r="AM1601" s="12"/>
      <c r="AP1601" s="12"/>
    </row>
    <row r="1602" spans="12:42" x14ac:dyDescent="0.25">
      <c r="L1602" s="12"/>
      <c r="O1602" s="12"/>
      <c r="P1602" s="12"/>
      <c r="Q1602" s="12"/>
      <c r="R1602" s="12"/>
      <c r="S1602" s="12"/>
      <c r="V1602" s="12"/>
      <c r="Y1602" s="12"/>
      <c r="AB1602" s="12"/>
      <c r="AC1602" s="12"/>
      <c r="AD1602" s="12"/>
      <c r="AM1602" s="12"/>
      <c r="AP1602" s="12"/>
    </row>
    <row r="1603" spans="12:42" x14ac:dyDescent="0.25">
      <c r="L1603" s="12"/>
      <c r="O1603" s="12"/>
      <c r="P1603" s="12"/>
      <c r="Q1603" s="12"/>
      <c r="R1603" s="12"/>
      <c r="S1603" s="12"/>
      <c r="V1603" s="12"/>
      <c r="Y1603" s="12"/>
      <c r="AB1603" s="12"/>
      <c r="AC1603" s="12"/>
      <c r="AD1603" s="12"/>
      <c r="AM1603" s="12"/>
      <c r="AP1603" s="12"/>
    </row>
    <row r="1604" spans="12:42" x14ac:dyDescent="0.25">
      <c r="L1604" s="12"/>
      <c r="O1604" s="12"/>
      <c r="P1604" s="12"/>
      <c r="Q1604" s="12"/>
      <c r="R1604" s="12"/>
      <c r="S1604" s="12"/>
      <c r="V1604" s="12"/>
      <c r="Y1604" s="12"/>
      <c r="AB1604" s="12"/>
      <c r="AC1604" s="12"/>
      <c r="AD1604" s="12"/>
      <c r="AM1604" s="12"/>
      <c r="AP1604" s="12"/>
    </row>
    <row r="1605" spans="12:42" x14ac:dyDescent="0.25">
      <c r="L1605" s="12"/>
      <c r="O1605" s="12"/>
      <c r="P1605" s="12"/>
      <c r="Q1605" s="12"/>
      <c r="R1605" s="12"/>
      <c r="S1605" s="12"/>
      <c r="V1605" s="12"/>
      <c r="Y1605" s="12"/>
      <c r="AB1605" s="12"/>
      <c r="AC1605" s="12"/>
      <c r="AD1605" s="12"/>
      <c r="AM1605" s="12"/>
      <c r="AP1605" s="12"/>
    </row>
    <row r="1606" spans="12:42" x14ac:dyDescent="0.25">
      <c r="L1606" s="12"/>
      <c r="O1606" s="12"/>
      <c r="P1606" s="12"/>
      <c r="Q1606" s="12"/>
      <c r="R1606" s="12"/>
      <c r="S1606" s="12"/>
      <c r="V1606" s="12"/>
      <c r="Y1606" s="12"/>
      <c r="AB1606" s="12"/>
      <c r="AC1606" s="12"/>
      <c r="AD1606" s="12"/>
      <c r="AM1606" s="12"/>
      <c r="AP1606" s="12"/>
    </row>
    <row r="1607" spans="12:42" x14ac:dyDescent="0.25">
      <c r="L1607" s="12"/>
      <c r="O1607" s="12"/>
      <c r="P1607" s="12"/>
      <c r="Q1607" s="12"/>
      <c r="R1607" s="12"/>
      <c r="S1607" s="12"/>
      <c r="V1607" s="12"/>
      <c r="Y1607" s="12"/>
      <c r="AB1607" s="12"/>
      <c r="AC1607" s="12"/>
      <c r="AD1607" s="12"/>
      <c r="AM1607" s="12"/>
      <c r="AP1607" s="12"/>
    </row>
    <row r="1608" spans="12:42" x14ac:dyDescent="0.25">
      <c r="L1608" s="12"/>
      <c r="O1608" s="12"/>
      <c r="P1608" s="12"/>
      <c r="Q1608" s="12"/>
      <c r="R1608" s="12"/>
      <c r="S1608" s="12"/>
      <c r="V1608" s="12"/>
      <c r="Y1608" s="12"/>
      <c r="AB1608" s="12"/>
      <c r="AC1608" s="12"/>
      <c r="AD1608" s="12"/>
      <c r="AM1608" s="12"/>
      <c r="AP1608" s="12"/>
    </row>
    <row r="1609" spans="12:42" x14ac:dyDescent="0.25">
      <c r="L1609" s="12"/>
      <c r="O1609" s="12"/>
      <c r="P1609" s="12"/>
      <c r="Q1609" s="12"/>
      <c r="R1609" s="12"/>
      <c r="S1609" s="12"/>
      <c r="V1609" s="12"/>
      <c r="Y1609" s="12"/>
      <c r="AB1609" s="12"/>
      <c r="AC1609" s="12"/>
      <c r="AD1609" s="12"/>
      <c r="AM1609" s="12"/>
      <c r="AP1609" s="12"/>
    </row>
    <row r="1610" spans="12:42" x14ac:dyDescent="0.25">
      <c r="L1610" s="12"/>
      <c r="O1610" s="12"/>
      <c r="P1610" s="12"/>
      <c r="Q1610" s="12"/>
      <c r="R1610" s="12"/>
      <c r="S1610" s="12"/>
      <c r="V1610" s="12"/>
      <c r="Y1610" s="12"/>
      <c r="AB1610" s="12"/>
      <c r="AC1610" s="12"/>
      <c r="AD1610" s="12"/>
      <c r="AM1610" s="12"/>
      <c r="AP1610" s="12"/>
    </row>
    <row r="1611" spans="12:42" x14ac:dyDescent="0.25">
      <c r="L1611" s="12"/>
      <c r="O1611" s="12"/>
      <c r="P1611" s="12"/>
      <c r="Q1611" s="12"/>
      <c r="R1611" s="12"/>
      <c r="S1611" s="12"/>
      <c r="V1611" s="12"/>
      <c r="Y1611" s="12"/>
      <c r="AB1611" s="12"/>
      <c r="AC1611" s="12"/>
      <c r="AD1611" s="12"/>
      <c r="AM1611" s="12"/>
      <c r="AP1611" s="12"/>
    </row>
    <row r="1612" spans="12:42" x14ac:dyDescent="0.25">
      <c r="L1612" s="12"/>
      <c r="O1612" s="12"/>
      <c r="P1612" s="12"/>
      <c r="Q1612" s="12"/>
      <c r="R1612" s="12"/>
      <c r="S1612" s="12"/>
      <c r="V1612" s="12"/>
      <c r="Y1612" s="12"/>
      <c r="AB1612" s="12"/>
      <c r="AC1612" s="12"/>
      <c r="AD1612" s="12"/>
      <c r="AM1612" s="12"/>
      <c r="AP1612" s="12"/>
    </row>
    <row r="1613" spans="12:42" x14ac:dyDescent="0.25">
      <c r="L1613" s="12"/>
      <c r="O1613" s="12"/>
      <c r="P1613" s="12"/>
      <c r="Q1613" s="12"/>
      <c r="R1613" s="12"/>
      <c r="S1613" s="12"/>
      <c r="V1613" s="12"/>
      <c r="Y1613" s="12"/>
      <c r="AB1613" s="12"/>
      <c r="AC1613" s="12"/>
      <c r="AD1613" s="12"/>
      <c r="AM1613" s="12"/>
      <c r="AP1613" s="12"/>
    </row>
    <row r="1614" spans="12:42" x14ac:dyDescent="0.25">
      <c r="L1614" s="12"/>
      <c r="O1614" s="12"/>
      <c r="P1614" s="12"/>
      <c r="Q1614" s="12"/>
      <c r="R1614" s="12"/>
      <c r="S1614" s="12"/>
      <c r="V1614" s="12"/>
      <c r="Y1614" s="12"/>
      <c r="AB1614" s="12"/>
      <c r="AC1614" s="12"/>
      <c r="AD1614" s="12"/>
      <c r="AM1614" s="12"/>
      <c r="AP1614" s="12"/>
    </row>
    <row r="1615" spans="12:42" x14ac:dyDescent="0.25">
      <c r="L1615" s="12"/>
      <c r="O1615" s="12"/>
      <c r="P1615" s="12"/>
      <c r="Q1615" s="12"/>
      <c r="R1615" s="12"/>
      <c r="S1615" s="12"/>
      <c r="V1615" s="12"/>
      <c r="Y1615" s="12"/>
      <c r="AB1615" s="12"/>
      <c r="AC1615" s="12"/>
      <c r="AD1615" s="12"/>
      <c r="AM1615" s="12"/>
      <c r="AP1615" s="12"/>
    </row>
    <row r="1616" spans="12:42" x14ac:dyDescent="0.25">
      <c r="L1616" s="12"/>
      <c r="O1616" s="12"/>
      <c r="P1616" s="12"/>
      <c r="Q1616" s="12"/>
      <c r="R1616" s="12"/>
      <c r="S1616" s="12"/>
      <c r="V1616" s="12"/>
      <c r="Y1616" s="12"/>
      <c r="AB1616" s="12"/>
      <c r="AC1616" s="12"/>
      <c r="AD1616" s="12"/>
      <c r="AM1616" s="12"/>
      <c r="AP1616" s="12"/>
    </row>
    <row r="1617" spans="12:42" x14ac:dyDescent="0.25">
      <c r="L1617" s="12"/>
      <c r="O1617" s="12"/>
      <c r="P1617" s="12"/>
      <c r="Q1617" s="12"/>
      <c r="R1617" s="12"/>
      <c r="S1617" s="12"/>
      <c r="V1617" s="12"/>
      <c r="Y1617" s="12"/>
      <c r="AB1617" s="12"/>
      <c r="AC1617" s="12"/>
      <c r="AD1617" s="12"/>
      <c r="AM1617" s="12"/>
      <c r="AP1617" s="12"/>
    </row>
    <row r="1618" spans="12:42" x14ac:dyDescent="0.25">
      <c r="L1618" s="12"/>
      <c r="O1618" s="12"/>
      <c r="P1618" s="12"/>
      <c r="Q1618" s="12"/>
      <c r="R1618" s="12"/>
      <c r="S1618" s="12"/>
      <c r="V1618" s="12"/>
      <c r="Y1618" s="12"/>
      <c r="AB1618" s="12"/>
      <c r="AC1618" s="12"/>
      <c r="AD1618" s="12"/>
      <c r="AM1618" s="12"/>
      <c r="AP1618" s="12"/>
    </row>
    <row r="1619" spans="12:42" x14ac:dyDescent="0.25">
      <c r="L1619" s="12"/>
      <c r="O1619" s="12"/>
      <c r="P1619" s="12"/>
      <c r="Q1619" s="12"/>
      <c r="R1619" s="12"/>
      <c r="S1619" s="12"/>
      <c r="V1619" s="12"/>
      <c r="Y1619" s="12"/>
      <c r="AB1619" s="12"/>
      <c r="AC1619" s="12"/>
      <c r="AD1619" s="12"/>
      <c r="AM1619" s="12"/>
      <c r="AP1619" s="12"/>
    </row>
    <row r="1620" spans="12:42" x14ac:dyDescent="0.25">
      <c r="L1620" s="12"/>
      <c r="O1620" s="12"/>
      <c r="P1620" s="12"/>
      <c r="Q1620" s="12"/>
      <c r="R1620" s="12"/>
      <c r="S1620" s="12"/>
      <c r="V1620" s="12"/>
      <c r="Y1620" s="12"/>
      <c r="AB1620" s="12"/>
      <c r="AC1620" s="12"/>
      <c r="AD1620" s="12"/>
      <c r="AM1620" s="12"/>
      <c r="AP1620" s="12"/>
    </row>
    <row r="1621" spans="12:42" x14ac:dyDescent="0.25">
      <c r="L1621" s="12"/>
      <c r="O1621" s="12"/>
      <c r="P1621" s="12"/>
      <c r="Q1621" s="12"/>
      <c r="R1621" s="12"/>
      <c r="S1621" s="12"/>
      <c r="V1621" s="12"/>
      <c r="Y1621" s="12"/>
      <c r="AB1621" s="12"/>
      <c r="AC1621" s="12"/>
      <c r="AD1621" s="12"/>
      <c r="AM1621" s="12"/>
      <c r="AP1621" s="12"/>
    </row>
    <row r="1622" spans="12:42" x14ac:dyDescent="0.25">
      <c r="L1622" s="12"/>
      <c r="O1622" s="12"/>
      <c r="P1622" s="12"/>
      <c r="Q1622" s="12"/>
      <c r="R1622" s="12"/>
      <c r="S1622" s="12"/>
      <c r="V1622" s="12"/>
      <c r="Y1622" s="12"/>
      <c r="AB1622" s="12"/>
      <c r="AC1622" s="12"/>
      <c r="AD1622" s="12"/>
      <c r="AM1622" s="12"/>
      <c r="AP1622" s="12"/>
    </row>
    <row r="1623" spans="12:42" x14ac:dyDescent="0.25">
      <c r="L1623" s="12"/>
      <c r="O1623" s="12"/>
      <c r="P1623" s="12"/>
      <c r="Q1623" s="12"/>
      <c r="R1623" s="12"/>
      <c r="S1623" s="12"/>
      <c r="V1623" s="12"/>
      <c r="Y1623" s="12"/>
      <c r="AB1623" s="12"/>
      <c r="AC1623" s="12"/>
      <c r="AD1623" s="12"/>
      <c r="AM1623" s="12"/>
      <c r="AP1623" s="12"/>
    </row>
    <row r="1624" spans="12:42" x14ac:dyDescent="0.25">
      <c r="L1624" s="12"/>
      <c r="O1624" s="12"/>
      <c r="P1624" s="12"/>
      <c r="Q1624" s="12"/>
      <c r="R1624" s="12"/>
      <c r="S1624" s="12"/>
      <c r="V1624" s="12"/>
      <c r="Y1624" s="12"/>
      <c r="AB1624" s="12"/>
      <c r="AC1624" s="12"/>
      <c r="AD1624" s="12"/>
      <c r="AM1624" s="12"/>
      <c r="AP1624" s="12"/>
    </row>
    <row r="1625" spans="12:42" x14ac:dyDescent="0.25">
      <c r="L1625" s="12"/>
      <c r="O1625" s="12"/>
      <c r="P1625" s="12"/>
      <c r="Q1625" s="12"/>
      <c r="R1625" s="12"/>
      <c r="S1625" s="12"/>
      <c r="V1625" s="12"/>
      <c r="Y1625" s="12"/>
      <c r="AB1625" s="12"/>
      <c r="AC1625" s="12"/>
      <c r="AD1625" s="12"/>
      <c r="AM1625" s="12"/>
      <c r="AP1625" s="12"/>
    </row>
    <row r="1626" spans="12:42" x14ac:dyDescent="0.25">
      <c r="L1626" s="12"/>
      <c r="O1626" s="12"/>
      <c r="P1626" s="12"/>
      <c r="Q1626" s="12"/>
      <c r="R1626" s="12"/>
      <c r="S1626" s="12"/>
      <c r="V1626" s="12"/>
      <c r="Y1626" s="12"/>
      <c r="AB1626" s="12"/>
      <c r="AC1626" s="12"/>
      <c r="AD1626" s="12"/>
      <c r="AM1626" s="12"/>
      <c r="AP1626" s="12"/>
    </row>
    <row r="1627" spans="12:42" x14ac:dyDescent="0.25">
      <c r="L1627" s="12"/>
      <c r="O1627" s="12"/>
      <c r="P1627" s="12"/>
      <c r="Q1627" s="12"/>
      <c r="R1627" s="12"/>
      <c r="S1627" s="12"/>
      <c r="V1627" s="12"/>
      <c r="Y1627" s="12"/>
      <c r="AB1627" s="12"/>
      <c r="AC1627" s="12"/>
      <c r="AD1627" s="12"/>
      <c r="AM1627" s="12"/>
      <c r="AP1627" s="12"/>
    </row>
    <row r="1628" spans="12:42" x14ac:dyDescent="0.25">
      <c r="L1628" s="12"/>
      <c r="O1628" s="12"/>
      <c r="P1628" s="12"/>
      <c r="Q1628" s="12"/>
      <c r="R1628" s="12"/>
      <c r="S1628" s="12"/>
      <c r="V1628" s="12"/>
      <c r="Y1628" s="12"/>
      <c r="AB1628" s="12"/>
      <c r="AC1628" s="12"/>
      <c r="AD1628" s="12"/>
      <c r="AM1628" s="12"/>
      <c r="AP1628" s="12"/>
    </row>
    <row r="1629" spans="12:42" x14ac:dyDescent="0.25">
      <c r="L1629" s="12"/>
      <c r="O1629" s="12"/>
      <c r="P1629" s="12"/>
      <c r="Q1629" s="12"/>
      <c r="R1629" s="12"/>
      <c r="S1629" s="12"/>
      <c r="V1629" s="12"/>
      <c r="Y1629" s="12"/>
      <c r="AB1629" s="12"/>
      <c r="AC1629" s="12"/>
      <c r="AD1629" s="12"/>
      <c r="AM1629" s="12"/>
      <c r="AP1629" s="12"/>
    </row>
    <row r="1630" spans="12:42" x14ac:dyDescent="0.25">
      <c r="L1630" s="12"/>
      <c r="O1630" s="12"/>
      <c r="P1630" s="12"/>
      <c r="Q1630" s="12"/>
      <c r="R1630" s="12"/>
      <c r="S1630" s="12"/>
      <c r="V1630" s="12"/>
      <c r="Y1630" s="12"/>
      <c r="AB1630" s="12"/>
      <c r="AC1630" s="12"/>
      <c r="AD1630" s="12"/>
      <c r="AM1630" s="12"/>
      <c r="AP1630" s="12"/>
    </row>
    <row r="1631" spans="12:42" x14ac:dyDescent="0.25">
      <c r="L1631" s="12"/>
      <c r="O1631" s="12"/>
      <c r="P1631" s="12"/>
      <c r="Q1631" s="12"/>
      <c r="R1631" s="12"/>
      <c r="S1631" s="12"/>
      <c r="V1631" s="12"/>
      <c r="Y1631" s="12"/>
      <c r="AB1631" s="12"/>
      <c r="AC1631" s="12"/>
      <c r="AD1631" s="12"/>
      <c r="AM1631" s="12"/>
      <c r="AP1631" s="12"/>
    </row>
    <row r="1632" spans="12:42" x14ac:dyDescent="0.25">
      <c r="L1632" s="12"/>
      <c r="O1632" s="12"/>
      <c r="P1632" s="12"/>
      <c r="Q1632" s="12"/>
      <c r="R1632" s="12"/>
      <c r="S1632" s="12"/>
      <c r="V1632" s="12"/>
      <c r="Y1632" s="12"/>
      <c r="AB1632" s="12"/>
      <c r="AC1632" s="12"/>
      <c r="AD1632" s="12"/>
      <c r="AM1632" s="12"/>
      <c r="AP1632" s="12"/>
    </row>
    <row r="1633" spans="1:42" x14ac:dyDescent="0.25">
      <c r="L1633" s="12"/>
      <c r="O1633" s="12"/>
      <c r="P1633" s="12"/>
      <c r="Q1633" s="12"/>
      <c r="R1633" s="12"/>
      <c r="S1633" s="12"/>
      <c r="V1633" s="12"/>
      <c r="Y1633" s="12"/>
      <c r="AB1633" s="12"/>
      <c r="AC1633" s="12"/>
      <c r="AD1633" s="12"/>
      <c r="AM1633" s="12"/>
      <c r="AP1633" s="12"/>
    </row>
    <row r="1634" spans="1:42" x14ac:dyDescent="0.25">
      <c r="L1634" s="12"/>
      <c r="O1634" s="12"/>
      <c r="P1634" s="12"/>
      <c r="Q1634" s="12"/>
      <c r="R1634" s="12"/>
      <c r="S1634" s="12"/>
      <c r="V1634" s="12"/>
      <c r="Y1634" s="12"/>
      <c r="AB1634" s="12"/>
      <c r="AC1634" s="12"/>
      <c r="AD1634" s="12"/>
      <c r="AM1634" s="12"/>
      <c r="AP1634" s="12"/>
    </row>
    <row r="1635" spans="1:42" x14ac:dyDescent="0.25">
      <c r="L1635" s="12"/>
      <c r="O1635" s="12"/>
      <c r="P1635" s="12"/>
      <c r="Q1635" s="12"/>
      <c r="R1635" s="12"/>
      <c r="S1635" s="12"/>
      <c r="V1635" s="12"/>
      <c r="Y1635" s="12"/>
      <c r="AB1635" s="12"/>
      <c r="AC1635" s="12"/>
      <c r="AD1635" s="12"/>
      <c r="AM1635" s="12"/>
      <c r="AP1635" s="12"/>
    </row>
    <row r="1636" spans="1:42" x14ac:dyDescent="0.25">
      <c r="L1636" s="12"/>
      <c r="O1636" s="12"/>
      <c r="P1636" s="12"/>
      <c r="Q1636" s="12"/>
      <c r="R1636" s="12"/>
      <c r="S1636" s="12"/>
      <c r="V1636" s="12"/>
      <c r="Y1636" s="12"/>
      <c r="AB1636" s="12"/>
      <c r="AC1636" s="12"/>
      <c r="AD1636" s="12"/>
      <c r="AM1636" s="12"/>
      <c r="AP1636" s="12"/>
    </row>
    <row r="1637" spans="1:42" x14ac:dyDescent="0.25">
      <c r="L1637" s="12"/>
      <c r="O1637" s="12"/>
      <c r="P1637" s="12"/>
      <c r="Q1637" s="12"/>
      <c r="R1637" s="12"/>
      <c r="S1637" s="12"/>
      <c r="V1637" s="12"/>
      <c r="Y1637" s="12"/>
      <c r="AB1637" s="12"/>
      <c r="AC1637" s="12"/>
      <c r="AD1637" s="12"/>
      <c r="AM1637" s="12"/>
      <c r="AP1637" s="12"/>
    </row>
    <row r="1638" spans="1:42" x14ac:dyDescent="0.25">
      <c r="L1638" s="12"/>
      <c r="O1638" s="12"/>
      <c r="P1638" s="12"/>
      <c r="Q1638" s="12"/>
      <c r="R1638" s="12"/>
      <c r="S1638" s="12"/>
      <c r="V1638" s="12"/>
      <c r="Y1638" s="12"/>
      <c r="AB1638" s="12"/>
      <c r="AC1638" s="12"/>
      <c r="AD1638" s="12"/>
      <c r="AM1638" s="12"/>
      <c r="AP1638" s="12"/>
    </row>
    <row r="1639" spans="1:42" x14ac:dyDescent="0.25">
      <c r="L1639" s="12"/>
      <c r="O1639" s="12"/>
      <c r="P1639" s="12"/>
      <c r="Q1639" s="12"/>
      <c r="R1639" s="12"/>
      <c r="S1639" s="12"/>
      <c r="V1639" s="12"/>
      <c r="Y1639" s="12"/>
      <c r="AB1639" s="12"/>
      <c r="AC1639" s="12"/>
      <c r="AD1639" s="12"/>
      <c r="AM1639" s="12"/>
      <c r="AP1639" s="12"/>
    </row>
    <row r="1640" spans="1:42" x14ac:dyDescent="0.25">
      <c r="L1640" s="12"/>
      <c r="O1640" s="12"/>
      <c r="P1640" s="12"/>
      <c r="Q1640" s="12"/>
      <c r="R1640" s="12"/>
      <c r="S1640" s="12"/>
      <c r="V1640" s="12"/>
      <c r="Y1640" s="12"/>
      <c r="AB1640" s="12"/>
      <c r="AC1640" s="12"/>
      <c r="AD1640" s="12"/>
      <c r="AM1640" s="12"/>
      <c r="AP1640" s="12"/>
    </row>
    <row r="1642" spans="1:42" x14ac:dyDescent="0.25">
      <c r="S1642" s="12"/>
      <c r="AD1642" s="15"/>
    </row>
    <row r="1643" spans="1:42" x14ac:dyDescent="0.25">
      <c r="T1643" s="13"/>
      <c r="AE1643" s="13"/>
      <c r="AF1643" s="13"/>
    </row>
    <row r="1644" spans="1:42" x14ac:dyDescent="0.25">
      <c r="U1644" s="14"/>
    </row>
    <row r="1645" spans="1:42" s="36" customFormat="1" x14ac:dyDescent="0.25">
      <c r="A1645" s="35"/>
    </row>
    <row r="1648" spans="1:42" x14ac:dyDescent="0.25">
      <c r="L1648" s="12"/>
      <c r="O1648" s="12"/>
      <c r="Q1648" s="12"/>
      <c r="R1648" s="12"/>
      <c r="S1648" s="12"/>
      <c r="V1648" s="12"/>
      <c r="Y1648" s="12"/>
      <c r="AB1648" s="12"/>
      <c r="AC1648" s="12"/>
      <c r="AD1648" s="12"/>
      <c r="AM1648" s="12"/>
      <c r="AP1648" s="12"/>
    </row>
    <row r="1649" spans="12:42" x14ac:dyDescent="0.25">
      <c r="L1649" s="12"/>
      <c r="O1649" s="12"/>
      <c r="Q1649" s="12"/>
      <c r="R1649" s="12"/>
      <c r="S1649" s="12"/>
      <c r="V1649" s="12"/>
      <c r="Y1649" s="12"/>
      <c r="AB1649" s="12"/>
      <c r="AC1649" s="12"/>
      <c r="AD1649" s="12"/>
      <c r="AM1649" s="12"/>
      <c r="AP1649" s="12"/>
    </row>
    <row r="1650" spans="12:42" x14ac:dyDescent="0.25">
      <c r="L1650" s="12"/>
      <c r="O1650" s="12"/>
      <c r="Q1650" s="12"/>
      <c r="R1650" s="12"/>
      <c r="S1650" s="12"/>
      <c r="V1650" s="12"/>
      <c r="Y1650" s="12"/>
      <c r="AB1650" s="12"/>
      <c r="AC1650" s="12"/>
      <c r="AD1650" s="12"/>
      <c r="AM1650" s="12"/>
      <c r="AP1650" s="12"/>
    </row>
    <row r="1651" spans="12:42" x14ac:dyDescent="0.25">
      <c r="L1651" s="12"/>
      <c r="O1651" s="12"/>
      <c r="Q1651" s="12"/>
      <c r="R1651" s="12"/>
      <c r="S1651" s="12"/>
      <c r="V1651" s="12"/>
      <c r="Y1651" s="12"/>
      <c r="AB1651" s="12"/>
      <c r="AC1651" s="12"/>
      <c r="AD1651" s="12"/>
      <c r="AM1651" s="12"/>
      <c r="AP1651" s="12"/>
    </row>
    <row r="1652" spans="12:42" x14ac:dyDescent="0.25">
      <c r="L1652" s="12"/>
      <c r="O1652" s="12"/>
      <c r="Q1652" s="12"/>
      <c r="R1652" s="12"/>
      <c r="S1652" s="12"/>
      <c r="V1652" s="12"/>
      <c r="Y1652" s="12"/>
      <c r="AB1652" s="12"/>
      <c r="AC1652" s="12"/>
      <c r="AD1652" s="12"/>
      <c r="AM1652" s="12"/>
      <c r="AP1652" s="12"/>
    </row>
    <row r="1653" spans="12:42" x14ac:dyDescent="0.25">
      <c r="L1653" s="12"/>
      <c r="O1653" s="12"/>
      <c r="Q1653" s="12"/>
      <c r="R1653" s="12"/>
      <c r="S1653" s="12"/>
      <c r="V1653" s="12"/>
      <c r="Y1653" s="12"/>
      <c r="AB1653" s="12"/>
      <c r="AC1653" s="12"/>
      <c r="AD1653" s="12"/>
      <c r="AM1653" s="12"/>
      <c r="AP1653" s="12"/>
    </row>
    <row r="1654" spans="12:42" x14ac:dyDescent="0.25">
      <c r="L1654" s="12"/>
      <c r="O1654" s="12"/>
      <c r="Q1654" s="12"/>
      <c r="R1654" s="12"/>
      <c r="S1654" s="12"/>
      <c r="V1654" s="12"/>
      <c r="Y1654" s="12"/>
      <c r="AB1654" s="12"/>
      <c r="AC1654" s="12"/>
      <c r="AD1654" s="12"/>
      <c r="AM1654" s="12"/>
      <c r="AP1654" s="12"/>
    </row>
    <row r="1655" spans="12:42" x14ac:dyDescent="0.25">
      <c r="L1655" s="12"/>
      <c r="O1655" s="12"/>
      <c r="Q1655" s="12"/>
      <c r="R1655" s="12"/>
      <c r="S1655" s="12"/>
      <c r="V1655" s="12"/>
      <c r="Y1655" s="12"/>
      <c r="AB1655" s="12"/>
      <c r="AC1655" s="12"/>
      <c r="AD1655" s="12"/>
      <c r="AM1655" s="12"/>
      <c r="AP1655" s="12"/>
    </row>
    <row r="1656" spans="12:42" x14ac:dyDescent="0.25">
      <c r="L1656" s="12"/>
      <c r="O1656" s="12"/>
      <c r="Q1656" s="12"/>
      <c r="R1656" s="12"/>
      <c r="S1656" s="12"/>
      <c r="V1656" s="12"/>
      <c r="Y1656" s="12"/>
      <c r="AB1656" s="12"/>
      <c r="AC1656" s="12"/>
      <c r="AD1656" s="12"/>
      <c r="AM1656" s="12"/>
      <c r="AP1656" s="12"/>
    </row>
    <row r="1657" spans="12:42" x14ac:dyDescent="0.25">
      <c r="L1657" s="12"/>
      <c r="O1657" s="12"/>
      <c r="Q1657" s="12"/>
      <c r="R1657" s="12"/>
      <c r="S1657" s="12"/>
      <c r="V1657" s="12"/>
      <c r="Y1657" s="12"/>
      <c r="AB1657" s="12"/>
      <c r="AC1657" s="12"/>
      <c r="AD1657" s="12"/>
      <c r="AM1657" s="12"/>
      <c r="AP1657" s="12"/>
    </row>
    <row r="1658" spans="12:42" x14ac:dyDescent="0.25">
      <c r="L1658" s="12"/>
      <c r="O1658" s="12"/>
      <c r="Q1658" s="12"/>
      <c r="R1658" s="12"/>
      <c r="S1658" s="12"/>
      <c r="V1658" s="12"/>
      <c r="Y1658" s="12"/>
      <c r="AB1658" s="12"/>
      <c r="AC1658" s="12"/>
      <c r="AD1658" s="12"/>
      <c r="AM1658" s="12"/>
      <c r="AP1658" s="12"/>
    </row>
    <row r="1659" spans="12:42" x14ac:dyDescent="0.25">
      <c r="L1659" s="12"/>
      <c r="O1659" s="12"/>
      <c r="Q1659" s="12"/>
      <c r="R1659" s="12"/>
      <c r="S1659" s="12"/>
      <c r="V1659" s="12"/>
      <c r="Y1659" s="12"/>
      <c r="AB1659" s="12"/>
      <c r="AC1659" s="12"/>
      <c r="AD1659" s="12"/>
      <c r="AM1659" s="12"/>
      <c r="AP1659" s="12"/>
    </row>
    <row r="1660" spans="12:42" x14ac:dyDescent="0.25">
      <c r="L1660" s="12"/>
      <c r="O1660" s="12"/>
      <c r="Q1660" s="12"/>
      <c r="R1660" s="12"/>
      <c r="S1660" s="12"/>
      <c r="V1660" s="12"/>
      <c r="Y1660" s="12"/>
      <c r="AB1660" s="12"/>
      <c r="AC1660" s="12"/>
      <c r="AD1660" s="12"/>
      <c r="AM1660" s="12"/>
      <c r="AP1660" s="12"/>
    </row>
    <row r="1661" spans="12:42" x14ac:dyDescent="0.25">
      <c r="L1661" s="12"/>
      <c r="O1661" s="12"/>
      <c r="Q1661" s="12"/>
      <c r="R1661" s="12"/>
      <c r="S1661" s="12"/>
      <c r="V1661" s="12"/>
      <c r="Y1661" s="12"/>
      <c r="AB1661" s="12"/>
      <c r="AC1661" s="12"/>
      <c r="AD1661" s="12"/>
      <c r="AM1661" s="12"/>
      <c r="AP1661" s="12"/>
    </row>
    <row r="1662" spans="12:42" x14ac:dyDescent="0.25">
      <c r="L1662" s="12"/>
      <c r="O1662" s="12"/>
      <c r="Q1662" s="12"/>
      <c r="R1662" s="12"/>
      <c r="S1662" s="12"/>
      <c r="V1662" s="12"/>
      <c r="Y1662" s="12"/>
      <c r="AB1662" s="12"/>
      <c r="AC1662" s="12"/>
      <c r="AD1662" s="12"/>
      <c r="AM1662" s="12"/>
      <c r="AP1662" s="12"/>
    </row>
    <row r="1663" spans="12:42" x14ac:dyDescent="0.25">
      <c r="L1663" s="12"/>
      <c r="O1663" s="12"/>
      <c r="Q1663" s="12"/>
      <c r="R1663" s="12"/>
      <c r="S1663" s="12"/>
      <c r="V1663" s="12"/>
      <c r="Y1663" s="12"/>
      <c r="AB1663" s="12"/>
      <c r="AC1663" s="12"/>
      <c r="AD1663" s="12"/>
      <c r="AM1663" s="12"/>
      <c r="AP1663" s="12"/>
    </row>
    <row r="1664" spans="12:42" x14ac:dyDescent="0.25">
      <c r="L1664" s="12"/>
      <c r="O1664" s="12"/>
      <c r="Q1664" s="12"/>
      <c r="R1664" s="12"/>
      <c r="S1664" s="12"/>
      <c r="V1664" s="12"/>
      <c r="Y1664" s="12"/>
      <c r="AB1664" s="12"/>
      <c r="AC1664" s="12"/>
      <c r="AD1664" s="12"/>
      <c r="AM1664" s="12"/>
      <c r="AP1664" s="12"/>
    </row>
    <row r="1665" spans="5:42" x14ac:dyDescent="0.25">
      <c r="L1665" s="12"/>
      <c r="O1665" s="12"/>
      <c r="Q1665" s="12"/>
      <c r="R1665" s="12"/>
      <c r="S1665" s="12"/>
      <c r="V1665" s="12"/>
      <c r="Y1665" s="12"/>
      <c r="AB1665" s="12"/>
      <c r="AC1665" s="12"/>
      <c r="AD1665" s="12"/>
      <c r="AM1665" s="12"/>
      <c r="AP1665" s="12"/>
    </row>
    <row r="1666" spans="5:42" x14ac:dyDescent="0.25">
      <c r="L1666" s="12"/>
      <c r="O1666" s="12"/>
      <c r="Q1666" s="12"/>
      <c r="R1666" s="12"/>
      <c r="S1666" s="12"/>
      <c r="V1666" s="12"/>
      <c r="Y1666" s="12"/>
      <c r="AB1666" s="12"/>
      <c r="AC1666" s="12"/>
      <c r="AD1666" s="12"/>
      <c r="AM1666" s="12"/>
      <c r="AP1666" s="12"/>
    </row>
    <row r="1667" spans="5:42" x14ac:dyDescent="0.25">
      <c r="L1667" s="12"/>
      <c r="O1667" s="12"/>
      <c r="Q1667" s="12"/>
      <c r="R1667" s="12"/>
      <c r="S1667" s="12"/>
      <c r="V1667" s="12"/>
      <c r="Y1667" s="12"/>
      <c r="AB1667" s="12"/>
      <c r="AC1667" s="12"/>
      <c r="AD1667" s="12"/>
      <c r="AM1667" s="12"/>
      <c r="AP1667" s="12"/>
    </row>
    <row r="1668" spans="5:42" x14ac:dyDescent="0.25">
      <c r="L1668" s="12"/>
      <c r="O1668" s="12"/>
      <c r="Q1668" s="12"/>
      <c r="R1668" s="12"/>
      <c r="S1668" s="12"/>
      <c r="V1668" s="12"/>
      <c r="Y1668" s="12"/>
      <c r="AB1668" s="12"/>
      <c r="AC1668" s="12"/>
      <c r="AD1668" s="12"/>
      <c r="AM1668" s="12"/>
      <c r="AP1668" s="12"/>
    </row>
    <row r="1669" spans="5:42" x14ac:dyDescent="0.25">
      <c r="L1669" s="12"/>
      <c r="O1669" s="12"/>
      <c r="Q1669" s="12"/>
      <c r="R1669" s="12"/>
      <c r="S1669" s="12"/>
      <c r="V1669" s="12"/>
      <c r="Y1669" s="12"/>
      <c r="AB1669" s="12"/>
      <c r="AC1669" s="12"/>
      <c r="AD1669" s="12"/>
      <c r="AM1669" s="12"/>
      <c r="AP1669" s="12"/>
    </row>
    <row r="1670" spans="5:42" x14ac:dyDescent="0.25">
      <c r="L1670" s="12"/>
      <c r="O1670" s="12"/>
      <c r="Q1670" s="12"/>
      <c r="R1670" s="12"/>
      <c r="S1670" s="12"/>
      <c r="V1670" s="12"/>
      <c r="Y1670" s="12"/>
      <c r="AB1670" s="12"/>
      <c r="AC1670" s="12"/>
      <c r="AD1670" s="12"/>
      <c r="AM1670" s="12"/>
      <c r="AP1670" s="12"/>
    </row>
    <row r="1671" spans="5:42" x14ac:dyDescent="0.25">
      <c r="L1671" s="12"/>
      <c r="O1671" s="12"/>
      <c r="Q1671" s="12"/>
      <c r="R1671" s="12"/>
      <c r="S1671" s="12"/>
      <c r="V1671" s="12"/>
      <c r="Y1671" s="12"/>
      <c r="AB1671" s="12"/>
      <c r="AC1671" s="12"/>
      <c r="AD1671" s="12"/>
      <c r="AM1671" s="12"/>
      <c r="AP1671" s="12"/>
    </row>
    <row r="1672" spans="5:42" x14ac:dyDescent="0.25">
      <c r="L1672" s="12"/>
      <c r="O1672" s="12"/>
      <c r="Q1672" s="12"/>
      <c r="R1672" s="12"/>
      <c r="S1672" s="12"/>
      <c r="V1672" s="12"/>
      <c r="Y1672" s="12"/>
      <c r="AB1672" s="12"/>
      <c r="AC1672" s="12"/>
      <c r="AD1672" s="12"/>
      <c r="AM1672" s="12"/>
      <c r="AP1672" s="12"/>
    </row>
    <row r="1673" spans="5:42" x14ac:dyDescent="0.25">
      <c r="E1673" s="11" t="s">
        <v>278</v>
      </c>
      <c r="L1673" s="12"/>
      <c r="O1673" s="12"/>
      <c r="Q1673" s="12"/>
      <c r="R1673" s="12"/>
      <c r="S1673" s="12"/>
      <c r="V1673" s="12"/>
      <c r="Y1673" s="12"/>
      <c r="AB1673" s="12"/>
      <c r="AC1673" s="12"/>
      <c r="AD1673" s="12"/>
      <c r="AM1673" s="12"/>
      <c r="AP1673" s="12"/>
    </row>
    <row r="1674" spans="5:42" x14ac:dyDescent="0.25">
      <c r="L1674" s="12"/>
      <c r="O1674" s="12"/>
      <c r="Q1674" s="12"/>
      <c r="R1674" s="12"/>
      <c r="S1674" s="12"/>
      <c r="V1674" s="12"/>
      <c r="Y1674" s="12"/>
      <c r="AB1674" s="12"/>
      <c r="AC1674" s="12"/>
      <c r="AD1674" s="12"/>
      <c r="AM1674" s="12"/>
      <c r="AP1674" s="12"/>
    </row>
    <row r="1675" spans="5:42" x14ac:dyDescent="0.25">
      <c r="L1675" s="12"/>
      <c r="O1675" s="12"/>
      <c r="Q1675" s="12"/>
      <c r="R1675" s="12"/>
      <c r="S1675" s="12"/>
      <c r="V1675" s="12"/>
      <c r="Y1675" s="12"/>
      <c r="AB1675" s="12"/>
      <c r="AC1675" s="12"/>
      <c r="AD1675" s="12"/>
      <c r="AM1675" s="12"/>
      <c r="AP1675" s="12"/>
    </row>
    <row r="1676" spans="5:42" x14ac:dyDescent="0.25">
      <c r="L1676" s="12"/>
      <c r="O1676" s="12"/>
      <c r="Q1676" s="12"/>
      <c r="R1676" s="12"/>
      <c r="S1676" s="12"/>
      <c r="V1676" s="12"/>
      <c r="Y1676" s="12"/>
      <c r="AB1676" s="12"/>
      <c r="AC1676" s="12"/>
      <c r="AD1676" s="12"/>
      <c r="AM1676" s="12"/>
      <c r="AP1676" s="12"/>
    </row>
    <row r="1677" spans="5:42" x14ac:dyDescent="0.25">
      <c r="L1677" s="12"/>
      <c r="O1677" s="12"/>
      <c r="Q1677" s="12"/>
      <c r="R1677" s="12"/>
      <c r="S1677" s="12"/>
      <c r="V1677" s="12"/>
      <c r="Y1677" s="12"/>
      <c r="AB1677" s="12"/>
      <c r="AC1677" s="12"/>
      <c r="AD1677" s="12"/>
      <c r="AM1677" s="12"/>
      <c r="AP1677" s="12"/>
    </row>
    <row r="1678" spans="5:42" x14ac:dyDescent="0.25">
      <c r="L1678" s="12"/>
      <c r="O1678" s="12"/>
      <c r="Q1678" s="12"/>
      <c r="R1678" s="12"/>
      <c r="S1678" s="12"/>
      <c r="V1678" s="12"/>
      <c r="Y1678" s="12"/>
      <c r="AB1678" s="12"/>
      <c r="AC1678" s="12"/>
      <c r="AD1678" s="12"/>
      <c r="AM1678" s="12"/>
      <c r="AP1678" s="12"/>
    </row>
    <row r="1679" spans="5:42" x14ac:dyDescent="0.25">
      <c r="L1679" s="12"/>
      <c r="O1679" s="12"/>
      <c r="Q1679" s="12"/>
      <c r="R1679" s="12"/>
      <c r="S1679" s="12"/>
      <c r="V1679" s="12"/>
      <c r="Y1679" s="12"/>
      <c r="AB1679" s="12"/>
      <c r="AC1679" s="12"/>
      <c r="AD1679" s="12"/>
      <c r="AM1679" s="12"/>
      <c r="AP1679" s="12"/>
    </row>
    <row r="1680" spans="5:42" x14ac:dyDescent="0.25">
      <c r="L1680" s="12"/>
      <c r="O1680" s="12"/>
      <c r="Q1680" s="12"/>
      <c r="R1680" s="12"/>
      <c r="S1680" s="12"/>
      <c r="V1680" s="12"/>
      <c r="Y1680" s="12"/>
      <c r="AB1680" s="12"/>
      <c r="AC1680" s="12"/>
      <c r="AD1680" s="12"/>
      <c r="AM1680" s="12"/>
      <c r="AP1680" s="12"/>
    </row>
    <row r="1681" spans="12:42" x14ac:dyDescent="0.25">
      <c r="L1681" s="12"/>
      <c r="O1681" s="12"/>
      <c r="Q1681" s="12"/>
      <c r="R1681" s="12"/>
      <c r="S1681" s="12"/>
      <c r="V1681" s="12"/>
      <c r="Y1681" s="12"/>
      <c r="AB1681" s="12"/>
      <c r="AC1681" s="12"/>
      <c r="AD1681" s="12"/>
      <c r="AM1681" s="12"/>
      <c r="AP1681" s="12"/>
    </row>
    <row r="1682" spans="12:42" x14ac:dyDescent="0.25">
      <c r="L1682" s="12"/>
      <c r="O1682" s="12"/>
      <c r="Q1682" s="12"/>
      <c r="R1682" s="12"/>
      <c r="S1682" s="12"/>
      <c r="V1682" s="12"/>
      <c r="Y1682" s="12"/>
      <c r="AB1682" s="12"/>
      <c r="AC1682" s="12"/>
      <c r="AD1682" s="12"/>
      <c r="AM1682" s="12"/>
      <c r="AP1682" s="12"/>
    </row>
    <row r="1683" spans="12:42" x14ac:dyDescent="0.25">
      <c r="L1683" s="12"/>
      <c r="O1683" s="12"/>
      <c r="Q1683" s="12"/>
      <c r="R1683" s="12"/>
      <c r="S1683" s="12"/>
      <c r="V1683" s="12"/>
      <c r="Y1683" s="12"/>
      <c r="AB1683" s="12"/>
      <c r="AC1683" s="12"/>
      <c r="AD1683" s="12"/>
      <c r="AM1683" s="12"/>
      <c r="AP1683" s="12"/>
    </row>
    <row r="1684" spans="12:42" x14ac:dyDescent="0.25">
      <c r="L1684" s="12"/>
      <c r="O1684" s="12"/>
      <c r="Q1684" s="12"/>
      <c r="R1684" s="12"/>
      <c r="S1684" s="12"/>
      <c r="V1684" s="12"/>
      <c r="Y1684" s="12"/>
      <c r="AB1684" s="12"/>
      <c r="AC1684" s="12"/>
      <c r="AD1684" s="12"/>
      <c r="AM1684" s="12"/>
      <c r="AP1684" s="12"/>
    </row>
    <row r="1685" spans="12:42" x14ac:dyDescent="0.25">
      <c r="L1685" s="12"/>
      <c r="O1685" s="12"/>
      <c r="Q1685" s="12"/>
      <c r="R1685" s="12"/>
      <c r="S1685" s="12"/>
      <c r="V1685" s="12"/>
      <c r="Y1685" s="12"/>
      <c r="AB1685" s="12"/>
      <c r="AC1685" s="12"/>
      <c r="AD1685" s="12"/>
      <c r="AM1685" s="12"/>
      <c r="AP1685" s="12"/>
    </row>
    <row r="1686" spans="12:42" x14ac:dyDescent="0.25">
      <c r="L1686" s="12"/>
      <c r="O1686" s="12"/>
      <c r="Q1686" s="12"/>
      <c r="R1686" s="12"/>
      <c r="S1686" s="12"/>
      <c r="V1686" s="12"/>
      <c r="Y1686" s="12"/>
      <c r="AB1686" s="12"/>
      <c r="AC1686" s="12"/>
      <c r="AD1686" s="12"/>
      <c r="AM1686" s="12"/>
      <c r="AP1686" s="12"/>
    </row>
    <row r="1687" spans="12:42" x14ac:dyDescent="0.25">
      <c r="L1687" s="12"/>
      <c r="O1687" s="12"/>
      <c r="Q1687" s="12"/>
      <c r="R1687" s="12"/>
      <c r="S1687" s="12"/>
      <c r="V1687" s="12"/>
      <c r="Y1687" s="12"/>
      <c r="AB1687" s="12"/>
      <c r="AC1687" s="12"/>
      <c r="AD1687" s="12"/>
      <c r="AM1687" s="12"/>
      <c r="AP1687" s="12"/>
    </row>
    <row r="1688" spans="12:42" x14ac:dyDescent="0.25">
      <c r="L1688" s="12"/>
      <c r="O1688" s="12"/>
      <c r="Q1688" s="12"/>
      <c r="R1688" s="12"/>
      <c r="S1688" s="12"/>
      <c r="V1688" s="12"/>
      <c r="Y1688" s="12"/>
      <c r="AB1688" s="12"/>
      <c r="AC1688" s="12"/>
      <c r="AD1688" s="12"/>
      <c r="AM1688" s="12"/>
      <c r="AP1688" s="12"/>
    </row>
    <row r="1689" spans="12:42" x14ac:dyDescent="0.25">
      <c r="L1689" s="12"/>
      <c r="O1689" s="12"/>
      <c r="Q1689" s="12"/>
      <c r="R1689" s="12"/>
      <c r="S1689" s="12"/>
      <c r="V1689" s="12"/>
      <c r="Y1689" s="12"/>
      <c r="AB1689" s="12"/>
      <c r="AC1689" s="12"/>
      <c r="AD1689" s="12"/>
      <c r="AM1689" s="12"/>
      <c r="AP1689" s="12"/>
    </row>
    <row r="1690" spans="12:42" x14ac:dyDescent="0.25">
      <c r="L1690" s="12"/>
      <c r="O1690" s="12"/>
      <c r="Q1690" s="12"/>
      <c r="R1690" s="12"/>
      <c r="S1690" s="12"/>
      <c r="V1690" s="12"/>
      <c r="Y1690" s="12"/>
      <c r="AB1690" s="12"/>
      <c r="AC1690" s="12"/>
      <c r="AD1690" s="12"/>
      <c r="AM1690" s="12"/>
      <c r="AP1690" s="12"/>
    </row>
    <row r="1691" spans="12:42" x14ac:dyDescent="0.25">
      <c r="L1691" s="12"/>
      <c r="O1691" s="12"/>
      <c r="Q1691" s="12"/>
      <c r="R1691" s="12"/>
      <c r="S1691" s="12"/>
      <c r="V1691" s="12"/>
      <c r="Y1691" s="12"/>
      <c r="AB1691" s="12"/>
      <c r="AC1691" s="12"/>
      <c r="AD1691" s="12"/>
      <c r="AM1691" s="12"/>
      <c r="AP1691" s="12"/>
    </row>
    <row r="1692" spans="12:42" x14ac:dyDescent="0.25">
      <c r="L1692" s="12"/>
      <c r="O1692" s="12"/>
      <c r="Q1692" s="12"/>
      <c r="R1692" s="12"/>
      <c r="S1692" s="12"/>
      <c r="V1692" s="12"/>
      <c r="Y1692" s="12"/>
      <c r="AB1692" s="12"/>
      <c r="AC1692" s="12"/>
      <c r="AD1692" s="12"/>
      <c r="AM1692" s="12"/>
      <c r="AP1692" s="12"/>
    </row>
    <row r="1693" spans="12:42" x14ac:dyDescent="0.25">
      <c r="L1693" s="12"/>
      <c r="O1693" s="12"/>
      <c r="Q1693" s="12"/>
      <c r="R1693" s="12"/>
      <c r="S1693" s="12"/>
      <c r="V1693" s="12"/>
      <c r="Y1693" s="12"/>
      <c r="AB1693" s="12"/>
      <c r="AC1693" s="12"/>
      <c r="AD1693" s="12"/>
      <c r="AM1693" s="12"/>
      <c r="AP1693" s="12"/>
    </row>
    <row r="1694" spans="12:42" x14ac:dyDescent="0.25">
      <c r="L1694" s="12"/>
      <c r="O1694" s="12"/>
      <c r="Q1694" s="12"/>
      <c r="R1694" s="12"/>
      <c r="S1694" s="12"/>
      <c r="V1694" s="12"/>
      <c r="Y1694" s="12"/>
      <c r="AB1694" s="12"/>
      <c r="AC1694" s="12"/>
      <c r="AD1694" s="12"/>
      <c r="AM1694" s="12"/>
      <c r="AP1694" s="12"/>
    </row>
    <row r="1695" spans="12:42" x14ac:dyDescent="0.25">
      <c r="L1695" s="12"/>
      <c r="O1695" s="12"/>
      <c r="Q1695" s="12"/>
      <c r="R1695" s="12"/>
      <c r="S1695" s="12"/>
      <c r="V1695" s="12"/>
      <c r="Y1695" s="12"/>
      <c r="AB1695" s="12"/>
      <c r="AC1695" s="12"/>
      <c r="AD1695" s="12"/>
      <c r="AM1695" s="12"/>
      <c r="AP1695" s="12"/>
    </row>
    <row r="1696" spans="12:42" x14ac:dyDescent="0.25">
      <c r="L1696" s="12"/>
      <c r="O1696" s="12"/>
      <c r="Q1696" s="12"/>
      <c r="R1696" s="12"/>
      <c r="S1696" s="12"/>
      <c r="V1696" s="12"/>
      <c r="Y1696" s="12"/>
      <c r="AB1696" s="12"/>
      <c r="AC1696" s="12"/>
      <c r="AD1696" s="12"/>
      <c r="AM1696" s="12"/>
      <c r="AP1696" s="12"/>
    </row>
    <row r="1697" spans="12:39" x14ac:dyDescent="0.25">
      <c r="Q1697" s="12"/>
      <c r="R1697" s="12"/>
      <c r="S1697" s="12"/>
    </row>
    <row r="1698" spans="12:39" x14ac:dyDescent="0.25">
      <c r="Q1698" s="12"/>
      <c r="R1698" s="12"/>
    </row>
    <row r="1699" spans="12:39" x14ac:dyDescent="0.25">
      <c r="Q1699" s="12"/>
      <c r="R1699" s="12"/>
      <c r="T1699" s="13"/>
      <c r="AE1699" s="13"/>
      <c r="AF1699" s="13"/>
    </row>
    <row r="1700" spans="12:39" x14ac:dyDescent="0.25">
      <c r="Q1700" s="12"/>
      <c r="R1700" s="12"/>
      <c r="T1700" s="13"/>
      <c r="AE1700" s="13"/>
      <c r="AF1700" s="13"/>
    </row>
    <row r="1701" spans="12:39" x14ac:dyDescent="0.25">
      <c r="L1701" s="12"/>
      <c r="O1701" s="12"/>
      <c r="Q1701" s="12"/>
      <c r="R1701" s="12"/>
      <c r="S1701" s="12"/>
      <c r="V1701" s="12"/>
      <c r="W1701" s="12"/>
      <c r="X1701" s="12"/>
      <c r="Y1701" s="12"/>
      <c r="AB1701" s="12"/>
      <c r="AC1701" s="12"/>
      <c r="AD1701" s="12"/>
      <c r="AJ1701" s="12"/>
      <c r="AM1701" s="12"/>
    </row>
    <row r="1702" spans="12:39" x14ac:dyDescent="0.25">
      <c r="L1702" s="12"/>
      <c r="O1702" s="12"/>
      <c r="Q1702" s="12"/>
      <c r="R1702" s="12"/>
      <c r="S1702" s="12"/>
      <c r="V1702" s="12"/>
      <c r="W1702" s="12"/>
      <c r="X1702" s="12"/>
      <c r="Y1702" s="12"/>
      <c r="AB1702" s="12"/>
      <c r="AC1702" s="12"/>
      <c r="AD1702" s="12"/>
      <c r="AJ1702" s="12"/>
      <c r="AM1702" s="12"/>
    </row>
    <row r="1703" spans="12:39" x14ac:dyDescent="0.25">
      <c r="L1703" s="12"/>
      <c r="O1703" s="12"/>
      <c r="Q1703" s="12"/>
      <c r="R1703" s="12"/>
      <c r="S1703" s="12"/>
      <c r="V1703" s="12"/>
      <c r="W1703" s="12"/>
      <c r="X1703" s="12"/>
      <c r="Y1703" s="12"/>
      <c r="AB1703" s="12"/>
      <c r="AC1703" s="12"/>
      <c r="AD1703" s="12"/>
      <c r="AJ1703" s="12"/>
      <c r="AM1703" s="12"/>
    </row>
    <row r="1704" spans="12:39" x14ac:dyDescent="0.25">
      <c r="L1704" s="12"/>
      <c r="O1704" s="12"/>
      <c r="Q1704" s="12"/>
      <c r="R1704" s="12"/>
      <c r="S1704" s="12"/>
      <c r="V1704" s="12"/>
      <c r="W1704" s="12"/>
      <c r="X1704" s="12"/>
      <c r="Y1704" s="12"/>
      <c r="AB1704" s="12"/>
      <c r="AC1704" s="12"/>
      <c r="AD1704" s="12"/>
      <c r="AJ1704" s="12"/>
      <c r="AM1704" s="12"/>
    </row>
    <row r="1705" spans="12:39" x14ac:dyDescent="0.25">
      <c r="L1705" s="12"/>
      <c r="O1705" s="12"/>
      <c r="Q1705" s="12"/>
      <c r="R1705" s="12"/>
      <c r="S1705" s="12"/>
      <c r="V1705" s="12"/>
      <c r="W1705" s="12"/>
      <c r="X1705" s="12"/>
      <c r="Y1705" s="12"/>
      <c r="AB1705" s="12"/>
      <c r="AC1705" s="12"/>
      <c r="AD1705" s="12"/>
      <c r="AJ1705" s="12"/>
      <c r="AM1705" s="12"/>
    </row>
    <row r="1706" spans="12:39" x14ac:dyDescent="0.25">
      <c r="L1706" s="12"/>
      <c r="O1706" s="12"/>
      <c r="Q1706" s="12"/>
      <c r="R1706" s="12"/>
      <c r="S1706" s="12"/>
      <c r="V1706" s="12"/>
      <c r="W1706" s="12"/>
      <c r="X1706" s="12"/>
      <c r="Y1706" s="12"/>
      <c r="AB1706" s="12"/>
      <c r="AC1706" s="12"/>
      <c r="AD1706" s="12"/>
      <c r="AJ1706" s="12"/>
      <c r="AM1706" s="12"/>
    </row>
    <row r="1707" spans="12:39" x14ac:dyDescent="0.25">
      <c r="L1707" s="12"/>
      <c r="O1707" s="12"/>
      <c r="Q1707" s="12"/>
      <c r="R1707" s="12"/>
      <c r="S1707" s="12"/>
      <c r="V1707" s="12"/>
      <c r="W1707" s="12"/>
      <c r="X1707" s="12"/>
      <c r="Y1707" s="12"/>
      <c r="AB1707" s="12"/>
      <c r="AC1707" s="12"/>
      <c r="AD1707" s="12"/>
      <c r="AJ1707" s="12"/>
      <c r="AM1707" s="12"/>
    </row>
    <row r="1708" spans="12:39" x14ac:dyDescent="0.25">
      <c r="L1708" s="12"/>
      <c r="O1708" s="12"/>
      <c r="Q1708" s="12"/>
      <c r="R1708" s="12"/>
      <c r="S1708" s="12"/>
      <c r="V1708" s="12"/>
      <c r="W1708" s="12"/>
      <c r="X1708" s="12"/>
      <c r="Y1708" s="12"/>
      <c r="AB1708" s="12"/>
      <c r="AC1708" s="12"/>
      <c r="AD1708" s="12"/>
      <c r="AJ1708" s="12"/>
      <c r="AM1708" s="12"/>
    </row>
    <row r="1709" spans="12:39" x14ac:dyDescent="0.25">
      <c r="L1709" s="12"/>
      <c r="O1709" s="12"/>
      <c r="Q1709" s="12"/>
      <c r="R1709" s="12"/>
      <c r="S1709" s="12"/>
      <c r="V1709" s="12"/>
      <c r="W1709" s="12"/>
      <c r="X1709" s="12"/>
      <c r="Y1709" s="12"/>
      <c r="AB1709" s="12"/>
      <c r="AC1709" s="12"/>
      <c r="AD1709" s="12"/>
      <c r="AJ1709" s="12"/>
      <c r="AM1709" s="12"/>
    </row>
    <row r="1710" spans="12:39" x14ac:dyDescent="0.25">
      <c r="L1710" s="12"/>
      <c r="O1710" s="12"/>
      <c r="Q1710" s="12"/>
      <c r="R1710" s="12"/>
      <c r="S1710" s="12"/>
      <c r="V1710" s="12"/>
      <c r="W1710" s="12"/>
      <c r="X1710" s="12"/>
      <c r="Y1710" s="12"/>
      <c r="AB1710" s="12"/>
      <c r="AC1710" s="12"/>
      <c r="AD1710" s="12"/>
      <c r="AJ1710" s="12"/>
      <c r="AM1710" s="12"/>
    </row>
    <row r="1711" spans="12:39" x14ac:dyDescent="0.25">
      <c r="L1711" s="12"/>
      <c r="O1711" s="12"/>
      <c r="Q1711" s="12"/>
      <c r="R1711" s="12"/>
      <c r="S1711" s="12"/>
      <c r="V1711" s="12"/>
      <c r="W1711" s="12"/>
      <c r="X1711" s="12"/>
      <c r="Y1711" s="12"/>
      <c r="AB1711" s="12"/>
      <c r="AC1711" s="12"/>
      <c r="AD1711" s="12"/>
      <c r="AJ1711" s="12"/>
      <c r="AM1711" s="12"/>
    </row>
    <row r="1712" spans="12:39" x14ac:dyDescent="0.25">
      <c r="L1712" s="12"/>
      <c r="O1712" s="12"/>
      <c r="Q1712" s="12"/>
      <c r="R1712" s="12"/>
      <c r="S1712" s="12"/>
      <c r="V1712" s="12"/>
      <c r="W1712" s="12"/>
      <c r="X1712" s="12"/>
      <c r="Y1712" s="12"/>
      <c r="AB1712" s="12"/>
      <c r="AC1712" s="12"/>
      <c r="AD1712" s="12"/>
      <c r="AJ1712" s="12"/>
      <c r="AM1712" s="12"/>
    </row>
    <row r="1713" spans="12:39" x14ac:dyDescent="0.25">
      <c r="L1713" s="12"/>
      <c r="O1713" s="12"/>
      <c r="Q1713" s="12"/>
      <c r="R1713" s="12"/>
      <c r="S1713" s="12"/>
      <c r="V1713" s="12"/>
      <c r="W1713" s="12"/>
      <c r="X1713" s="12"/>
      <c r="Y1713" s="12"/>
      <c r="AB1713" s="12"/>
      <c r="AC1713" s="12"/>
      <c r="AD1713" s="12"/>
      <c r="AJ1713" s="12"/>
      <c r="AM1713" s="12"/>
    </row>
    <row r="1714" spans="12:39" x14ac:dyDescent="0.25">
      <c r="L1714" s="12"/>
      <c r="O1714" s="12"/>
      <c r="Q1714" s="12"/>
      <c r="R1714" s="12"/>
      <c r="S1714" s="12"/>
      <c r="V1714" s="12"/>
      <c r="W1714" s="12"/>
      <c r="X1714" s="12"/>
      <c r="Y1714" s="12"/>
      <c r="AB1714" s="12"/>
      <c r="AC1714" s="12"/>
      <c r="AD1714" s="12"/>
      <c r="AJ1714" s="12"/>
      <c r="AM1714" s="12"/>
    </row>
    <row r="1715" spans="12:39" x14ac:dyDescent="0.25">
      <c r="L1715" s="12"/>
      <c r="O1715" s="12"/>
      <c r="Q1715" s="12"/>
      <c r="R1715" s="12"/>
      <c r="S1715" s="12"/>
      <c r="V1715" s="12"/>
      <c r="W1715" s="12"/>
      <c r="X1715" s="12"/>
      <c r="Y1715" s="12"/>
      <c r="AB1715" s="12"/>
      <c r="AC1715" s="12"/>
      <c r="AD1715" s="12"/>
      <c r="AJ1715" s="12"/>
      <c r="AM1715" s="12"/>
    </row>
    <row r="1716" spans="12:39" x14ac:dyDescent="0.25">
      <c r="L1716" s="12"/>
      <c r="O1716" s="12"/>
      <c r="Q1716" s="12"/>
      <c r="R1716" s="12"/>
      <c r="S1716" s="12"/>
      <c r="V1716" s="12"/>
      <c r="W1716" s="12"/>
      <c r="X1716" s="12"/>
      <c r="Y1716" s="12"/>
      <c r="AB1716" s="12"/>
      <c r="AC1716" s="12"/>
      <c r="AD1716" s="12"/>
      <c r="AJ1716" s="12"/>
      <c r="AM1716" s="12"/>
    </row>
    <row r="1717" spans="12:39" x14ac:dyDescent="0.25">
      <c r="L1717" s="12"/>
      <c r="O1717" s="12"/>
      <c r="Q1717" s="12"/>
      <c r="R1717" s="12"/>
      <c r="S1717" s="12"/>
      <c r="V1717" s="12"/>
      <c r="W1717" s="12"/>
      <c r="X1717" s="12"/>
      <c r="Y1717" s="12"/>
      <c r="AB1717" s="12"/>
      <c r="AC1717" s="12"/>
      <c r="AD1717" s="12"/>
      <c r="AJ1717" s="12"/>
      <c r="AM1717" s="12"/>
    </row>
    <row r="1718" spans="12:39" x14ac:dyDescent="0.25">
      <c r="L1718" s="12"/>
      <c r="O1718" s="12"/>
      <c r="Q1718" s="12"/>
      <c r="R1718" s="12"/>
      <c r="S1718" s="12"/>
      <c r="V1718" s="12"/>
      <c r="W1718" s="12"/>
      <c r="X1718" s="12"/>
      <c r="Y1718" s="12"/>
      <c r="AB1718" s="12"/>
      <c r="AC1718" s="12"/>
      <c r="AD1718" s="12"/>
      <c r="AJ1718" s="12"/>
      <c r="AM1718" s="12"/>
    </row>
    <row r="1719" spans="12:39" x14ac:dyDescent="0.25">
      <c r="L1719" s="12"/>
      <c r="O1719" s="12"/>
      <c r="Q1719" s="12"/>
      <c r="R1719" s="12"/>
      <c r="S1719" s="12"/>
      <c r="V1719" s="12"/>
      <c r="W1719" s="12"/>
      <c r="X1719" s="12"/>
      <c r="Y1719" s="12"/>
      <c r="AB1719" s="12"/>
      <c r="AC1719" s="12"/>
      <c r="AD1719" s="12"/>
      <c r="AJ1719" s="12"/>
      <c r="AM1719" s="12"/>
    </row>
    <row r="1720" spans="12:39" x14ac:dyDescent="0.25">
      <c r="L1720" s="12"/>
      <c r="O1720" s="12"/>
      <c r="Q1720" s="12"/>
      <c r="R1720" s="12"/>
      <c r="S1720" s="12"/>
      <c r="V1720" s="12"/>
      <c r="W1720" s="12"/>
      <c r="X1720" s="12"/>
      <c r="Y1720" s="12"/>
      <c r="AB1720" s="12"/>
      <c r="AC1720" s="12"/>
      <c r="AD1720" s="12"/>
      <c r="AJ1720" s="12"/>
      <c r="AM1720" s="12"/>
    </row>
    <row r="1721" spans="12:39" x14ac:dyDescent="0.25">
      <c r="L1721" s="12"/>
      <c r="O1721" s="12"/>
      <c r="Q1721" s="12"/>
      <c r="R1721" s="12"/>
      <c r="S1721" s="12"/>
      <c r="V1721" s="12"/>
      <c r="W1721" s="12"/>
      <c r="X1721" s="12"/>
      <c r="Y1721" s="12"/>
      <c r="AB1721" s="12"/>
      <c r="AC1721" s="12"/>
      <c r="AD1721" s="12"/>
      <c r="AJ1721" s="12"/>
      <c r="AM1721" s="12"/>
    </row>
    <row r="1722" spans="12:39" x14ac:dyDescent="0.25">
      <c r="L1722" s="12"/>
      <c r="O1722" s="12"/>
      <c r="Q1722" s="12"/>
      <c r="R1722" s="12"/>
      <c r="S1722" s="12"/>
      <c r="V1722" s="12"/>
      <c r="W1722" s="12"/>
      <c r="X1722" s="12"/>
      <c r="Y1722" s="12"/>
      <c r="AB1722" s="12"/>
      <c r="AC1722" s="12"/>
      <c r="AD1722" s="12"/>
      <c r="AJ1722" s="12"/>
      <c r="AM1722" s="12"/>
    </row>
    <row r="1723" spans="12:39" x14ac:dyDescent="0.25">
      <c r="L1723" s="12"/>
      <c r="O1723" s="12"/>
      <c r="Q1723" s="12"/>
      <c r="R1723" s="12"/>
      <c r="S1723" s="12"/>
      <c r="V1723" s="12"/>
      <c r="W1723" s="12"/>
      <c r="X1723" s="12"/>
      <c r="Y1723" s="12"/>
      <c r="AB1723" s="12"/>
      <c r="AC1723" s="12"/>
      <c r="AD1723" s="12"/>
      <c r="AJ1723" s="12"/>
      <c r="AM1723" s="12"/>
    </row>
    <row r="1724" spans="12:39" x14ac:dyDescent="0.25">
      <c r="L1724" s="12"/>
      <c r="O1724" s="12"/>
      <c r="Q1724" s="12"/>
      <c r="R1724" s="12"/>
      <c r="S1724" s="12"/>
      <c r="V1724" s="12"/>
      <c r="W1724" s="12"/>
      <c r="X1724" s="12"/>
      <c r="Y1724" s="12"/>
      <c r="AB1724" s="12"/>
      <c r="AC1724" s="12"/>
      <c r="AD1724" s="12"/>
      <c r="AJ1724" s="12"/>
      <c r="AM1724" s="12"/>
    </row>
    <row r="1725" spans="12:39" x14ac:dyDescent="0.25">
      <c r="L1725" s="12"/>
      <c r="O1725" s="12"/>
      <c r="Q1725" s="12"/>
      <c r="R1725" s="12"/>
      <c r="S1725" s="12"/>
      <c r="V1725" s="12"/>
      <c r="W1725" s="12"/>
      <c r="X1725" s="12"/>
      <c r="Y1725" s="12"/>
      <c r="AB1725" s="12"/>
      <c r="AC1725" s="12"/>
      <c r="AD1725" s="12"/>
      <c r="AJ1725" s="12"/>
      <c r="AM1725" s="12"/>
    </row>
    <row r="1726" spans="12:39" x14ac:dyDescent="0.25">
      <c r="L1726" s="12"/>
      <c r="O1726" s="12"/>
      <c r="Q1726" s="12"/>
      <c r="R1726" s="12"/>
      <c r="S1726" s="12"/>
      <c r="V1726" s="12"/>
      <c r="W1726" s="12"/>
      <c r="X1726" s="12"/>
      <c r="Y1726" s="12"/>
      <c r="AB1726" s="12"/>
      <c r="AC1726" s="12"/>
      <c r="AD1726" s="12"/>
      <c r="AJ1726" s="12"/>
      <c r="AM1726" s="12"/>
    </row>
    <row r="1727" spans="12:39" x14ac:dyDescent="0.25">
      <c r="L1727" s="12"/>
      <c r="O1727" s="12"/>
      <c r="Q1727" s="12"/>
      <c r="R1727" s="12"/>
      <c r="S1727" s="12"/>
      <c r="V1727" s="12"/>
      <c r="W1727" s="12"/>
      <c r="X1727" s="12"/>
      <c r="Y1727" s="12"/>
      <c r="AB1727" s="12"/>
      <c r="AC1727" s="12"/>
      <c r="AD1727" s="12"/>
      <c r="AJ1727" s="12"/>
      <c r="AM1727" s="12"/>
    </row>
    <row r="1728" spans="12:39" x14ac:dyDescent="0.25">
      <c r="L1728" s="12"/>
      <c r="O1728" s="12"/>
      <c r="Q1728" s="12"/>
      <c r="R1728" s="12"/>
      <c r="S1728" s="12"/>
      <c r="V1728" s="12"/>
      <c r="W1728" s="12"/>
      <c r="X1728" s="12"/>
      <c r="Y1728" s="12"/>
      <c r="AB1728" s="12"/>
      <c r="AC1728" s="12"/>
      <c r="AD1728" s="12"/>
      <c r="AJ1728" s="12"/>
      <c r="AM1728" s="12"/>
    </row>
    <row r="1729" spans="12:39" x14ac:dyDescent="0.25">
      <c r="L1729" s="12"/>
      <c r="O1729" s="12"/>
      <c r="Q1729" s="12"/>
      <c r="R1729" s="12"/>
      <c r="S1729" s="12"/>
      <c r="V1729" s="12"/>
      <c r="W1729" s="12"/>
      <c r="X1729" s="12"/>
      <c r="Y1729" s="12"/>
      <c r="AB1729" s="12"/>
      <c r="AC1729" s="12"/>
      <c r="AD1729" s="12"/>
      <c r="AJ1729" s="12"/>
      <c r="AM1729" s="12"/>
    </row>
    <row r="1730" spans="12:39" x14ac:dyDescent="0.25">
      <c r="L1730" s="12"/>
      <c r="O1730" s="12"/>
      <c r="Q1730" s="12"/>
      <c r="R1730" s="12"/>
      <c r="S1730" s="12"/>
      <c r="V1730" s="12"/>
      <c r="W1730" s="12"/>
      <c r="X1730" s="12"/>
      <c r="Y1730" s="12"/>
      <c r="AB1730" s="12"/>
      <c r="AC1730" s="12"/>
      <c r="AD1730" s="12"/>
      <c r="AJ1730" s="12"/>
      <c r="AM1730" s="12"/>
    </row>
    <row r="1731" spans="12:39" x14ac:dyDescent="0.25">
      <c r="L1731" s="12"/>
      <c r="O1731" s="12"/>
      <c r="Q1731" s="12"/>
      <c r="R1731" s="12"/>
      <c r="S1731" s="12"/>
      <c r="V1731" s="12"/>
      <c r="W1731" s="12"/>
      <c r="X1731" s="12"/>
      <c r="Y1731" s="12"/>
      <c r="AB1731" s="12"/>
      <c r="AC1731" s="12"/>
      <c r="AD1731" s="12"/>
      <c r="AJ1731" s="12"/>
      <c r="AM1731" s="12"/>
    </row>
    <row r="1732" spans="12:39" x14ac:dyDescent="0.25">
      <c r="L1732" s="12"/>
      <c r="O1732" s="12"/>
      <c r="Q1732" s="12"/>
      <c r="R1732" s="12"/>
      <c r="S1732" s="12"/>
      <c r="V1732" s="12"/>
      <c r="W1732" s="12"/>
      <c r="X1732" s="12"/>
      <c r="Y1732" s="12"/>
      <c r="AB1732" s="12"/>
      <c r="AC1732" s="12"/>
      <c r="AD1732" s="12"/>
      <c r="AJ1732" s="12"/>
      <c r="AM1732" s="12"/>
    </row>
    <row r="1733" spans="12:39" x14ac:dyDescent="0.25">
      <c r="L1733" s="12"/>
      <c r="O1733" s="12"/>
      <c r="Q1733" s="12"/>
      <c r="R1733" s="12"/>
      <c r="S1733" s="12"/>
      <c r="V1733" s="12"/>
      <c r="W1733" s="12"/>
      <c r="X1733" s="12"/>
      <c r="Y1733" s="12"/>
      <c r="AB1733" s="12"/>
      <c r="AC1733" s="12"/>
      <c r="AD1733" s="12"/>
      <c r="AJ1733" s="12"/>
      <c r="AM1733" s="12"/>
    </row>
    <row r="1734" spans="12:39" x14ac:dyDescent="0.25">
      <c r="L1734" s="12"/>
      <c r="O1734" s="12"/>
      <c r="Q1734" s="12"/>
      <c r="R1734" s="12"/>
      <c r="S1734" s="12"/>
      <c r="V1734" s="12"/>
      <c r="W1734" s="12"/>
      <c r="X1734" s="12"/>
      <c r="Y1734" s="12"/>
      <c r="AB1734" s="12"/>
      <c r="AC1734" s="12"/>
      <c r="AD1734" s="12"/>
      <c r="AJ1734" s="12"/>
      <c r="AM1734" s="12"/>
    </row>
    <row r="1735" spans="12:39" x14ac:dyDescent="0.25">
      <c r="L1735" s="12"/>
      <c r="O1735" s="12"/>
      <c r="Q1735" s="12"/>
      <c r="R1735" s="12"/>
      <c r="S1735" s="12"/>
      <c r="V1735" s="12"/>
      <c r="W1735" s="12"/>
      <c r="X1735" s="12"/>
      <c r="Y1735" s="12"/>
      <c r="AB1735" s="12"/>
      <c r="AC1735" s="12"/>
      <c r="AD1735" s="12"/>
      <c r="AJ1735" s="12"/>
      <c r="AM1735" s="12"/>
    </row>
    <row r="1736" spans="12:39" x14ac:dyDescent="0.25">
      <c r="L1736" s="12"/>
      <c r="O1736" s="12"/>
      <c r="Q1736" s="12"/>
      <c r="R1736" s="12"/>
      <c r="S1736" s="12"/>
      <c r="V1736" s="12"/>
      <c r="W1736" s="12"/>
      <c r="X1736" s="12"/>
      <c r="Y1736" s="12"/>
      <c r="AB1736" s="12"/>
      <c r="AC1736" s="12"/>
      <c r="AD1736" s="12"/>
      <c r="AJ1736" s="12"/>
      <c r="AM1736" s="12"/>
    </row>
    <row r="1737" spans="12:39" x14ac:dyDescent="0.25">
      <c r="L1737" s="12"/>
      <c r="O1737" s="12"/>
      <c r="Q1737" s="12"/>
      <c r="R1737" s="12"/>
      <c r="S1737" s="12"/>
      <c r="V1737" s="12"/>
      <c r="W1737" s="12"/>
      <c r="X1737" s="12"/>
      <c r="Y1737" s="12"/>
      <c r="AB1737" s="12"/>
      <c r="AC1737" s="12"/>
      <c r="AD1737" s="12"/>
      <c r="AJ1737" s="12"/>
      <c r="AM1737" s="12"/>
    </row>
    <row r="1738" spans="12:39" x14ac:dyDescent="0.25">
      <c r="L1738" s="12"/>
      <c r="O1738" s="12"/>
      <c r="Q1738" s="12"/>
      <c r="R1738" s="12"/>
      <c r="S1738" s="12"/>
      <c r="V1738" s="12"/>
      <c r="W1738" s="12"/>
      <c r="X1738" s="12"/>
      <c r="Y1738" s="12"/>
      <c r="AB1738" s="12"/>
      <c r="AC1738" s="12"/>
      <c r="AD1738" s="12"/>
      <c r="AJ1738" s="12"/>
      <c r="AM1738" s="12"/>
    </row>
    <row r="1739" spans="12:39" x14ac:dyDescent="0.25">
      <c r="L1739" s="12"/>
      <c r="O1739" s="12"/>
      <c r="Q1739" s="12"/>
      <c r="R1739" s="12"/>
      <c r="S1739" s="12"/>
      <c r="V1739" s="12"/>
      <c r="W1739" s="12"/>
      <c r="X1739" s="12"/>
      <c r="Y1739" s="12"/>
      <c r="AB1739" s="12"/>
      <c r="AC1739" s="12"/>
      <c r="AD1739" s="12"/>
      <c r="AJ1739" s="12"/>
      <c r="AM1739" s="12"/>
    </row>
    <row r="1740" spans="12:39" x14ac:dyDescent="0.25">
      <c r="L1740" s="12"/>
      <c r="O1740" s="12"/>
      <c r="Q1740" s="12"/>
      <c r="R1740" s="12"/>
      <c r="S1740" s="12"/>
      <c r="V1740" s="12"/>
      <c r="W1740" s="12"/>
      <c r="X1740" s="12"/>
      <c r="Y1740" s="12"/>
      <c r="AB1740" s="12"/>
      <c r="AC1740" s="12"/>
      <c r="AD1740" s="12"/>
      <c r="AJ1740" s="12"/>
      <c r="AM1740" s="12"/>
    </row>
    <row r="1741" spans="12:39" x14ac:dyDescent="0.25">
      <c r="L1741" s="12"/>
      <c r="O1741" s="12"/>
      <c r="Q1741" s="12"/>
      <c r="R1741" s="12"/>
      <c r="S1741" s="12"/>
      <c r="V1741" s="12"/>
      <c r="W1741" s="12"/>
      <c r="X1741" s="12"/>
      <c r="Y1741" s="12"/>
      <c r="AB1741" s="12"/>
      <c r="AC1741" s="12"/>
      <c r="AD1741" s="12"/>
      <c r="AJ1741" s="12"/>
      <c r="AM1741" s="12"/>
    </row>
    <row r="1742" spans="12:39" x14ac:dyDescent="0.25">
      <c r="L1742" s="12"/>
      <c r="O1742" s="12"/>
      <c r="Q1742" s="12"/>
      <c r="R1742" s="12"/>
      <c r="S1742" s="12"/>
      <c r="V1742" s="12"/>
      <c r="W1742" s="12"/>
      <c r="X1742" s="12"/>
      <c r="Y1742" s="12"/>
      <c r="AB1742" s="12"/>
      <c r="AC1742" s="12"/>
      <c r="AD1742" s="12"/>
      <c r="AJ1742" s="12"/>
      <c r="AM1742" s="12"/>
    </row>
    <row r="1743" spans="12:39" x14ac:dyDescent="0.25">
      <c r="L1743" s="12"/>
      <c r="O1743" s="12"/>
      <c r="Q1743" s="12"/>
      <c r="R1743" s="12"/>
      <c r="S1743" s="12"/>
      <c r="V1743" s="12"/>
      <c r="W1743" s="12"/>
      <c r="X1743" s="12"/>
      <c r="Y1743" s="12"/>
      <c r="AB1743" s="12"/>
      <c r="AC1743" s="12"/>
      <c r="AD1743" s="12"/>
      <c r="AJ1743" s="12"/>
      <c r="AM1743" s="12"/>
    </row>
    <row r="1744" spans="12:39" x14ac:dyDescent="0.25">
      <c r="L1744" s="12"/>
      <c r="O1744" s="12"/>
      <c r="Q1744" s="12"/>
      <c r="R1744" s="12"/>
      <c r="S1744" s="12"/>
      <c r="V1744" s="12"/>
      <c r="W1744" s="12"/>
      <c r="X1744" s="12"/>
      <c r="Y1744" s="12"/>
      <c r="AB1744" s="12"/>
      <c r="AC1744" s="12"/>
      <c r="AD1744" s="12"/>
      <c r="AJ1744" s="12"/>
      <c r="AM1744" s="12"/>
    </row>
    <row r="1745" spans="12:42" x14ac:dyDescent="0.25">
      <c r="L1745" s="12"/>
      <c r="O1745" s="12"/>
      <c r="Q1745" s="12"/>
      <c r="R1745" s="12"/>
      <c r="S1745" s="12"/>
      <c r="V1745" s="12"/>
      <c r="W1745" s="12"/>
      <c r="X1745" s="12"/>
      <c r="Y1745" s="12"/>
      <c r="AB1745" s="12"/>
      <c r="AC1745" s="12"/>
      <c r="AD1745" s="12"/>
      <c r="AJ1745" s="12"/>
      <c r="AM1745" s="12"/>
    </row>
    <row r="1746" spans="12:42" x14ac:dyDescent="0.25">
      <c r="L1746" s="12"/>
      <c r="O1746" s="12"/>
      <c r="Q1746" s="12"/>
      <c r="R1746" s="12"/>
      <c r="S1746" s="12"/>
      <c r="V1746" s="12"/>
      <c r="W1746" s="12"/>
      <c r="X1746" s="12"/>
      <c r="Y1746" s="12"/>
      <c r="AB1746" s="12"/>
      <c r="AC1746" s="12"/>
      <c r="AD1746" s="12"/>
      <c r="AJ1746" s="12"/>
      <c r="AM1746" s="12"/>
    </row>
    <row r="1747" spans="12:42" x14ac:dyDescent="0.25">
      <c r="L1747" s="12"/>
      <c r="O1747" s="12"/>
      <c r="Q1747" s="12"/>
      <c r="R1747" s="12"/>
      <c r="S1747" s="12"/>
      <c r="V1747" s="12"/>
      <c r="W1747" s="12"/>
      <c r="X1747" s="12"/>
      <c r="Y1747" s="12"/>
      <c r="AB1747" s="12"/>
      <c r="AC1747" s="12"/>
      <c r="AD1747" s="12"/>
      <c r="AJ1747" s="12"/>
      <c r="AM1747" s="12"/>
    </row>
    <row r="1748" spans="12:42" x14ac:dyDescent="0.25">
      <c r="L1748" s="12"/>
      <c r="O1748" s="12"/>
      <c r="Q1748" s="12"/>
      <c r="R1748" s="12"/>
      <c r="S1748" s="12"/>
      <c r="V1748" s="12"/>
      <c r="W1748" s="12"/>
      <c r="X1748" s="12"/>
      <c r="Y1748" s="12"/>
      <c r="AB1748" s="12"/>
      <c r="AC1748" s="12"/>
      <c r="AD1748" s="12"/>
      <c r="AJ1748" s="12"/>
      <c r="AM1748" s="12"/>
    </row>
    <row r="1749" spans="12:42" x14ac:dyDescent="0.25">
      <c r="L1749" s="12"/>
      <c r="O1749" s="12"/>
      <c r="Q1749" s="12"/>
      <c r="R1749" s="12"/>
      <c r="S1749" s="12"/>
      <c r="V1749" s="12"/>
      <c r="W1749" s="12"/>
      <c r="X1749" s="12"/>
      <c r="Y1749" s="12"/>
      <c r="AB1749" s="12"/>
      <c r="AC1749" s="12"/>
      <c r="AD1749" s="12"/>
      <c r="AJ1749" s="12"/>
      <c r="AM1749" s="12"/>
    </row>
    <row r="1750" spans="12:42" x14ac:dyDescent="0.25">
      <c r="L1750" s="12"/>
      <c r="O1750" s="12"/>
      <c r="R1750" s="12"/>
      <c r="S1750" s="12"/>
      <c r="T1750" s="12"/>
      <c r="U1750" s="12"/>
      <c r="X1750" s="12"/>
      <c r="AI1750" s="12"/>
    </row>
    <row r="1751" spans="12:42" x14ac:dyDescent="0.25">
      <c r="L1751" s="12"/>
      <c r="O1751" s="12"/>
      <c r="R1751" s="12"/>
      <c r="S1751" s="12"/>
      <c r="T1751" s="12"/>
      <c r="U1751" s="12"/>
      <c r="X1751" s="12"/>
      <c r="AD1751" s="12"/>
      <c r="AI1751" s="12"/>
    </row>
    <row r="1752" spans="12:42" x14ac:dyDescent="0.25">
      <c r="L1752" s="12"/>
      <c r="O1752" s="12"/>
      <c r="R1752" s="12"/>
      <c r="T1752" s="12"/>
      <c r="U1752" s="12"/>
      <c r="X1752" s="12"/>
      <c r="AE1752" s="13"/>
      <c r="AI1752" s="12"/>
    </row>
    <row r="1753" spans="12:42" x14ac:dyDescent="0.25">
      <c r="Q1753" s="12"/>
      <c r="R1753" s="12"/>
      <c r="S1753" s="12"/>
    </row>
    <row r="1754" spans="12:42" x14ac:dyDescent="0.25">
      <c r="L1754" s="12"/>
      <c r="O1754" s="12"/>
      <c r="Q1754" s="12"/>
      <c r="R1754" s="12"/>
      <c r="S1754" s="12"/>
      <c r="V1754" s="12"/>
      <c r="Y1754" s="12"/>
      <c r="AB1754" s="12"/>
      <c r="AC1754" s="12"/>
      <c r="AD1754" s="12"/>
      <c r="AM1754" s="12"/>
      <c r="AP1754" s="12"/>
    </row>
    <row r="1755" spans="12:42" x14ac:dyDescent="0.25">
      <c r="L1755" s="12"/>
      <c r="O1755" s="12"/>
      <c r="Q1755" s="12"/>
      <c r="R1755" s="12"/>
      <c r="S1755" s="12"/>
      <c r="V1755" s="12"/>
      <c r="Y1755" s="12"/>
      <c r="AB1755" s="12"/>
      <c r="AC1755" s="12"/>
      <c r="AD1755" s="12"/>
      <c r="AM1755" s="12"/>
      <c r="AP1755" s="12"/>
    </row>
    <row r="1756" spans="12:42" x14ac:dyDescent="0.25">
      <c r="L1756" s="12"/>
      <c r="O1756" s="12"/>
      <c r="Q1756" s="12"/>
      <c r="R1756" s="12"/>
      <c r="S1756" s="12"/>
      <c r="V1756" s="12"/>
      <c r="Y1756" s="12"/>
      <c r="AB1756" s="12"/>
      <c r="AC1756" s="12"/>
      <c r="AD1756" s="12"/>
      <c r="AM1756" s="12"/>
      <c r="AP1756" s="12"/>
    </row>
    <row r="1757" spans="12:42" x14ac:dyDescent="0.25">
      <c r="L1757" s="12"/>
      <c r="O1757" s="12"/>
      <c r="Q1757" s="12"/>
      <c r="R1757" s="12"/>
      <c r="S1757" s="12"/>
      <c r="V1757" s="12"/>
      <c r="Y1757" s="12"/>
      <c r="AB1757" s="12"/>
      <c r="AC1757" s="12"/>
      <c r="AD1757" s="12"/>
      <c r="AM1757" s="12"/>
      <c r="AP1757" s="12"/>
    </row>
    <row r="1758" spans="12:42" x14ac:dyDescent="0.25">
      <c r="L1758" s="12"/>
      <c r="O1758" s="12"/>
      <c r="Q1758" s="12"/>
      <c r="R1758" s="12"/>
      <c r="S1758" s="12"/>
      <c r="V1758" s="12"/>
      <c r="Y1758" s="12"/>
      <c r="AB1758" s="12"/>
      <c r="AC1758" s="12"/>
      <c r="AD1758" s="12"/>
      <c r="AM1758" s="12"/>
      <c r="AP1758" s="12"/>
    </row>
    <row r="1759" spans="12:42" x14ac:dyDescent="0.25">
      <c r="L1759" s="12"/>
      <c r="O1759" s="12"/>
      <c r="Q1759" s="12"/>
      <c r="R1759" s="12"/>
      <c r="S1759" s="12"/>
      <c r="V1759" s="12"/>
      <c r="Y1759" s="12"/>
      <c r="AB1759" s="12"/>
      <c r="AC1759" s="12"/>
      <c r="AD1759" s="12"/>
      <c r="AM1759" s="12"/>
      <c r="AP1759" s="12"/>
    </row>
    <row r="1760" spans="12:42" x14ac:dyDescent="0.25">
      <c r="L1760" s="12"/>
      <c r="O1760" s="12"/>
      <c r="Q1760" s="12"/>
      <c r="R1760" s="12"/>
      <c r="S1760" s="12"/>
      <c r="V1760" s="12"/>
      <c r="Y1760" s="12"/>
      <c r="AB1760" s="12"/>
      <c r="AC1760" s="12"/>
      <c r="AD1760" s="12"/>
      <c r="AM1760" s="12"/>
      <c r="AP1760" s="12"/>
    </row>
    <row r="1761" spans="12:42" x14ac:dyDescent="0.25">
      <c r="L1761" s="12"/>
      <c r="O1761" s="12"/>
      <c r="Q1761" s="12"/>
      <c r="R1761" s="12"/>
      <c r="S1761" s="12"/>
      <c r="V1761" s="12"/>
      <c r="Y1761" s="12"/>
      <c r="AB1761" s="12"/>
      <c r="AC1761" s="12"/>
      <c r="AD1761" s="12"/>
      <c r="AM1761" s="12"/>
      <c r="AP1761" s="12"/>
    </row>
    <row r="1762" spans="12:42" x14ac:dyDescent="0.25">
      <c r="L1762" s="12"/>
      <c r="O1762" s="12"/>
      <c r="Q1762" s="12"/>
      <c r="R1762" s="12"/>
      <c r="S1762" s="12"/>
      <c r="V1762" s="12"/>
      <c r="Y1762" s="12"/>
      <c r="AB1762" s="12"/>
      <c r="AC1762" s="12"/>
      <c r="AD1762" s="12"/>
      <c r="AM1762" s="12"/>
      <c r="AP1762" s="12"/>
    </row>
    <row r="1763" spans="12:42" x14ac:dyDescent="0.25">
      <c r="L1763" s="12"/>
      <c r="O1763" s="12"/>
      <c r="Q1763" s="12"/>
      <c r="R1763" s="12"/>
      <c r="S1763" s="12"/>
      <c r="V1763" s="12"/>
      <c r="Y1763" s="12"/>
      <c r="AB1763" s="12"/>
      <c r="AC1763" s="12"/>
      <c r="AD1763" s="12"/>
      <c r="AM1763" s="12"/>
      <c r="AP1763" s="12"/>
    </row>
    <row r="1764" spans="12:42" x14ac:dyDescent="0.25">
      <c r="L1764" s="12"/>
      <c r="O1764" s="12"/>
      <c r="Q1764" s="12"/>
      <c r="R1764" s="12"/>
      <c r="S1764" s="12"/>
      <c r="V1764" s="12"/>
      <c r="Y1764" s="12"/>
      <c r="AB1764" s="12"/>
      <c r="AC1764" s="12"/>
      <c r="AD1764" s="12"/>
      <c r="AM1764" s="12"/>
      <c r="AP1764" s="12"/>
    </row>
    <row r="1765" spans="12:42" x14ac:dyDescent="0.25">
      <c r="L1765" s="12"/>
      <c r="O1765" s="12"/>
      <c r="Q1765" s="12"/>
      <c r="R1765" s="12"/>
      <c r="S1765" s="12"/>
      <c r="V1765" s="12"/>
      <c r="Y1765" s="12"/>
      <c r="AB1765" s="12"/>
      <c r="AC1765" s="12"/>
      <c r="AD1765" s="12"/>
      <c r="AM1765" s="12"/>
      <c r="AP1765" s="12"/>
    </row>
    <row r="1766" spans="12:42" x14ac:dyDescent="0.25">
      <c r="L1766" s="12"/>
      <c r="O1766" s="12"/>
      <c r="Q1766" s="12"/>
      <c r="R1766" s="12"/>
      <c r="S1766" s="12"/>
      <c r="V1766" s="12"/>
      <c r="Y1766" s="12"/>
      <c r="AB1766" s="12"/>
      <c r="AC1766" s="12"/>
      <c r="AD1766" s="12"/>
      <c r="AM1766" s="12"/>
      <c r="AP1766" s="12"/>
    </row>
    <row r="1767" spans="12:42" x14ac:dyDescent="0.25">
      <c r="L1767" s="12"/>
      <c r="O1767" s="12"/>
      <c r="Q1767" s="12"/>
      <c r="R1767" s="12"/>
      <c r="S1767" s="12"/>
      <c r="V1767" s="12"/>
      <c r="Y1767" s="12"/>
      <c r="AB1767" s="12"/>
      <c r="AC1767" s="12"/>
      <c r="AD1767" s="12"/>
      <c r="AM1767" s="12"/>
      <c r="AP1767" s="12"/>
    </row>
    <row r="1768" spans="12:42" x14ac:dyDescent="0.25">
      <c r="L1768" s="12"/>
      <c r="O1768" s="12"/>
      <c r="Q1768" s="12"/>
      <c r="R1768" s="12"/>
      <c r="S1768" s="12"/>
      <c r="V1768" s="12"/>
      <c r="Y1768" s="12"/>
      <c r="AB1768" s="12"/>
      <c r="AC1768" s="12"/>
      <c r="AD1768" s="12"/>
      <c r="AM1768" s="12"/>
      <c r="AP1768" s="12"/>
    </row>
    <row r="1769" spans="12:42" x14ac:dyDescent="0.25">
      <c r="L1769" s="12"/>
      <c r="O1769" s="12"/>
      <c r="Q1769" s="12"/>
      <c r="R1769" s="12"/>
      <c r="S1769" s="12"/>
      <c r="V1769" s="12"/>
      <c r="Y1769" s="12"/>
      <c r="AB1769" s="12"/>
      <c r="AC1769" s="12"/>
      <c r="AD1769" s="12"/>
      <c r="AM1769" s="12"/>
      <c r="AP1769" s="12"/>
    </row>
    <row r="1770" spans="12:42" x14ac:dyDescent="0.25">
      <c r="L1770" s="12"/>
      <c r="O1770" s="12"/>
      <c r="Q1770" s="12"/>
      <c r="R1770" s="12"/>
      <c r="S1770" s="12"/>
      <c r="V1770" s="12"/>
      <c r="Y1770" s="12"/>
      <c r="AB1770" s="12"/>
      <c r="AC1770" s="12"/>
      <c r="AD1770" s="12"/>
      <c r="AM1770" s="12"/>
      <c r="AP1770" s="12"/>
    </row>
    <row r="1771" spans="12:42" x14ac:dyDescent="0.25">
      <c r="L1771" s="12"/>
      <c r="O1771" s="12"/>
      <c r="Q1771" s="12"/>
      <c r="R1771" s="12"/>
      <c r="S1771" s="12"/>
      <c r="V1771" s="12"/>
      <c r="Y1771" s="12"/>
      <c r="AB1771" s="12"/>
      <c r="AC1771" s="12"/>
      <c r="AD1771" s="12"/>
      <c r="AM1771" s="12"/>
      <c r="AP1771" s="12"/>
    </row>
    <row r="1772" spans="12:42" x14ac:dyDescent="0.25">
      <c r="L1772" s="12"/>
      <c r="O1772" s="12"/>
      <c r="Q1772" s="12"/>
      <c r="R1772" s="12"/>
      <c r="S1772" s="12"/>
      <c r="V1772" s="12"/>
      <c r="Y1772" s="12"/>
      <c r="AB1772" s="12"/>
      <c r="AC1772" s="12"/>
      <c r="AD1772" s="12"/>
      <c r="AM1772" s="12"/>
      <c r="AP1772" s="12"/>
    </row>
    <row r="1773" spans="12:42" x14ac:dyDescent="0.25">
      <c r="L1773" s="12"/>
      <c r="O1773" s="12"/>
      <c r="Q1773" s="12"/>
      <c r="R1773" s="12"/>
      <c r="S1773" s="12"/>
      <c r="V1773" s="12"/>
      <c r="Y1773" s="12"/>
      <c r="AB1773" s="12"/>
      <c r="AC1773" s="12"/>
      <c r="AD1773" s="12"/>
      <c r="AM1773" s="12"/>
      <c r="AP1773" s="12"/>
    </row>
    <row r="1774" spans="12:42" x14ac:dyDescent="0.25">
      <c r="L1774" s="12"/>
      <c r="O1774" s="12"/>
      <c r="Q1774" s="12"/>
      <c r="R1774" s="12"/>
      <c r="S1774" s="12"/>
      <c r="V1774" s="12"/>
      <c r="Y1774" s="12"/>
      <c r="AB1774" s="12"/>
      <c r="AC1774" s="12"/>
      <c r="AD1774" s="12"/>
      <c r="AM1774" s="12"/>
      <c r="AP1774" s="12"/>
    </row>
    <row r="1775" spans="12:42" x14ac:dyDescent="0.25">
      <c r="L1775" s="12"/>
      <c r="O1775" s="12"/>
      <c r="Q1775" s="12"/>
      <c r="R1775" s="12"/>
      <c r="S1775" s="12"/>
      <c r="V1775" s="12"/>
      <c r="Y1775" s="12"/>
      <c r="AB1775" s="12"/>
      <c r="AC1775" s="12"/>
      <c r="AD1775" s="12"/>
      <c r="AM1775" s="12"/>
      <c r="AP1775" s="12"/>
    </row>
    <row r="1776" spans="12:42" x14ac:dyDescent="0.25">
      <c r="L1776" s="12"/>
      <c r="O1776" s="12"/>
      <c r="Q1776" s="12"/>
      <c r="R1776" s="12"/>
      <c r="S1776" s="12"/>
      <c r="V1776" s="12"/>
      <c r="Y1776" s="12"/>
      <c r="AB1776" s="12"/>
      <c r="AC1776" s="12"/>
      <c r="AD1776" s="12"/>
      <c r="AM1776" s="12"/>
      <c r="AP1776" s="12"/>
    </row>
    <row r="1777" spans="12:42" x14ac:dyDescent="0.25">
      <c r="L1777" s="12"/>
      <c r="O1777" s="12"/>
      <c r="Q1777" s="12"/>
      <c r="R1777" s="12"/>
      <c r="S1777" s="12"/>
      <c r="V1777" s="12"/>
      <c r="Y1777" s="12"/>
      <c r="AB1777" s="12"/>
      <c r="AC1777" s="12"/>
      <c r="AD1777" s="12"/>
      <c r="AM1777" s="12"/>
      <c r="AP1777" s="12"/>
    </row>
    <row r="1778" spans="12:42" x14ac:dyDescent="0.25">
      <c r="L1778" s="12"/>
      <c r="O1778" s="12"/>
      <c r="Q1778" s="12"/>
      <c r="R1778" s="12"/>
      <c r="S1778" s="12"/>
      <c r="V1778" s="12"/>
      <c r="Y1778" s="12"/>
      <c r="AB1778" s="12"/>
      <c r="AC1778" s="12"/>
      <c r="AD1778" s="12"/>
      <c r="AM1778" s="12"/>
      <c r="AP1778" s="12"/>
    </row>
    <row r="1779" spans="12:42" x14ac:dyDescent="0.25">
      <c r="L1779" s="12"/>
      <c r="O1779" s="12"/>
      <c r="Q1779" s="12"/>
      <c r="R1779" s="12"/>
      <c r="S1779" s="12"/>
      <c r="V1779" s="12"/>
      <c r="Y1779" s="12"/>
      <c r="AB1779" s="12"/>
      <c r="AC1779" s="12"/>
      <c r="AD1779" s="12"/>
      <c r="AM1779" s="12"/>
      <c r="AP1779" s="12"/>
    </row>
    <row r="1780" spans="12:42" x14ac:dyDescent="0.25">
      <c r="L1780" s="12"/>
      <c r="O1780" s="12"/>
      <c r="Q1780" s="12"/>
      <c r="R1780" s="12"/>
      <c r="S1780" s="12"/>
      <c r="V1780" s="12"/>
      <c r="Y1780" s="12"/>
      <c r="AB1780" s="12"/>
      <c r="AC1780" s="12"/>
      <c r="AD1780" s="12"/>
      <c r="AM1780" s="12"/>
      <c r="AP1780" s="12"/>
    </row>
    <row r="1781" spans="12:42" x14ac:dyDescent="0.25">
      <c r="L1781" s="12"/>
      <c r="O1781" s="12"/>
      <c r="Q1781" s="12"/>
      <c r="R1781" s="12"/>
      <c r="S1781" s="12"/>
      <c r="V1781" s="12"/>
      <c r="Y1781" s="12"/>
      <c r="AB1781" s="12"/>
      <c r="AC1781" s="12"/>
      <c r="AD1781" s="12"/>
      <c r="AM1781" s="12"/>
      <c r="AP1781" s="12"/>
    </row>
    <row r="1782" spans="12:42" x14ac:dyDescent="0.25">
      <c r="L1782" s="12"/>
      <c r="O1782" s="12"/>
      <c r="Q1782" s="12"/>
      <c r="R1782" s="12"/>
      <c r="S1782" s="12"/>
      <c r="V1782" s="12"/>
      <c r="Y1782" s="12"/>
      <c r="AB1782" s="12"/>
      <c r="AC1782" s="12"/>
      <c r="AD1782" s="12"/>
      <c r="AM1782" s="12"/>
      <c r="AP1782" s="12"/>
    </row>
    <row r="1783" spans="12:42" x14ac:dyDescent="0.25">
      <c r="L1783" s="12"/>
      <c r="O1783" s="12"/>
      <c r="Q1783" s="12"/>
      <c r="R1783" s="12"/>
      <c r="S1783" s="12"/>
      <c r="V1783" s="12"/>
      <c r="Y1783" s="12"/>
      <c r="AB1783" s="12"/>
      <c r="AC1783" s="12"/>
      <c r="AD1783" s="12"/>
      <c r="AM1783" s="12"/>
      <c r="AP1783" s="12"/>
    </row>
    <row r="1784" spans="12:42" x14ac:dyDescent="0.25">
      <c r="L1784" s="12"/>
      <c r="O1784" s="12"/>
      <c r="Q1784" s="12"/>
      <c r="R1784" s="12"/>
      <c r="S1784" s="12"/>
      <c r="V1784" s="12"/>
      <c r="Y1784" s="12"/>
      <c r="AB1784" s="12"/>
      <c r="AC1784" s="12"/>
      <c r="AD1784" s="12"/>
      <c r="AM1784" s="12"/>
      <c r="AP1784" s="12"/>
    </row>
    <row r="1785" spans="12:42" x14ac:dyDescent="0.25">
      <c r="L1785" s="12"/>
      <c r="O1785" s="12"/>
      <c r="Q1785" s="12"/>
      <c r="R1785" s="12"/>
      <c r="S1785" s="12"/>
      <c r="V1785" s="12"/>
      <c r="Y1785" s="12"/>
      <c r="AB1785" s="12"/>
      <c r="AC1785" s="12"/>
      <c r="AD1785" s="12"/>
      <c r="AM1785" s="12"/>
      <c r="AP1785" s="12"/>
    </row>
    <row r="1786" spans="12:42" x14ac:dyDescent="0.25">
      <c r="L1786" s="12"/>
      <c r="O1786" s="12"/>
      <c r="Q1786" s="12"/>
      <c r="R1786" s="12"/>
      <c r="S1786" s="12"/>
      <c r="V1786" s="12"/>
      <c r="Y1786" s="12"/>
      <c r="AB1786" s="12"/>
      <c r="AC1786" s="12"/>
      <c r="AD1786" s="12"/>
      <c r="AM1786" s="12"/>
      <c r="AP1786" s="12"/>
    </row>
    <row r="1787" spans="12:42" x14ac:dyDescent="0.25">
      <c r="L1787" s="12"/>
      <c r="O1787" s="12"/>
      <c r="Q1787" s="12"/>
      <c r="R1787" s="12"/>
      <c r="S1787" s="12"/>
      <c r="V1787" s="12"/>
      <c r="Y1787" s="12"/>
      <c r="AB1787" s="12"/>
      <c r="AC1787" s="12"/>
      <c r="AD1787" s="12"/>
      <c r="AM1787" s="12"/>
      <c r="AP1787" s="12"/>
    </row>
    <row r="1788" spans="12:42" x14ac:dyDescent="0.25">
      <c r="L1788" s="12"/>
      <c r="O1788" s="12"/>
      <c r="Q1788" s="12"/>
      <c r="R1788" s="12"/>
      <c r="S1788" s="12"/>
      <c r="V1788" s="12"/>
      <c r="Y1788" s="12"/>
      <c r="AB1788" s="12"/>
      <c r="AC1788" s="12"/>
      <c r="AD1788" s="12"/>
      <c r="AM1788" s="12"/>
      <c r="AP1788" s="12"/>
    </row>
    <row r="1789" spans="12:42" x14ac:dyDescent="0.25">
      <c r="L1789" s="12"/>
      <c r="O1789" s="12"/>
      <c r="Q1789" s="12"/>
      <c r="R1789" s="12"/>
      <c r="S1789" s="12"/>
      <c r="V1789" s="12"/>
      <c r="Y1789" s="12"/>
      <c r="AB1789" s="12"/>
      <c r="AC1789" s="12"/>
      <c r="AD1789" s="12"/>
      <c r="AM1789" s="12"/>
      <c r="AP1789" s="12"/>
    </row>
    <row r="1790" spans="12:42" x14ac:dyDescent="0.25">
      <c r="L1790" s="12"/>
      <c r="O1790" s="12"/>
      <c r="Q1790" s="12"/>
      <c r="R1790" s="12"/>
      <c r="S1790" s="12"/>
      <c r="V1790" s="12"/>
      <c r="Y1790" s="12"/>
      <c r="AB1790" s="12"/>
      <c r="AC1790" s="12"/>
      <c r="AD1790" s="12"/>
      <c r="AM1790" s="12"/>
      <c r="AP1790" s="12"/>
    </row>
    <row r="1791" spans="12:42" x14ac:dyDescent="0.25">
      <c r="L1791" s="12"/>
      <c r="O1791" s="12"/>
      <c r="Q1791" s="12"/>
      <c r="R1791" s="12"/>
      <c r="S1791" s="12"/>
      <c r="V1791" s="12"/>
      <c r="Y1791" s="12"/>
      <c r="AB1791" s="12"/>
      <c r="AC1791" s="12"/>
      <c r="AD1791" s="12"/>
      <c r="AM1791" s="12"/>
      <c r="AP1791" s="12"/>
    </row>
    <row r="1792" spans="12:42" x14ac:dyDescent="0.25">
      <c r="L1792" s="12"/>
      <c r="O1792" s="12"/>
      <c r="Q1792" s="12"/>
      <c r="R1792" s="12"/>
      <c r="S1792" s="12"/>
      <c r="V1792" s="12"/>
      <c r="Y1792" s="12"/>
      <c r="AB1792" s="12"/>
      <c r="AC1792" s="12"/>
      <c r="AD1792" s="12"/>
      <c r="AM1792" s="12"/>
      <c r="AP1792" s="12"/>
    </row>
    <row r="1793" spans="12:42" x14ac:dyDescent="0.25">
      <c r="L1793" s="12"/>
      <c r="O1793" s="12"/>
      <c r="Q1793" s="12"/>
      <c r="R1793" s="12"/>
      <c r="S1793" s="12"/>
      <c r="V1793" s="12"/>
      <c r="Y1793" s="12"/>
      <c r="AB1793" s="12"/>
      <c r="AC1793" s="12"/>
      <c r="AD1793" s="12"/>
      <c r="AM1793" s="12"/>
      <c r="AP1793" s="12"/>
    </row>
    <row r="1794" spans="12:42" x14ac:dyDescent="0.25">
      <c r="L1794" s="12"/>
      <c r="O1794" s="12"/>
      <c r="Q1794" s="12"/>
      <c r="R1794" s="12"/>
      <c r="S1794" s="12"/>
      <c r="V1794" s="12"/>
      <c r="Y1794" s="12"/>
      <c r="AB1794" s="12"/>
      <c r="AC1794" s="12"/>
      <c r="AD1794" s="12"/>
      <c r="AM1794" s="12"/>
      <c r="AP1794" s="12"/>
    </row>
    <row r="1795" spans="12:42" x14ac:dyDescent="0.25">
      <c r="L1795" s="12"/>
      <c r="O1795" s="12"/>
      <c r="Q1795" s="12"/>
      <c r="R1795" s="12"/>
      <c r="S1795" s="12"/>
      <c r="V1795" s="12"/>
      <c r="Y1795" s="12"/>
      <c r="AB1795" s="12"/>
      <c r="AC1795" s="12"/>
      <c r="AD1795" s="12"/>
      <c r="AM1795" s="12"/>
      <c r="AP1795" s="12"/>
    </row>
    <row r="1796" spans="12:42" x14ac:dyDescent="0.25">
      <c r="L1796" s="12"/>
      <c r="O1796" s="12"/>
      <c r="Q1796" s="12"/>
      <c r="R1796" s="12"/>
      <c r="S1796" s="12"/>
      <c r="V1796" s="12"/>
      <c r="Y1796" s="12"/>
      <c r="AB1796" s="12"/>
      <c r="AC1796" s="12"/>
      <c r="AD1796" s="12"/>
      <c r="AM1796" s="12"/>
      <c r="AP1796" s="12"/>
    </row>
    <row r="1797" spans="12:42" x14ac:dyDescent="0.25">
      <c r="L1797" s="12"/>
      <c r="O1797" s="12"/>
      <c r="Q1797" s="12"/>
      <c r="R1797" s="12"/>
      <c r="S1797" s="12"/>
      <c r="V1797" s="12"/>
      <c r="Y1797" s="12"/>
      <c r="AB1797" s="12"/>
      <c r="AC1797" s="12"/>
      <c r="AD1797" s="12"/>
      <c r="AM1797" s="12"/>
      <c r="AP1797" s="12"/>
    </row>
    <row r="1798" spans="12:42" x14ac:dyDescent="0.25">
      <c r="L1798" s="12"/>
      <c r="O1798" s="12"/>
      <c r="Q1798" s="12"/>
      <c r="R1798" s="12"/>
      <c r="S1798" s="12"/>
      <c r="V1798" s="12"/>
      <c r="Y1798" s="12"/>
      <c r="AB1798" s="12"/>
      <c r="AC1798" s="12"/>
      <c r="AD1798" s="12"/>
      <c r="AM1798" s="12"/>
      <c r="AP1798" s="12"/>
    </row>
    <row r="1799" spans="12:42" x14ac:dyDescent="0.25">
      <c r="L1799" s="12"/>
      <c r="O1799" s="12"/>
      <c r="Q1799" s="12"/>
      <c r="R1799" s="12"/>
      <c r="S1799" s="12"/>
      <c r="V1799" s="12"/>
      <c r="Y1799" s="12"/>
      <c r="AB1799" s="12"/>
      <c r="AC1799" s="12"/>
      <c r="AD1799" s="12"/>
      <c r="AM1799" s="12"/>
      <c r="AP1799" s="12"/>
    </row>
    <row r="1800" spans="12:42" x14ac:dyDescent="0.25">
      <c r="L1800" s="12"/>
      <c r="O1800" s="12"/>
      <c r="Q1800" s="12"/>
      <c r="R1800" s="12"/>
      <c r="S1800" s="12"/>
      <c r="V1800" s="12"/>
      <c r="Y1800" s="12"/>
      <c r="AB1800" s="12"/>
      <c r="AC1800" s="12"/>
      <c r="AD1800" s="12"/>
      <c r="AM1800" s="12"/>
      <c r="AP1800" s="12"/>
    </row>
    <row r="1801" spans="12:42" x14ac:dyDescent="0.25">
      <c r="L1801" s="12"/>
      <c r="O1801" s="12"/>
      <c r="Q1801" s="12"/>
      <c r="R1801" s="12"/>
      <c r="S1801" s="12"/>
      <c r="V1801" s="12"/>
      <c r="Y1801" s="12"/>
      <c r="AB1801" s="12"/>
      <c r="AC1801" s="12"/>
      <c r="AD1801" s="12"/>
      <c r="AM1801" s="12"/>
      <c r="AP1801" s="12"/>
    </row>
    <row r="1802" spans="12:42" x14ac:dyDescent="0.25">
      <c r="L1802" s="12"/>
      <c r="O1802" s="12"/>
      <c r="Q1802" s="12"/>
      <c r="R1802" s="12"/>
      <c r="S1802" s="12"/>
      <c r="V1802" s="12"/>
      <c r="Y1802" s="12"/>
      <c r="AB1802" s="12"/>
      <c r="AC1802" s="12"/>
      <c r="AD1802" s="12"/>
      <c r="AM1802" s="12"/>
      <c r="AP1802" s="12"/>
    </row>
    <row r="1804" spans="12:42" x14ac:dyDescent="0.25">
      <c r="S1804" s="12"/>
    </row>
    <row r="1805" spans="12:42" x14ac:dyDescent="0.25">
      <c r="T1805" s="13"/>
      <c r="AE1805" s="13"/>
      <c r="AF1805" s="13"/>
    </row>
    <row r="1808" spans="12:42" x14ac:dyDescent="0.25">
      <c r="L1808" s="12"/>
      <c r="O1808" s="12"/>
      <c r="Q1808" s="12"/>
      <c r="R1808" s="12"/>
      <c r="S1808" s="12"/>
      <c r="T1808" s="12"/>
      <c r="V1808" s="12"/>
      <c r="Y1808" s="12"/>
      <c r="AB1808" s="12"/>
      <c r="AC1808" s="12"/>
      <c r="AD1808" s="12"/>
      <c r="AM1808" s="12"/>
      <c r="AP1808" s="12"/>
    </row>
    <row r="1809" spans="12:42" x14ac:dyDescent="0.25">
      <c r="L1809" s="12"/>
      <c r="O1809" s="12"/>
      <c r="Q1809" s="12"/>
      <c r="R1809" s="12"/>
      <c r="S1809" s="12"/>
      <c r="T1809" s="12"/>
      <c r="V1809" s="12"/>
      <c r="Y1809" s="12"/>
      <c r="AB1809" s="12"/>
      <c r="AC1809" s="12"/>
      <c r="AD1809" s="12"/>
      <c r="AM1809" s="12"/>
      <c r="AP1809" s="12"/>
    </row>
    <row r="1810" spans="12:42" x14ac:dyDescent="0.25">
      <c r="L1810" s="12"/>
      <c r="O1810" s="12"/>
      <c r="Q1810" s="12"/>
      <c r="R1810" s="12"/>
      <c r="S1810" s="12"/>
      <c r="T1810" s="12"/>
      <c r="V1810" s="12"/>
      <c r="Y1810" s="12"/>
      <c r="AB1810" s="12"/>
      <c r="AC1810" s="12"/>
      <c r="AD1810" s="12"/>
      <c r="AM1810" s="12"/>
      <c r="AP1810" s="12"/>
    </row>
    <row r="1811" spans="12:42" x14ac:dyDescent="0.25">
      <c r="L1811" s="12"/>
      <c r="O1811" s="12"/>
      <c r="Q1811" s="12"/>
      <c r="R1811" s="12"/>
      <c r="S1811" s="12"/>
      <c r="T1811" s="12"/>
      <c r="V1811" s="12"/>
      <c r="Y1811" s="12"/>
      <c r="AB1811" s="12"/>
      <c r="AC1811" s="12"/>
      <c r="AD1811" s="12"/>
      <c r="AM1811" s="12"/>
      <c r="AP1811" s="12"/>
    </row>
    <row r="1812" spans="12:42" x14ac:dyDescent="0.25">
      <c r="L1812" s="12"/>
      <c r="O1812" s="12"/>
      <c r="Q1812" s="12"/>
      <c r="R1812" s="12"/>
      <c r="S1812" s="12"/>
      <c r="T1812" s="12"/>
      <c r="V1812" s="12"/>
      <c r="Y1812" s="12"/>
      <c r="AB1812" s="12"/>
      <c r="AC1812" s="12"/>
      <c r="AD1812" s="12"/>
      <c r="AM1812" s="12"/>
      <c r="AP1812" s="12"/>
    </row>
    <row r="1813" spans="12:42" x14ac:dyDescent="0.25">
      <c r="L1813" s="12"/>
      <c r="O1813" s="12"/>
      <c r="Q1813" s="12"/>
      <c r="R1813" s="12"/>
      <c r="S1813" s="12"/>
      <c r="T1813" s="12"/>
      <c r="V1813" s="12"/>
      <c r="Y1813" s="12"/>
      <c r="AB1813" s="12"/>
      <c r="AC1813" s="12"/>
      <c r="AD1813" s="12"/>
      <c r="AM1813" s="12"/>
      <c r="AP1813" s="12"/>
    </row>
    <row r="1814" spans="12:42" x14ac:dyDescent="0.25">
      <c r="L1814" s="12"/>
      <c r="O1814" s="12"/>
      <c r="Q1814" s="12"/>
      <c r="R1814" s="12"/>
      <c r="S1814" s="12"/>
      <c r="T1814" s="12"/>
      <c r="V1814" s="12"/>
      <c r="Y1814" s="12"/>
      <c r="AB1814" s="12"/>
      <c r="AC1814" s="12"/>
      <c r="AD1814" s="12"/>
      <c r="AM1814" s="12"/>
      <c r="AP1814" s="12"/>
    </row>
    <row r="1815" spans="12:42" x14ac:dyDescent="0.25">
      <c r="L1815" s="12"/>
      <c r="O1815" s="12"/>
      <c r="Q1815" s="12"/>
      <c r="R1815" s="12"/>
      <c r="S1815" s="12"/>
      <c r="T1815" s="12"/>
      <c r="V1815" s="12"/>
      <c r="Y1815" s="12"/>
      <c r="AB1815" s="12"/>
      <c r="AC1815" s="12"/>
      <c r="AD1815" s="12"/>
      <c r="AM1815" s="12"/>
      <c r="AP1815" s="12"/>
    </row>
    <row r="1816" spans="12:42" x14ac:dyDescent="0.25">
      <c r="L1816" s="12"/>
      <c r="O1816" s="12"/>
      <c r="Q1816" s="12"/>
      <c r="R1816" s="12"/>
      <c r="S1816" s="12"/>
      <c r="T1816" s="12"/>
      <c r="V1816" s="12"/>
      <c r="Y1816" s="12"/>
      <c r="AB1816" s="12"/>
      <c r="AC1816" s="12"/>
      <c r="AD1816" s="12"/>
      <c r="AM1816" s="12"/>
      <c r="AP1816" s="12"/>
    </row>
    <row r="1817" spans="12:42" x14ac:dyDescent="0.25">
      <c r="L1817" s="12"/>
      <c r="O1817" s="12"/>
      <c r="Q1817" s="12"/>
      <c r="R1817" s="12"/>
      <c r="S1817" s="12"/>
      <c r="T1817" s="12"/>
      <c r="V1817" s="12"/>
      <c r="Y1817" s="12"/>
      <c r="AB1817" s="12"/>
      <c r="AC1817" s="12"/>
      <c r="AD1817" s="12"/>
      <c r="AM1817" s="12"/>
      <c r="AP1817" s="12"/>
    </row>
    <row r="1818" spans="12:42" x14ac:dyDescent="0.25">
      <c r="L1818" s="12"/>
      <c r="O1818" s="12"/>
      <c r="Q1818" s="12"/>
      <c r="R1818" s="12"/>
      <c r="S1818" s="12"/>
      <c r="T1818" s="12"/>
      <c r="V1818" s="12"/>
      <c r="Y1818" s="12"/>
      <c r="AB1818" s="12"/>
      <c r="AC1818" s="12"/>
      <c r="AD1818" s="12"/>
      <c r="AM1818" s="12"/>
      <c r="AP1818" s="12"/>
    </row>
    <row r="1819" spans="12:42" x14ac:dyDescent="0.25">
      <c r="L1819" s="12"/>
      <c r="O1819" s="12"/>
      <c r="Q1819" s="12"/>
      <c r="R1819" s="12"/>
      <c r="S1819" s="12"/>
      <c r="T1819" s="12"/>
      <c r="V1819" s="12"/>
      <c r="Y1819" s="12"/>
      <c r="AB1819" s="12"/>
      <c r="AC1819" s="12"/>
      <c r="AD1819" s="12"/>
      <c r="AM1819" s="12"/>
      <c r="AP1819" s="12"/>
    </row>
    <row r="1820" spans="12:42" x14ac:dyDescent="0.25">
      <c r="L1820" s="12"/>
      <c r="O1820" s="12"/>
      <c r="Q1820" s="12"/>
      <c r="R1820" s="12"/>
      <c r="S1820" s="12"/>
      <c r="T1820" s="12"/>
      <c r="V1820" s="12"/>
      <c r="Y1820" s="12"/>
      <c r="AB1820" s="12"/>
      <c r="AC1820" s="12"/>
      <c r="AD1820" s="12"/>
      <c r="AM1820" s="12"/>
      <c r="AP1820" s="12"/>
    </row>
    <row r="1821" spans="12:42" x14ac:dyDescent="0.25">
      <c r="L1821" s="12"/>
      <c r="O1821" s="12"/>
      <c r="Q1821" s="12"/>
      <c r="R1821" s="12"/>
      <c r="S1821" s="12"/>
      <c r="T1821" s="12"/>
      <c r="V1821" s="12"/>
      <c r="Y1821" s="12"/>
      <c r="AB1821" s="12"/>
      <c r="AC1821" s="12"/>
      <c r="AD1821" s="12"/>
      <c r="AM1821" s="12"/>
      <c r="AP1821" s="12"/>
    </row>
    <row r="1822" spans="12:42" x14ac:dyDescent="0.25">
      <c r="L1822" s="12"/>
      <c r="O1822" s="12"/>
      <c r="Q1822" s="12"/>
      <c r="R1822" s="12"/>
      <c r="S1822" s="12"/>
      <c r="T1822" s="12"/>
      <c r="V1822" s="12"/>
      <c r="Y1822" s="12"/>
      <c r="AB1822" s="12"/>
      <c r="AC1822" s="12"/>
      <c r="AD1822" s="12"/>
      <c r="AM1822" s="12"/>
      <c r="AP1822" s="12"/>
    </row>
    <row r="1823" spans="12:42" x14ac:dyDescent="0.25">
      <c r="L1823" s="12"/>
      <c r="O1823" s="12"/>
      <c r="Q1823" s="12"/>
      <c r="R1823" s="12"/>
      <c r="S1823" s="12"/>
      <c r="T1823" s="12"/>
      <c r="V1823" s="12"/>
      <c r="Y1823" s="12"/>
      <c r="AB1823" s="12"/>
      <c r="AC1823" s="12"/>
      <c r="AD1823" s="12"/>
      <c r="AM1823" s="12"/>
      <c r="AP1823" s="12"/>
    </row>
    <row r="1824" spans="12:42" x14ac:dyDescent="0.25">
      <c r="L1824" s="12"/>
      <c r="O1824" s="12"/>
      <c r="Q1824" s="12"/>
      <c r="R1824" s="12"/>
      <c r="S1824" s="12"/>
      <c r="T1824" s="12"/>
      <c r="V1824" s="12"/>
      <c r="Y1824" s="12"/>
      <c r="AB1824" s="12"/>
      <c r="AC1824" s="12"/>
      <c r="AD1824" s="12"/>
      <c r="AM1824" s="12"/>
      <c r="AP1824" s="12"/>
    </row>
    <row r="1825" spans="12:42" x14ac:dyDescent="0.25">
      <c r="L1825" s="12"/>
      <c r="O1825" s="12"/>
      <c r="Q1825" s="12"/>
      <c r="R1825" s="12"/>
      <c r="S1825" s="12"/>
      <c r="T1825" s="12"/>
      <c r="V1825" s="12"/>
      <c r="Y1825" s="12"/>
      <c r="AB1825" s="12"/>
      <c r="AC1825" s="12"/>
      <c r="AD1825" s="12"/>
      <c r="AM1825" s="12"/>
      <c r="AP1825" s="12"/>
    </row>
    <row r="1826" spans="12:42" x14ac:dyDescent="0.25">
      <c r="L1826" s="12"/>
      <c r="O1826" s="12"/>
      <c r="Q1826" s="12"/>
      <c r="R1826" s="12"/>
      <c r="S1826" s="12"/>
      <c r="T1826" s="12"/>
      <c r="V1826" s="12"/>
      <c r="Y1826" s="12"/>
      <c r="AB1826" s="12"/>
      <c r="AC1826" s="12"/>
      <c r="AD1826" s="12"/>
      <c r="AM1826" s="12"/>
      <c r="AP1826" s="12"/>
    </row>
    <row r="1827" spans="12:42" x14ac:dyDescent="0.25">
      <c r="L1827" s="12"/>
      <c r="O1827" s="12"/>
      <c r="Q1827" s="12"/>
      <c r="R1827" s="12"/>
      <c r="S1827" s="12"/>
      <c r="T1827" s="12"/>
      <c r="V1827" s="12"/>
      <c r="Y1827" s="12"/>
      <c r="AB1827" s="12"/>
      <c r="AC1827" s="12"/>
      <c r="AD1827" s="12"/>
      <c r="AM1827" s="12"/>
      <c r="AP1827" s="12"/>
    </row>
    <row r="1828" spans="12:42" x14ac:dyDescent="0.25">
      <c r="L1828" s="12"/>
      <c r="O1828" s="12"/>
      <c r="Q1828" s="12"/>
      <c r="R1828" s="12"/>
      <c r="S1828" s="12"/>
      <c r="T1828" s="12"/>
      <c r="V1828" s="12"/>
      <c r="Y1828" s="12"/>
      <c r="AB1828" s="12"/>
      <c r="AC1828" s="12"/>
      <c r="AD1828" s="12"/>
      <c r="AM1828" s="12"/>
      <c r="AP1828" s="12"/>
    </row>
    <row r="1829" spans="12:42" x14ac:dyDescent="0.25">
      <c r="L1829" s="12"/>
      <c r="O1829" s="12"/>
      <c r="Q1829" s="12"/>
      <c r="R1829" s="12"/>
      <c r="S1829" s="12"/>
      <c r="T1829" s="12"/>
      <c r="V1829" s="12"/>
      <c r="Y1829" s="12"/>
      <c r="AB1829" s="12"/>
      <c r="AC1829" s="12"/>
      <c r="AD1829" s="12"/>
      <c r="AM1829" s="12"/>
      <c r="AP1829" s="12"/>
    </row>
    <row r="1830" spans="12:42" x14ac:dyDescent="0.25">
      <c r="L1830" s="12"/>
      <c r="O1830" s="12"/>
      <c r="Q1830" s="12"/>
      <c r="R1830" s="12"/>
      <c r="S1830" s="12"/>
      <c r="T1830" s="12"/>
      <c r="V1830" s="12"/>
      <c r="Y1830" s="12"/>
      <c r="AB1830" s="12"/>
      <c r="AC1830" s="12"/>
      <c r="AD1830" s="12"/>
      <c r="AM1830" s="12"/>
      <c r="AP1830" s="12"/>
    </row>
    <row r="1831" spans="12:42" x14ac:dyDescent="0.25">
      <c r="L1831" s="12"/>
      <c r="O1831" s="12"/>
      <c r="Q1831" s="12"/>
      <c r="R1831" s="12"/>
      <c r="S1831" s="12"/>
      <c r="T1831" s="12"/>
      <c r="V1831" s="12"/>
      <c r="Y1831" s="12"/>
      <c r="AB1831" s="12"/>
      <c r="AC1831" s="12"/>
      <c r="AD1831" s="12"/>
      <c r="AM1831" s="12"/>
      <c r="AP1831" s="12"/>
    </row>
    <row r="1832" spans="12:42" x14ac:dyDescent="0.25">
      <c r="L1832" s="12"/>
      <c r="O1832" s="12"/>
      <c r="Q1832" s="12"/>
      <c r="R1832" s="12"/>
      <c r="S1832" s="12"/>
      <c r="T1832" s="12"/>
      <c r="V1832" s="12"/>
      <c r="Y1832" s="12"/>
      <c r="AB1832" s="12"/>
      <c r="AC1832" s="12"/>
      <c r="AD1832" s="12"/>
      <c r="AM1832" s="12"/>
      <c r="AP1832" s="12"/>
    </row>
    <row r="1833" spans="12:42" x14ac:dyDescent="0.25">
      <c r="L1833" s="12"/>
      <c r="O1833" s="12"/>
      <c r="Q1833" s="12"/>
      <c r="R1833" s="12"/>
      <c r="S1833" s="12"/>
      <c r="T1833" s="12"/>
      <c r="V1833" s="12"/>
      <c r="Y1833" s="12"/>
      <c r="AB1833" s="12"/>
      <c r="AC1833" s="12"/>
      <c r="AD1833" s="12"/>
      <c r="AM1833" s="12"/>
      <c r="AP1833" s="12"/>
    </row>
    <row r="1834" spans="12:42" x14ac:dyDescent="0.25">
      <c r="L1834" s="12"/>
      <c r="O1834" s="12"/>
      <c r="Q1834" s="12"/>
      <c r="R1834" s="12"/>
      <c r="S1834" s="12"/>
      <c r="T1834" s="12"/>
      <c r="V1834" s="12"/>
      <c r="Y1834" s="12"/>
      <c r="AB1834" s="12"/>
      <c r="AC1834" s="12"/>
      <c r="AD1834" s="12"/>
      <c r="AM1834" s="12"/>
      <c r="AP1834" s="12"/>
    </row>
    <row r="1835" spans="12:42" x14ac:dyDescent="0.25">
      <c r="L1835" s="12"/>
      <c r="O1835" s="12"/>
      <c r="Q1835" s="12"/>
      <c r="R1835" s="12"/>
      <c r="S1835" s="12"/>
      <c r="T1835" s="12"/>
      <c r="V1835" s="12"/>
      <c r="Y1835" s="12"/>
      <c r="AB1835" s="12"/>
      <c r="AC1835" s="12"/>
      <c r="AD1835" s="12"/>
      <c r="AM1835" s="12"/>
      <c r="AP1835" s="12"/>
    </row>
    <row r="1836" spans="12:42" x14ac:dyDescent="0.25">
      <c r="L1836" s="12"/>
      <c r="O1836" s="12"/>
      <c r="Q1836" s="12"/>
      <c r="R1836" s="12"/>
      <c r="S1836" s="12"/>
      <c r="T1836" s="12"/>
      <c r="V1836" s="12"/>
      <c r="Y1836" s="12"/>
      <c r="AB1836" s="12"/>
      <c r="AC1836" s="12"/>
      <c r="AD1836" s="12"/>
      <c r="AM1836" s="12"/>
      <c r="AP1836" s="12"/>
    </row>
    <row r="1837" spans="12:42" x14ac:dyDescent="0.25">
      <c r="L1837" s="12"/>
      <c r="O1837" s="12"/>
      <c r="Q1837" s="12"/>
      <c r="R1837" s="12"/>
      <c r="S1837" s="12"/>
      <c r="T1837" s="12"/>
      <c r="V1837" s="12"/>
      <c r="Y1837" s="12"/>
      <c r="AB1837" s="12"/>
      <c r="AC1837" s="12"/>
      <c r="AD1837" s="12"/>
      <c r="AM1837" s="12"/>
      <c r="AP1837" s="12"/>
    </row>
    <row r="1838" spans="12:42" x14ac:dyDescent="0.25">
      <c r="L1838" s="12"/>
      <c r="O1838" s="12"/>
      <c r="Q1838" s="12"/>
      <c r="R1838" s="12"/>
      <c r="S1838" s="12"/>
      <c r="T1838" s="12"/>
      <c r="V1838" s="12"/>
      <c r="Y1838" s="12"/>
      <c r="AB1838" s="12"/>
      <c r="AC1838" s="12"/>
      <c r="AD1838" s="12"/>
      <c r="AM1838" s="12"/>
      <c r="AP1838" s="12"/>
    </row>
    <row r="1839" spans="12:42" x14ac:dyDescent="0.25">
      <c r="L1839" s="12"/>
      <c r="O1839" s="12"/>
      <c r="Q1839" s="12"/>
      <c r="R1839" s="12"/>
      <c r="S1839" s="12"/>
      <c r="T1839" s="12"/>
      <c r="V1839" s="12"/>
      <c r="Y1839" s="12"/>
      <c r="AB1839" s="12"/>
      <c r="AC1839" s="12"/>
      <c r="AD1839" s="12"/>
      <c r="AM1839" s="12"/>
      <c r="AP1839" s="12"/>
    </row>
    <row r="1840" spans="12:42" x14ac:dyDescent="0.25">
      <c r="L1840" s="12"/>
      <c r="O1840" s="12"/>
      <c r="Q1840" s="12"/>
      <c r="R1840" s="12"/>
      <c r="S1840" s="12"/>
      <c r="T1840" s="12"/>
      <c r="V1840" s="12"/>
      <c r="Y1840" s="12"/>
      <c r="AB1840" s="12"/>
      <c r="AC1840" s="12"/>
      <c r="AD1840" s="12"/>
      <c r="AM1840" s="12"/>
      <c r="AP1840" s="12"/>
    </row>
    <row r="1841" spans="12:42" x14ac:dyDescent="0.25">
      <c r="L1841" s="12"/>
      <c r="O1841" s="12"/>
      <c r="Q1841" s="12"/>
      <c r="R1841" s="12"/>
      <c r="S1841" s="12"/>
      <c r="T1841" s="12"/>
      <c r="V1841" s="12"/>
      <c r="Y1841" s="12"/>
      <c r="AB1841" s="12"/>
      <c r="AC1841" s="12"/>
      <c r="AD1841" s="12"/>
      <c r="AM1841" s="12"/>
      <c r="AP1841" s="12"/>
    </row>
    <row r="1842" spans="12:42" x14ac:dyDescent="0.25">
      <c r="L1842" s="12"/>
      <c r="O1842" s="12"/>
      <c r="Q1842" s="12"/>
      <c r="R1842" s="12"/>
      <c r="S1842" s="12"/>
      <c r="T1842" s="12"/>
      <c r="V1842" s="12"/>
      <c r="Y1842" s="12"/>
      <c r="AB1842" s="12"/>
      <c r="AC1842" s="12"/>
      <c r="AD1842" s="12"/>
      <c r="AM1842" s="12"/>
      <c r="AP1842" s="12"/>
    </row>
    <row r="1843" spans="12:42" x14ac:dyDescent="0.25">
      <c r="L1843" s="12"/>
      <c r="O1843" s="12"/>
      <c r="Q1843" s="12"/>
      <c r="R1843" s="12"/>
      <c r="S1843" s="12"/>
      <c r="T1843" s="12"/>
      <c r="V1843" s="12"/>
      <c r="Y1843" s="12"/>
      <c r="AB1843" s="12"/>
      <c r="AC1843" s="12"/>
      <c r="AD1843" s="12"/>
      <c r="AM1843" s="12"/>
      <c r="AP1843" s="12"/>
    </row>
    <row r="1844" spans="12:42" x14ac:dyDescent="0.25">
      <c r="L1844" s="12"/>
      <c r="O1844" s="12"/>
      <c r="Q1844" s="12"/>
      <c r="R1844" s="12"/>
      <c r="S1844" s="12"/>
      <c r="T1844" s="12"/>
      <c r="V1844" s="12"/>
      <c r="Y1844" s="12"/>
      <c r="AB1844" s="12"/>
      <c r="AC1844" s="12"/>
      <c r="AD1844" s="12"/>
      <c r="AM1844" s="12"/>
      <c r="AP1844" s="12"/>
    </row>
    <row r="1845" spans="12:42" x14ac:dyDescent="0.25">
      <c r="L1845" s="12"/>
      <c r="O1845" s="12"/>
      <c r="Q1845" s="12"/>
      <c r="R1845" s="12"/>
      <c r="S1845" s="12"/>
      <c r="T1845" s="12"/>
      <c r="V1845" s="12"/>
      <c r="Y1845" s="12"/>
      <c r="AB1845" s="12"/>
      <c r="AC1845" s="12"/>
      <c r="AD1845" s="12"/>
      <c r="AM1845" s="12"/>
      <c r="AP1845" s="12"/>
    </row>
    <row r="1846" spans="12:42" x14ac:dyDescent="0.25">
      <c r="L1846" s="12"/>
      <c r="O1846" s="12"/>
      <c r="Q1846" s="12"/>
      <c r="R1846" s="12"/>
      <c r="S1846" s="12"/>
      <c r="T1846" s="12"/>
      <c r="V1846" s="12"/>
      <c r="Y1846" s="12"/>
      <c r="AB1846" s="12"/>
      <c r="AC1846" s="12"/>
      <c r="AD1846" s="12"/>
      <c r="AM1846" s="12"/>
      <c r="AP1846" s="12"/>
    </row>
    <row r="1847" spans="12:42" x14ac:dyDescent="0.25">
      <c r="L1847" s="12"/>
      <c r="O1847" s="12"/>
      <c r="Q1847" s="12"/>
      <c r="R1847" s="12"/>
      <c r="S1847" s="12"/>
      <c r="T1847" s="12"/>
      <c r="V1847" s="12"/>
      <c r="Y1847" s="12"/>
      <c r="AB1847" s="12"/>
      <c r="AC1847" s="12"/>
      <c r="AD1847" s="12"/>
      <c r="AM1847" s="12"/>
      <c r="AP1847" s="12"/>
    </row>
    <row r="1848" spans="12:42" x14ac:dyDescent="0.25">
      <c r="L1848" s="12"/>
      <c r="O1848" s="12"/>
      <c r="Q1848" s="12"/>
      <c r="R1848" s="12"/>
      <c r="S1848" s="12"/>
      <c r="T1848" s="12"/>
      <c r="V1848" s="12"/>
      <c r="Y1848" s="12"/>
      <c r="AB1848" s="12"/>
      <c r="AC1848" s="12"/>
      <c r="AD1848" s="12"/>
      <c r="AM1848" s="12"/>
      <c r="AP1848" s="12"/>
    </row>
    <row r="1849" spans="12:42" x14ac:dyDescent="0.25">
      <c r="L1849" s="12"/>
      <c r="O1849" s="12"/>
      <c r="Q1849" s="12"/>
      <c r="R1849" s="12"/>
      <c r="S1849" s="12"/>
      <c r="T1849" s="12"/>
      <c r="V1849" s="12"/>
      <c r="Y1849" s="12"/>
      <c r="AB1849" s="12"/>
      <c r="AC1849" s="12"/>
      <c r="AD1849" s="12"/>
      <c r="AM1849" s="12"/>
      <c r="AP1849" s="12"/>
    </row>
    <row r="1850" spans="12:42" x14ac:dyDescent="0.25">
      <c r="L1850" s="12"/>
      <c r="O1850" s="12"/>
      <c r="Q1850" s="12"/>
      <c r="R1850" s="12"/>
      <c r="S1850" s="12"/>
      <c r="T1850" s="12"/>
      <c r="V1850" s="12"/>
      <c r="Y1850" s="12"/>
      <c r="AB1850" s="12"/>
      <c r="AC1850" s="12"/>
      <c r="AD1850" s="12"/>
      <c r="AM1850" s="12"/>
      <c r="AP1850" s="12"/>
    </row>
    <row r="1851" spans="12:42" x14ac:dyDescent="0.25">
      <c r="L1851" s="12"/>
      <c r="O1851" s="12"/>
      <c r="Q1851" s="12"/>
      <c r="R1851" s="12"/>
      <c r="S1851" s="12"/>
      <c r="T1851" s="12"/>
      <c r="V1851" s="12"/>
      <c r="Y1851" s="12"/>
      <c r="AB1851" s="12"/>
      <c r="AC1851" s="12"/>
      <c r="AD1851" s="12"/>
      <c r="AM1851" s="12"/>
      <c r="AP1851" s="12"/>
    </row>
    <row r="1852" spans="12:42" x14ac:dyDescent="0.25">
      <c r="L1852" s="12"/>
      <c r="O1852" s="12"/>
      <c r="Q1852" s="12"/>
      <c r="R1852" s="12"/>
      <c r="S1852" s="12"/>
      <c r="T1852" s="12"/>
      <c r="V1852" s="12"/>
      <c r="Y1852" s="12"/>
      <c r="AB1852" s="12"/>
      <c r="AC1852" s="12"/>
      <c r="AD1852" s="12"/>
      <c r="AM1852" s="12"/>
      <c r="AP1852" s="12"/>
    </row>
    <row r="1853" spans="12:42" x14ac:dyDescent="0.25">
      <c r="L1853" s="12"/>
      <c r="O1853" s="12"/>
      <c r="Q1853" s="12"/>
      <c r="R1853" s="12"/>
      <c r="S1853" s="12"/>
      <c r="T1853" s="12"/>
      <c r="V1853" s="12"/>
      <c r="Y1853" s="12"/>
      <c r="AB1853" s="12"/>
      <c r="AC1853" s="12"/>
      <c r="AD1853" s="12"/>
      <c r="AM1853" s="12"/>
      <c r="AP1853" s="12"/>
    </row>
    <row r="1854" spans="12:42" x14ac:dyDescent="0.25">
      <c r="L1854" s="12"/>
      <c r="O1854" s="12"/>
      <c r="Q1854" s="12"/>
      <c r="R1854" s="12"/>
      <c r="S1854" s="12"/>
      <c r="T1854" s="12"/>
      <c r="V1854" s="12"/>
      <c r="Y1854" s="12"/>
      <c r="AB1854" s="12"/>
      <c r="AC1854" s="12"/>
      <c r="AD1854" s="12"/>
      <c r="AM1854" s="12"/>
      <c r="AP1854" s="12"/>
    </row>
    <row r="1855" spans="12:42" x14ac:dyDescent="0.25">
      <c r="L1855" s="12"/>
      <c r="O1855" s="12"/>
      <c r="Q1855" s="12"/>
      <c r="R1855" s="12"/>
      <c r="S1855" s="12"/>
      <c r="T1855" s="12"/>
      <c r="V1855" s="12"/>
      <c r="Y1855" s="12"/>
      <c r="AB1855" s="12"/>
      <c r="AC1855" s="12"/>
      <c r="AD1855" s="12"/>
      <c r="AM1855" s="12"/>
      <c r="AP1855" s="12"/>
    </row>
    <row r="1856" spans="12:42" x14ac:dyDescent="0.25">
      <c r="L1856" s="12"/>
      <c r="O1856" s="12"/>
      <c r="Q1856" s="12"/>
      <c r="R1856" s="12"/>
      <c r="S1856" s="12"/>
      <c r="T1856" s="12"/>
      <c r="V1856" s="12"/>
      <c r="Y1856" s="12"/>
      <c r="AB1856" s="12"/>
      <c r="AC1856" s="12"/>
      <c r="AD1856" s="12"/>
      <c r="AM1856" s="12"/>
      <c r="AP1856" s="12"/>
    </row>
    <row r="1858" spans="12:42" x14ac:dyDescent="0.25">
      <c r="S1858" s="12"/>
    </row>
    <row r="1859" spans="12:42" x14ac:dyDescent="0.25">
      <c r="T1859" s="13"/>
      <c r="AE1859" s="13"/>
    </row>
    <row r="1861" spans="12:42" x14ac:dyDescent="0.25">
      <c r="L1861" s="12"/>
      <c r="R1861" s="12"/>
    </row>
    <row r="1862" spans="12:42" x14ac:dyDescent="0.25">
      <c r="L1862" s="12"/>
      <c r="R1862" s="12"/>
    </row>
    <row r="1863" spans="12:42" x14ac:dyDescent="0.25">
      <c r="L1863" s="12"/>
      <c r="R1863" s="12"/>
      <c r="T1863" s="13"/>
      <c r="AD1863" s="13"/>
    </row>
    <row r="1865" spans="12:42" x14ac:dyDescent="0.25">
      <c r="L1865" s="12"/>
      <c r="O1865" s="12"/>
      <c r="Q1865" s="12"/>
      <c r="R1865" s="12"/>
      <c r="S1865" s="12"/>
      <c r="V1865" s="12"/>
      <c r="Y1865" s="12"/>
      <c r="Z1865" s="12"/>
      <c r="AA1865" s="12"/>
      <c r="AB1865" s="12"/>
      <c r="AC1865" s="12"/>
      <c r="AD1865" s="12"/>
      <c r="AE1865" s="12"/>
      <c r="AF1865" s="12"/>
      <c r="AM1865" s="12"/>
      <c r="AP1865" s="12"/>
    </row>
    <row r="1866" spans="12:42" x14ac:dyDescent="0.25">
      <c r="L1866" s="12"/>
      <c r="O1866" s="12"/>
      <c r="Q1866" s="12"/>
      <c r="R1866" s="12"/>
      <c r="S1866" s="12"/>
      <c r="V1866" s="12"/>
      <c r="Y1866" s="12"/>
      <c r="Z1866" s="12"/>
      <c r="AA1866" s="12"/>
      <c r="AB1866" s="12"/>
      <c r="AC1866" s="12"/>
      <c r="AD1866" s="12"/>
      <c r="AE1866" s="12"/>
      <c r="AF1866" s="12"/>
      <c r="AM1866" s="12"/>
      <c r="AP1866" s="12"/>
    </row>
    <row r="1867" spans="12:42" x14ac:dyDescent="0.25">
      <c r="L1867" s="12"/>
      <c r="O1867" s="12"/>
      <c r="Q1867" s="12"/>
      <c r="R1867" s="12"/>
      <c r="S1867" s="12"/>
      <c r="V1867" s="12"/>
      <c r="Y1867" s="12"/>
      <c r="Z1867" s="12"/>
      <c r="AA1867" s="12"/>
      <c r="AB1867" s="12"/>
      <c r="AC1867" s="12"/>
      <c r="AD1867" s="12"/>
      <c r="AE1867" s="12"/>
      <c r="AF1867" s="12"/>
      <c r="AM1867" s="12"/>
      <c r="AP1867" s="12"/>
    </row>
    <row r="1868" spans="12:42" x14ac:dyDescent="0.25">
      <c r="L1868" s="12"/>
      <c r="O1868" s="12"/>
      <c r="Q1868" s="12"/>
      <c r="R1868" s="12"/>
      <c r="S1868" s="12"/>
      <c r="V1868" s="12"/>
      <c r="Y1868" s="12"/>
      <c r="Z1868" s="12"/>
      <c r="AA1868" s="12"/>
      <c r="AB1868" s="12"/>
      <c r="AC1868" s="12"/>
      <c r="AD1868" s="12"/>
      <c r="AE1868" s="12"/>
      <c r="AF1868" s="12"/>
      <c r="AM1868" s="12"/>
      <c r="AP1868" s="12"/>
    </row>
    <row r="1869" spans="12:42" x14ac:dyDescent="0.25">
      <c r="L1869" s="12"/>
      <c r="O1869" s="12"/>
      <c r="Q1869" s="12"/>
      <c r="R1869" s="12"/>
      <c r="S1869" s="12"/>
      <c r="V1869" s="12"/>
      <c r="Y1869" s="12"/>
      <c r="Z1869" s="12"/>
      <c r="AA1869" s="12"/>
      <c r="AB1869" s="12"/>
      <c r="AC1869" s="12"/>
      <c r="AD1869" s="12"/>
      <c r="AE1869" s="12"/>
      <c r="AF1869" s="12"/>
      <c r="AM1869" s="12"/>
      <c r="AP1869" s="12"/>
    </row>
    <row r="1870" spans="12:42" x14ac:dyDescent="0.25">
      <c r="L1870" s="12"/>
      <c r="O1870" s="12"/>
      <c r="Q1870" s="12"/>
      <c r="R1870" s="12"/>
      <c r="S1870" s="12"/>
      <c r="V1870" s="12"/>
      <c r="Y1870" s="12"/>
      <c r="Z1870" s="12"/>
      <c r="AA1870" s="12"/>
      <c r="AB1870" s="12"/>
      <c r="AC1870" s="12"/>
      <c r="AD1870" s="12"/>
      <c r="AE1870" s="12"/>
      <c r="AF1870" s="12"/>
      <c r="AM1870" s="12"/>
      <c r="AP1870" s="12"/>
    </row>
    <row r="1871" spans="12:42" x14ac:dyDescent="0.25">
      <c r="L1871" s="12"/>
      <c r="O1871" s="12"/>
      <c r="Q1871" s="12"/>
      <c r="R1871" s="12"/>
      <c r="S1871" s="12"/>
      <c r="V1871" s="12"/>
      <c r="Y1871" s="12"/>
      <c r="Z1871" s="12"/>
      <c r="AA1871" s="12"/>
      <c r="AB1871" s="12"/>
      <c r="AC1871" s="12"/>
      <c r="AD1871" s="12"/>
      <c r="AE1871" s="12"/>
      <c r="AF1871" s="12"/>
      <c r="AM1871" s="12"/>
      <c r="AP1871" s="12"/>
    </row>
    <row r="1872" spans="12:42" x14ac:dyDescent="0.25">
      <c r="L1872" s="12"/>
      <c r="O1872" s="12"/>
      <c r="Q1872" s="12"/>
      <c r="R1872" s="12"/>
      <c r="S1872" s="12"/>
      <c r="V1872" s="12"/>
      <c r="Y1872" s="12"/>
      <c r="Z1872" s="12"/>
      <c r="AA1872" s="12"/>
      <c r="AB1872" s="12"/>
      <c r="AC1872" s="12"/>
      <c r="AD1872" s="12"/>
      <c r="AE1872" s="12"/>
      <c r="AF1872" s="12"/>
      <c r="AM1872" s="12"/>
      <c r="AP1872" s="12"/>
    </row>
    <row r="1873" spans="12:42" x14ac:dyDescent="0.25">
      <c r="L1873" s="12"/>
      <c r="O1873" s="12"/>
      <c r="Q1873" s="12"/>
      <c r="R1873" s="12"/>
      <c r="S1873" s="12"/>
      <c r="V1873" s="12"/>
      <c r="Y1873" s="12"/>
      <c r="Z1873" s="12"/>
      <c r="AA1873" s="12"/>
      <c r="AB1873" s="12"/>
      <c r="AC1873" s="12"/>
      <c r="AD1873" s="12"/>
      <c r="AE1873" s="12"/>
      <c r="AF1873" s="12"/>
      <c r="AM1873" s="12"/>
      <c r="AP1873" s="12"/>
    </row>
    <row r="1874" spans="12:42" x14ac:dyDescent="0.25">
      <c r="L1874" s="12"/>
      <c r="O1874" s="12"/>
      <c r="Q1874" s="12"/>
      <c r="R1874" s="12"/>
      <c r="S1874" s="12"/>
      <c r="V1874" s="12"/>
      <c r="Y1874" s="12"/>
      <c r="Z1874" s="12"/>
      <c r="AA1874" s="12"/>
      <c r="AB1874" s="12"/>
      <c r="AC1874" s="12"/>
      <c r="AD1874" s="12"/>
      <c r="AE1874" s="12"/>
      <c r="AF1874" s="12"/>
      <c r="AM1874" s="12"/>
      <c r="AP1874" s="12"/>
    </row>
    <row r="1875" spans="12:42" x14ac:dyDescent="0.25">
      <c r="L1875" s="12"/>
      <c r="O1875" s="12"/>
      <c r="Q1875" s="12"/>
      <c r="R1875" s="12"/>
      <c r="S1875" s="12"/>
      <c r="V1875" s="12"/>
      <c r="Y1875" s="12"/>
      <c r="Z1875" s="12"/>
      <c r="AA1875" s="12"/>
      <c r="AB1875" s="12"/>
      <c r="AC1875" s="12"/>
      <c r="AD1875" s="12"/>
      <c r="AE1875" s="12"/>
      <c r="AF1875" s="12"/>
      <c r="AM1875" s="12"/>
      <c r="AP1875" s="12"/>
    </row>
    <row r="1876" spans="12:42" x14ac:dyDescent="0.25">
      <c r="L1876" s="12"/>
      <c r="O1876" s="12"/>
      <c r="Q1876" s="12"/>
      <c r="R1876" s="12"/>
      <c r="S1876" s="12"/>
      <c r="V1876" s="12"/>
      <c r="Y1876" s="12"/>
      <c r="Z1876" s="12"/>
      <c r="AA1876" s="12"/>
      <c r="AB1876" s="12"/>
      <c r="AC1876" s="12"/>
      <c r="AD1876" s="12"/>
      <c r="AE1876" s="12"/>
      <c r="AF1876" s="12"/>
      <c r="AM1876" s="12"/>
      <c r="AP1876" s="12"/>
    </row>
    <row r="1877" spans="12:42" x14ac:dyDescent="0.25">
      <c r="L1877" s="12"/>
      <c r="O1877" s="12"/>
      <c r="Q1877" s="12"/>
      <c r="R1877" s="12"/>
      <c r="S1877" s="12"/>
      <c r="V1877" s="12"/>
      <c r="Y1877" s="12"/>
      <c r="Z1877" s="12"/>
      <c r="AA1877" s="12"/>
      <c r="AB1877" s="12"/>
      <c r="AC1877" s="12"/>
      <c r="AD1877" s="12"/>
      <c r="AE1877" s="12"/>
      <c r="AF1877" s="12"/>
      <c r="AM1877" s="12"/>
      <c r="AP1877" s="12"/>
    </row>
    <row r="1878" spans="12:42" x14ac:dyDescent="0.25">
      <c r="L1878" s="12"/>
      <c r="O1878" s="12"/>
      <c r="Q1878" s="12"/>
      <c r="R1878" s="12"/>
      <c r="S1878" s="12"/>
      <c r="V1878" s="12"/>
      <c r="Y1878" s="12"/>
      <c r="Z1878" s="12"/>
      <c r="AA1878" s="12"/>
      <c r="AB1878" s="12"/>
      <c r="AC1878" s="12"/>
      <c r="AD1878" s="12"/>
      <c r="AE1878" s="12"/>
      <c r="AF1878" s="12"/>
      <c r="AM1878" s="12"/>
      <c r="AP1878" s="12"/>
    </row>
    <row r="1879" spans="12:42" x14ac:dyDescent="0.25">
      <c r="L1879" s="12"/>
      <c r="O1879" s="12"/>
      <c r="Q1879" s="12"/>
      <c r="R1879" s="12"/>
      <c r="S1879" s="12"/>
      <c r="V1879" s="12"/>
      <c r="Y1879" s="12"/>
      <c r="Z1879" s="12"/>
      <c r="AA1879" s="12"/>
      <c r="AB1879" s="12"/>
      <c r="AC1879" s="12"/>
      <c r="AD1879" s="12"/>
      <c r="AE1879" s="12"/>
      <c r="AF1879" s="12"/>
      <c r="AM1879" s="12"/>
      <c r="AP1879" s="12"/>
    </row>
    <row r="1880" spans="12:42" x14ac:dyDescent="0.25">
      <c r="L1880" s="12"/>
      <c r="O1880" s="12"/>
      <c r="Q1880" s="12"/>
      <c r="R1880" s="12"/>
      <c r="S1880" s="12"/>
      <c r="V1880" s="12"/>
      <c r="Y1880" s="12"/>
      <c r="Z1880" s="12"/>
      <c r="AA1880" s="12"/>
      <c r="AB1880" s="12"/>
      <c r="AC1880" s="12"/>
      <c r="AD1880" s="12"/>
      <c r="AE1880" s="12"/>
      <c r="AF1880" s="12"/>
      <c r="AM1880" s="12"/>
      <c r="AP1880" s="12"/>
    </row>
    <row r="1881" spans="12:42" x14ac:dyDescent="0.25">
      <c r="L1881" s="12"/>
      <c r="O1881" s="12"/>
      <c r="Q1881" s="12"/>
      <c r="R1881" s="12"/>
      <c r="S1881" s="12"/>
      <c r="V1881" s="12"/>
      <c r="Y1881" s="12"/>
      <c r="Z1881" s="12"/>
      <c r="AA1881" s="12"/>
      <c r="AB1881" s="12"/>
      <c r="AC1881" s="12"/>
      <c r="AD1881" s="12"/>
      <c r="AE1881" s="12"/>
      <c r="AF1881" s="12"/>
      <c r="AM1881" s="12"/>
      <c r="AP1881" s="12"/>
    </row>
    <row r="1882" spans="12:42" x14ac:dyDescent="0.25">
      <c r="L1882" s="12"/>
      <c r="O1882" s="12"/>
      <c r="Q1882" s="12"/>
      <c r="R1882" s="12"/>
      <c r="S1882" s="12"/>
      <c r="V1882" s="12"/>
      <c r="Y1882" s="12"/>
      <c r="Z1882" s="12"/>
      <c r="AA1882" s="12"/>
      <c r="AB1882" s="12"/>
      <c r="AC1882" s="12"/>
      <c r="AD1882" s="12"/>
      <c r="AE1882" s="12"/>
      <c r="AF1882" s="12"/>
      <c r="AM1882" s="12"/>
      <c r="AP1882" s="12"/>
    </row>
    <row r="1883" spans="12:42" x14ac:dyDescent="0.25">
      <c r="L1883" s="12"/>
      <c r="O1883" s="12"/>
      <c r="Q1883" s="12"/>
      <c r="R1883" s="12"/>
      <c r="S1883" s="12"/>
      <c r="V1883" s="12"/>
      <c r="Y1883" s="12"/>
      <c r="Z1883" s="12"/>
      <c r="AA1883" s="12"/>
      <c r="AB1883" s="12"/>
      <c r="AC1883" s="12"/>
      <c r="AD1883" s="12"/>
      <c r="AE1883" s="12"/>
      <c r="AF1883" s="12"/>
      <c r="AM1883" s="12"/>
      <c r="AP1883" s="12"/>
    </row>
    <row r="1884" spans="12:42" x14ac:dyDescent="0.25">
      <c r="L1884" s="12"/>
      <c r="O1884" s="12"/>
      <c r="Q1884" s="12"/>
      <c r="R1884" s="12"/>
      <c r="S1884" s="12"/>
      <c r="V1884" s="12"/>
      <c r="Y1884" s="12"/>
      <c r="Z1884" s="12"/>
      <c r="AA1884" s="12"/>
      <c r="AB1884" s="12"/>
      <c r="AC1884" s="12"/>
      <c r="AD1884" s="12"/>
      <c r="AE1884" s="12"/>
      <c r="AF1884" s="12"/>
      <c r="AM1884" s="12"/>
      <c r="AP1884" s="12"/>
    </row>
    <row r="1885" spans="12:42" x14ac:dyDescent="0.25">
      <c r="L1885" s="12"/>
      <c r="O1885" s="12"/>
      <c r="Q1885" s="12"/>
      <c r="R1885" s="12"/>
      <c r="S1885" s="12"/>
      <c r="V1885" s="12"/>
      <c r="Y1885" s="12"/>
      <c r="Z1885" s="12"/>
      <c r="AA1885" s="12"/>
      <c r="AB1885" s="12"/>
      <c r="AC1885" s="12"/>
      <c r="AD1885" s="12"/>
      <c r="AE1885" s="12"/>
      <c r="AF1885" s="12"/>
      <c r="AM1885" s="12"/>
      <c r="AP1885" s="12"/>
    </row>
    <row r="1886" spans="12:42" x14ac:dyDescent="0.25">
      <c r="L1886" s="12"/>
      <c r="O1886" s="12"/>
      <c r="Q1886" s="12"/>
      <c r="R1886" s="12"/>
      <c r="S1886" s="12"/>
      <c r="V1886" s="12"/>
      <c r="Y1886" s="12"/>
      <c r="Z1886" s="12"/>
      <c r="AA1886" s="12"/>
      <c r="AB1886" s="12"/>
      <c r="AC1886" s="12"/>
      <c r="AD1886" s="12"/>
      <c r="AE1886" s="12"/>
      <c r="AF1886" s="12"/>
      <c r="AM1886" s="12"/>
      <c r="AP1886" s="12"/>
    </row>
    <row r="1887" spans="12:42" x14ac:dyDescent="0.25">
      <c r="L1887" s="12"/>
      <c r="O1887" s="12"/>
      <c r="Q1887" s="12"/>
      <c r="R1887" s="12"/>
      <c r="S1887" s="12"/>
      <c r="V1887" s="12"/>
      <c r="Y1887" s="12"/>
      <c r="Z1887" s="12"/>
      <c r="AA1887" s="12"/>
      <c r="AB1887" s="12"/>
      <c r="AC1887" s="12"/>
      <c r="AD1887" s="12"/>
      <c r="AE1887" s="12"/>
      <c r="AF1887" s="12"/>
      <c r="AM1887" s="12"/>
      <c r="AP1887" s="12"/>
    </row>
    <row r="1888" spans="12:42" x14ac:dyDescent="0.25">
      <c r="L1888" s="12"/>
      <c r="O1888" s="12"/>
      <c r="Q1888" s="12"/>
      <c r="R1888" s="12"/>
      <c r="S1888" s="12"/>
      <c r="V1888" s="12"/>
      <c r="Y1888" s="12"/>
      <c r="Z1888" s="12"/>
      <c r="AA1888" s="12"/>
      <c r="AB1888" s="12"/>
      <c r="AC1888" s="12"/>
      <c r="AD1888" s="12"/>
      <c r="AE1888" s="12"/>
      <c r="AF1888" s="12"/>
      <c r="AM1888" s="12"/>
      <c r="AP1888" s="12"/>
    </row>
    <row r="1889" spans="12:42" x14ac:dyDescent="0.25">
      <c r="L1889" s="12"/>
      <c r="O1889" s="12"/>
      <c r="Q1889" s="12"/>
      <c r="R1889" s="12"/>
      <c r="S1889" s="12"/>
      <c r="V1889" s="12"/>
      <c r="Y1889" s="12"/>
      <c r="Z1889" s="12"/>
      <c r="AA1889" s="12"/>
      <c r="AB1889" s="12"/>
      <c r="AC1889" s="12"/>
      <c r="AD1889" s="12"/>
      <c r="AE1889" s="12"/>
      <c r="AF1889" s="12"/>
      <c r="AM1889" s="12"/>
      <c r="AP1889" s="12"/>
    </row>
    <row r="1890" spans="12:42" x14ac:dyDescent="0.25">
      <c r="L1890" s="12"/>
      <c r="O1890" s="12"/>
      <c r="Q1890" s="12"/>
      <c r="R1890" s="12"/>
      <c r="S1890" s="12"/>
      <c r="V1890" s="12"/>
      <c r="Y1890" s="12"/>
      <c r="Z1890" s="12"/>
      <c r="AA1890" s="12"/>
      <c r="AB1890" s="12"/>
      <c r="AC1890" s="12"/>
      <c r="AD1890" s="12"/>
      <c r="AE1890" s="12"/>
      <c r="AF1890" s="12"/>
      <c r="AM1890" s="12"/>
      <c r="AP1890" s="12"/>
    </row>
    <row r="1891" spans="12:42" x14ac:dyDescent="0.25">
      <c r="L1891" s="12"/>
      <c r="O1891" s="12"/>
      <c r="Q1891" s="12"/>
      <c r="R1891" s="12"/>
      <c r="S1891" s="12"/>
      <c r="V1891" s="12"/>
      <c r="Y1891" s="12"/>
      <c r="Z1891" s="12"/>
      <c r="AA1891" s="12"/>
      <c r="AB1891" s="12"/>
      <c r="AC1891" s="12"/>
      <c r="AD1891" s="12"/>
      <c r="AE1891" s="12"/>
      <c r="AF1891" s="12"/>
      <c r="AM1891" s="12"/>
      <c r="AP1891" s="12"/>
    </row>
    <row r="1892" spans="12:42" x14ac:dyDescent="0.25">
      <c r="L1892" s="12"/>
      <c r="O1892" s="12"/>
      <c r="Q1892" s="12"/>
      <c r="R1892" s="12"/>
      <c r="S1892" s="12"/>
      <c r="V1892" s="12"/>
      <c r="Y1892" s="12"/>
      <c r="Z1892" s="12"/>
      <c r="AA1892" s="12"/>
      <c r="AB1892" s="12"/>
      <c r="AC1892" s="12"/>
      <c r="AD1892" s="12"/>
      <c r="AE1892" s="12"/>
      <c r="AF1892" s="12"/>
      <c r="AM1892" s="12"/>
      <c r="AP1892" s="12"/>
    </row>
    <row r="1893" spans="12:42" x14ac:dyDescent="0.25">
      <c r="L1893" s="12"/>
      <c r="O1893" s="12"/>
      <c r="Q1893" s="12"/>
      <c r="R1893" s="12"/>
      <c r="S1893" s="12"/>
      <c r="V1893" s="12"/>
      <c r="Y1893" s="12"/>
      <c r="Z1893" s="12"/>
      <c r="AA1893" s="12"/>
      <c r="AB1893" s="12"/>
      <c r="AC1893" s="12"/>
      <c r="AD1893" s="12"/>
      <c r="AE1893" s="12"/>
      <c r="AF1893" s="12"/>
      <c r="AM1893" s="12"/>
      <c r="AP1893" s="12"/>
    </row>
    <row r="1894" spans="12:42" x14ac:dyDescent="0.25">
      <c r="L1894" s="12"/>
      <c r="O1894" s="12"/>
      <c r="Q1894" s="12"/>
      <c r="R1894" s="12"/>
      <c r="S1894" s="12"/>
      <c r="V1894" s="12"/>
      <c r="Y1894" s="12"/>
      <c r="Z1894" s="12"/>
      <c r="AA1894" s="12"/>
      <c r="AB1894" s="12"/>
      <c r="AC1894" s="12"/>
      <c r="AD1894" s="12"/>
      <c r="AE1894" s="12"/>
      <c r="AF1894" s="12"/>
      <c r="AM1894" s="12"/>
      <c r="AP1894" s="12"/>
    </row>
    <row r="1895" spans="12:42" x14ac:dyDescent="0.25">
      <c r="L1895" s="12"/>
      <c r="O1895" s="12"/>
      <c r="Q1895" s="12"/>
      <c r="R1895" s="12"/>
      <c r="S1895" s="12"/>
      <c r="V1895" s="12"/>
      <c r="Y1895" s="12"/>
      <c r="Z1895" s="12"/>
      <c r="AA1895" s="12"/>
      <c r="AB1895" s="12"/>
      <c r="AC1895" s="12"/>
      <c r="AD1895" s="12"/>
      <c r="AE1895" s="12"/>
      <c r="AF1895" s="12"/>
      <c r="AM1895" s="12"/>
      <c r="AP1895" s="12"/>
    </row>
    <row r="1896" spans="12:42" x14ac:dyDescent="0.25">
      <c r="L1896" s="12"/>
      <c r="O1896" s="12"/>
      <c r="Q1896" s="12"/>
      <c r="R1896" s="12"/>
      <c r="S1896" s="12"/>
      <c r="V1896" s="12"/>
      <c r="Y1896" s="12"/>
      <c r="Z1896" s="12"/>
      <c r="AA1896" s="12"/>
      <c r="AB1896" s="12"/>
      <c r="AC1896" s="12"/>
      <c r="AD1896" s="12"/>
      <c r="AE1896" s="12"/>
      <c r="AF1896" s="12"/>
      <c r="AM1896" s="12"/>
      <c r="AP1896" s="12"/>
    </row>
    <row r="1897" spans="12:42" x14ac:dyDescent="0.25">
      <c r="L1897" s="12"/>
      <c r="O1897" s="12"/>
      <c r="Q1897" s="12"/>
      <c r="R1897" s="12"/>
      <c r="S1897" s="12"/>
      <c r="V1897" s="12"/>
      <c r="Y1897" s="12"/>
      <c r="Z1897" s="12"/>
      <c r="AA1897" s="12"/>
      <c r="AB1897" s="12"/>
      <c r="AC1897" s="12"/>
      <c r="AD1897" s="12"/>
      <c r="AE1897" s="12"/>
      <c r="AF1897" s="12"/>
      <c r="AM1897" s="12"/>
      <c r="AP1897" s="12"/>
    </row>
    <row r="1898" spans="12:42" x14ac:dyDescent="0.25">
      <c r="L1898" s="12"/>
      <c r="O1898" s="12"/>
      <c r="Q1898" s="12"/>
      <c r="R1898" s="12"/>
      <c r="S1898" s="12"/>
      <c r="V1898" s="12"/>
      <c r="Y1898" s="12"/>
      <c r="Z1898" s="12"/>
      <c r="AA1898" s="12"/>
      <c r="AB1898" s="12"/>
      <c r="AC1898" s="12"/>
      <c r="AD1898" s="12"/>
      <c r="AE1898" s="12"/>
      <c r="AF1898" s="12"/>
      <c r="AM1898" s="12"/>
      <c r="AP1898" s="12"/>
    </row>
    <row r="1899" spans="12:42" x14ac:dyDescent="0.25">
      <c r="L1899" s="12"/>
      <c r="O1899" s="12"/>
      <c r="Q1899" s="12"/>
      <c r="R1899" s="12"/>
      <c r="S1899" s="12"/>
      <c r="V1899" s="12"/>
      <c r="Y1899" s="12"/>
      <c r="Z1899" s="12"/>
      <c r="AA1899" s="12"/>
      <c r="AB1899" s="12"/>
      <c r="AC1899" s="12"/>
      <c r="AD1899" s="12"/>
      <c r="AE1899" s="12"/>
      <c r="AF1899" s="12"/>
      <c r="AM1899" s="12"/>
      <c r="AP1899" s="12"/>
    </row>
    <row r="1900" spans="12:42" x14ac:dyDescent="0.25">
      <c r="L1900" s="12"/>
      <c r="O1900" s="12"/>
      <c r="Q1900" s="12"/>
      <c r="R1900" s="12"/>
      <c r="S1900" s="12"/>
      <c r="V1900" s="12"/>
      <c r="Y1900" s="12"/>
      <c r="Z1900" s="12"/>
      <c r="AA1900" s="12"/>
      <c r="AB1900" s="12"/>
      <c r="AC1900" s="12"/>
      <c r="AD1900" s="12"/>
      <c r="AE1900" s="12"/>
      <c r="AF1900" s="12"/>
      <c r="AM1900" s="12"/>
      <c r="AP1900" s="12"/>
    </row>
    <row r="1901" spans="12:42" x14ac:dyDescent="0.25">
      <c r="L1901" s="12"/>
      <c r="O1901" s="12"/>
      <c r="Q1901" s="12"/>
      <c r="R1901" s="12"/>
      <c r="S1901" s="12"/>
      <c r="V1901" s="12"/>
      <c r="Y1901" s="12"/>
      <c r="Z1901" s="12"/>
      <c r="AA1901" s="12"/>
      <c r="AB1901" s="12"/>
      <c r="AC1901" s="12"/>
      <c r="AD1901" s="12"/>
      <c r="AE1901" s="12"/>
      <c r="AF1901" s="12"/>
      <c r="AM1901" s="12"/>
      <c r="AP1901" s="12"/>
    </row>
    <row r="1902" spans="12:42" x14ac:dyDescent="0.25">
      <c r="L1902" s="12"/>
      <c r="O1902" s="12"/>
      <c r="Q1902" s="12"/>
      <c r="R1902" s="12"/>
      <c r="S1902" s="12"/>
      <c r="V1902" s="12"/>
      <c r="Y1902" s="12"/>
      <c r="Z1902" s="12"/>
      <c r="AA1902" s="12"/>
      <c r="AB1902" s="12"/>
      <c r="AC1902" s="12"/>
      <c r="AD1902" s="12"/>
      <c r="AE1902" s="12"/>
      <c r="AF1902" s="12"/>
      <c r="AM1902" s="12"/>
      <c r="AP1902" s="12"/>
    </row>
    <row r="1903" spans="12:42" x14ac:dyDescent="0.25">
      <c r="L1903" s="12"/>
      <c r="O1903" s="12"/>
      <c r="Q1903" s="12"/>
      <c r="R1903" s="12"/>
      <c r="S1903" s="12"/>
      <c r="V1903" s="12"/>
      <c r="Y1903" s="12"/>
      <c r="Z1903" s="12"/>
      <c r="AA1903" s="12"/>
      <c r="AB1903" s="12"/>
      <c r="AC1903" s="12"/>
      <c r="AD1903" s="12"/>
      <c r="AE1903" s="12"/>
      <c r="AF1903" s="12"/>
      <c r="AM1903" s="12"/>
      <c r="AP1903" s="12"/>
    </row>
    <row r="1904" spans="12:42" x14ac:dyDescent="0.25">
      <c r="L1904" s="12"/>
      <c r="O1904" s="12"/>
      <c r="Q1904" s="12"/>
      <c r="R1904" s="12"/>
      <c r="S1904" s="12"/>
      <c r="V1904" s="12"/>
      <c r="Y1904" s="12"/>
      <c r="Z1904" s="12"/>
      <c r="AA1904" s="12"/>
      <c r="AB1904" s="12"/>
      <c r="AC1904" s="12"/>
      <c r="AD1904" s="12"/>
      <c r="AE1904" s="12"/>
      <c r="AF1904" s="12"/>
      <c r="AM1904" s="12"/>
      <c r="AP1904" s="12"/>
    </row>
    <row r="1905" spans="12:42" x14ac:dyDescent="0.25">
      <c r="L1905" s="12"/>
      <c r="O1905" s="12"/>
      <c r="Q1905" s="12"/>
      <c r="R1905" s="12"/>
      <c r="S1905" s="12"/>
      <c r="V1905" s="12"/>
      <c r="Y1905" s="12"/>
      <c r="Z1905" s="12"/>
      <c r="AA1905" s="12"/>
      <c r="AB1905" s="12"/>
      <c r="AC1905" s="12"/>
      <c r="AD1905" s="12"/>
      <c r="AE1905" s="12"/>
      <c r="AF1905" s="12"/>
      <c r="AM1905" s="12"/>
      <c r="AP1905" s="12"/>
    </row>
    <row r="1906" spans="12:42" x14ac:dyDescent="0.25">
      <c r="L1906" s="12"/>
      <c r="O1906" s="12"/>
      <c r="Q1906" s="12"/>
      <c r="R1906" s="12"/>
      <c r="S1906" s="12"/>
      <c r="V1906" s="12"/>
      <c r="Y1906" s="12"/>
      <c r="Z1906" s="12"/>
      <c r="AA1906" s="12"/>
      <c r="AB1906" s="12"/>
      <c r="AC1906" s="12"/>
      <c r="AD1906" s="12"/>
      <c r="AE1906" s="12"/>
      <c r="AF1906" s="12"/>
      <c r="AM1906" s="12"/>
      <c r="AP1906" s="12"/>
    </row>
    <row r="1907" spans="12:42" x14ac:dyDescent="0.25">
      <c r="L1907" s="12"/>
      <c r="O1907" s="12"/>
      <c r="Q1907" s="12"/>
      <c r="R1907" s="12"/>
      <c r="S1907" s="12"/>
      <c r="V1907" s="12"/>
      <c r="Y1907" s="12"/>
      <c r="Z1907" s="12"/>
      <c r="AA1907" s="12"/>
      <c r="AB1907" s="12"/>
      <c r="AC1907" s="12"/>
      <c r="AD1907" s="12"/>
      <c r="AE1907" s="12"/>
      <c r="AF1907" s="12"/>
      <c r="AM1907" s="12"/>
      <c r="AP1907" s="12"/>
    </row>
    <row r="1908" spans="12:42" x14ac:dyDescent="0.25">
      <c r="L1908" s="12"/>
      <c r="O1908" s="12"/>
      <c r="Q1908" s="12"/>
      <c r="R1908" s="12"/>
      <c r="S1908" s="12"/>
      <c r="V1908" s="12"/>
      <c r="Y1908" s="12"/>
      <c r="Z1908" s="12"/>
      <c r="AA1908" s="12"/>
      <c r="AB1908" s="12"/>
      <c r="AC1908" s="12"/>
      <c r="AD1908" s="12"/>
      <c r="AE1908" s="12"/>
      <c r="AF1908" s="12"/>
      <c r="AM1908" s="12"/>
      <c r="AP1908" s="12"/>
    </row>
    <row r="1909" spans="12:42" x14ac:dyDescent="0.25">
      <c r="L1909" s="12"/>
      <c r="O1909" s="12"/>
      <c r="Q1909" s="12"/>
      <c r="R1909" s="12"/>
      <c r="S1909" s="12"/>
      <c r="V1909" s="12"/>
      <c r="Y1909" s="12"/>
      <c r="Z1909" s="12"/>
      <c r="AA1909" s="12"/>
      <c r="AB1909" s="12"/>
      <c r="AC1909" s="12"/>
      <c r="AD1909" s="12"/>
      <c r="AE1909" s="12"/>
      <c r="AF1909" s="12"/>
      <c r="AM1909" s="12"/>
      <c r="AP1909" s="12"/>
    </row>
    <row r="1910" spans="12:42" x14ac:dyDescent="0.25">
      <c r="L1910" s="12"/>
      <c r="O1910" s="12"/>
      <c r="Q1910" s="12"/>
      <c r="R1910" s="12"/>
      <c r="S1910" s="12"/>
      <c r="V1910" s="12"/>
      <c r="Y1910" s="12"/>
      <c r="Z1910" s="12"/>
      <c r="AA1910" s="12"/>
      <c r="AB1910" s="12"/>
      <c r="AC1910" s="12"/>
      <c r="AD1910" s="12"/>
      <c r="AE1910" s="12"/>
      <c r="AF1910" s="12"/>
      <c r="AM1910" s="12"/>
      <c r="AP1910" s="12"/>
    </row>
    <row r="1911" spans="12:42" x14ac:dyDescent="0.25">
      <c r="L1911" s="12"/>
      <c r="O1911" s="12"/>
      <c r="Q1911" s="12"/>
      <c r="R1911" s="12"/>
      <c r="S1911" s="12"/>
      <c r="V1911" s="12"/>
      <c r="Y1911" s="12"/>
      <c r="Z1911" s="12"/>
      <c r="AA1911" s="12"/>
      <c r="AB1911" s="12"/>
      <c r="AC1911" s="12"/>
      <c r="AD1911" s="12"/>
      <c r="AE1911" s="12"/>
      <c r="AF1911" s="12"/>
      <c r="AM1911" s="12"/>
      <c r="AP1911" s="12"/>
    </row>
    <row r="1912" spans="12:42" x14ac:dyDescent="0.25">
      <c r="L1912" s="12"/>
      <c r="O1912" s="12"/>
      <c r="Q1912" s="12"/>
      <c r="R1912" s="12"/>
      <c r="S1912" s="12"/>
      <c r="V1912" s="12"/>
      <c r="Y1912" s="12"/>
      <c r="Z1912" s="12"/>
      <c r="AA1912" s="12"/>
      <c r="AB1912" s="12"/>
      <c r="AC1912" s="12"/>
      <c r="AD1912" s="12"/>
      <c r="AE1912" s="12"/>
      <c r="AF1912" s="12"/>
      <c r="AM1912" s="12"/>
      <c r="AP1912" s="12"/>
    </row>
    <row r="1913" spans="12:42" x14ac:dyDescent="0.25">
      <c r="L1913" s="12"/>
      <c r="O1913" s="12"/>
      <c r="Q1913" s="12"/>
      <c r="R1913" s="12"/>
      <c r="S1913" s="12"/>
      <c r="V1913" s="12"/>
      <c r="Y1913" s="12"/>
      <c r="Z1913" s="12"/>
      <c r="AA1913" s="12"/>
      <c r="AB1913" s="12"/>
      <c r="AC1913" s="12"/>
      <c r="AD1913" s="12"/>
      <c r="AE1913" s="12"/>
      <c r="AF1913" s="12"/>
      <c r="AM1913" s="12"/>
      <c r="AP1913" s="12"/>
    </row>
    <row r="1916" spans="12:42" x14ac:dyDescent="0.25">
      <c r="T1916" s="13"/>
      <c r="AE1916" s="13"/>
    </row>
    <row r="1921" spans="1:30" s="17" customFormat="1" x14ac:dyDescent="0.25">
      <c r="A1921" s="20"/>
      <c r="AD1921" s="12"/>
    </row>
    <row r="1922" spans="1:30" x14ac:dyDescent="0.25">
      <c r="L1922" s="12"/>
      <c r="P1922" s="12"/>
      <c r="Q1922" s="12"/>
      <c r="R1922" s="12"/>
      <c r="S1922" s="12"/>
      <c r="V1922" s="12"/>
      <c r="AB1922" s="12"/>
      <c r="AC1922" s="12"/>
      <c r="AD1922" s="12"/>
    </row>
    <row r="1923" spans="1:30" x14ac:dyDescent="0.25">
      <c r="L1923" s="12"/>
      <c r="P1923" s="12"/>
      <c r="Q1923" s="12"/>
      <c r="R1923" s="12"/>
      <c r="S1923" s="12"/>
      <c r="V1923" s="12"/>
      <c r="AB1923" s="12"/>
      <c r="AC1923" s="12"/>
      <c r="AD1923" s="12"/>
    </row>
    <row r="1924" spans="1:30" x14ac:dyDescent="0.25">
      <c r="L1924" s="12"/>
      <c r="P1924" s="12"/>
      <c r="Q1924" s="12"/>
      <c r="R1924" s="12"/>
      <c r="S1924" s="12"/>
      <c r="V1924" s="12"/>
      <c r="AB1924" s="12"/>
      <c r="AC1924" s="12"/>
      <c r="AD1924" s="12"/>
    </row>
    <row r="1925" spans="1:30" x14ac:dyDescent="0.25">
      <c r="L1925" s="12"/>
      <c r="P1925" s="12"/>
      <c r="Q1925" s="12"/>
      <c r="R1925" s="12"/>
      <c r="S1925" s="12"/>
      <c r="V1925" s="12"/>
      <c r="AB1925" s="12"/>
      <c r="AC1925" s="12"/>
      <c r="AD1925" s="12"/>
    </row>
    <row r="1926" spans="1:30" x14ac:dyDescent="0.25">
      <c r="L1926" s="12"/>
      <c r="P1926" s="12"/>
      <c r="Q1926" s="12"/>
      <c r="R1926" s="12"/>
      <c r="S1926" s="12"/>
      <c r="V1926" s="12"/>
      <c r="AB1926" s="12"/>
      <c r="AC1926" s="12"/>
      <c r="AD1926" s="12"/>
    </row>
    <row r="1927" spans="1:30" x14ac:dyDescent="0.25">
      <c r="L1927" s="12"/>
      <c r="P1927" s="12"/>
      <c r="Q1927" s="12"/>
      <c r="R1927" s="12"/>
      <c r="S1927" s="12"/>
      <c r="V1927" s="12"/>
      <c r="AB1927" s="12"/>
      <c r="AC1927" s="12"/>
      <c r="AD1927" s="12"/>
    </row>
    <row r="1928" spans="1:30" x14ac:dyDescent="0.25">
      <c r="L1928" s="12"/>
      <c r="P1928" s="12"/>
      <c r="Q1928" s="12"/>
      <c r="R1928" s="12"/>
      <c r="S1928" s="12"/>
      <c r="V1928" s="12"/>
      <c r="AB1928" s="12"/>
      <c r="AC1928" s="12"/>
      <c r="AD1928" s="12"/>
    </row>
    <row r="1929" spans="1:30" x14ac:dyDescent="0.25">
      <c r="L1929" s="12"/>
      <c r="P1929" s="12"/>
      <c r="Q1929" s="12"/>
      <c r="R1929" s="12"/>
      <c r="S1929" s="12"/>
      <c r="V1929" s="12"/>
      <c r="AB1929" s="12"/>
      <c r="AC1929" s="12"/>
      <c r="AD1929" s="12"/>
    </row>
    <row r="1930" spans="1:30" x14ac:dyDescent="0.25">
      <c r="L1930" s="12"/>
      <c r="P1930" s="12"/>
      <c r="Q1930" s="12"/>
      <c r="R1930" s="12"/>
      <c r="S1930" s="12"/>
      <c r="V1930" s="12"/>
      <c r="AB1930" s="12"/>
      <c r="AC1930" s="12"/>
      <c r="AD1930" s="12"/>
    </row>
    <row r="1931" spans="1:30" x14ac:dyDescent="0.25">
      <c r="L1931" s="12"/>
      <c r="P1931" s="12"/>
      <c r="Q1931" s="12"/>
      <c r="R1931" s="12"/>
      <c r="S1931" s="12"/>
      <c r="V1931" s="12"/>
      <c r="AB1931" s="12"/>
      <c r="AC1931" s="12"/>
      <c r="AD1931" s="12"/>
    </row>
    <row r="1932" spans="1:30" x14ac:dyDescent="0.25">
      <c r="L1932" s="12"/>
      <c r="O1932" s="12"/>
      <c r="P1932" s="12"/>
      <c r="Q1932" s="12"/>
      <c r="R1932" s="12"/>
      <c r="S1932" s="12"/>
      <c r="V1932" s="12"/>
      <c r="Y1932" s="12"/>
      <c r="AB1932" s="12"/>
      <c r="AC1932" s="12"/>
      <c r="AD1932" s="12"/>
    </row>
    <row r="1933" spans="1:30" x14ac:dyDescent="0.25">
      <c r="L1933" s="12"/>
      <c r="O1933" s="12"/>
      <c r="P1933" s="12"/>
      <c r="Q1933" s="12"/>
      <c r="R1933" s="12"/>
      <c r="S1933" s="12"/>
      <c r="V1933" s="12"/>
      <c r="Y1933" s="12"/>
      <c r="AB1933" s="12"/>
      <c r="AC1933" s="12"/>
      <c r="AD1933" s="12"/>
    </row>
    <row r="1934" spans="1:30" x14ac:dyDescent="0.25">
      <c r="L1934" s="12"/>
      <c r="O1934" s="12"/>
      <c r="P1934" s="12"/>
      <c r="Q1934" s="12"/>
      <c r="R1934" s="12"/>
      <c r="S1934" s="12"/>
      <c r="V1934" s="12"/>
      <c r="Y1934" s="12"/>
      <c r="AB1934" s="12"/>
      <c r="AC1934" s="12"/>
      <c r="AD1934" s="12"/>
    </row>
    <row r="1935" spans="1:30" x14ac:dyDescent="0.25">
      <c r="L1935" s="12"/>
      <c r="O1935" s="12"/>
      <c r="P1935" s="12"/>
      <c r="Q1935" s="12"/>
      <c r="R1935" s="12"/>
      <c r="S1935" s="12"/>
      <c r="V1935" s="12"/>
      <c r="Y1935" s="12"/>
      <c r="AB1935" s="12"/>
      <c r="AC1935" s="12"/>
      <c r="AD1935" s="12"/>
    </row>
    <row r="1936" spans="1:30" x14ac:dyDescent="0.25">
      <c r="L1936" s="12"/>
      <c r="O1936" s="12"/>
      <c r="P1936" s="12"/>
      <c r="Q1936" s="12"/>
      <c r="R1936" s="12"/>
      <c r="S1936" s="12"/>
      <c r="V1936" s="12"/>
      <c r="Y1936" s="12"/>
      <c r="AB1936" s="12"/>
      <c r="AC1936" s="12"/>
      <c r="AD1936" s="12"/>
    </row>
    <row r="1937" spans="12:30" x14ac:dyDescent="0.25">
      <c r="L1937" s="12"/>
      <c r="O1937" s="12"/>
      <c r="P1937" s="12"/>
      <c r="Q1937" s="12"/>
      <c r="R1937" s="12"/>
      <c r="S1937" s="12"/>
      <c r="V1937" s="12"/>
      <c r="Y1937" s="12"/>
      <c r="AB1937" s="12"/>
      <c r="AC1937" s="12"/>
      <c r="AD1937" s="12"/>
    </row>
    <row r="1938" spans="12:30" x14ac:dyDescent="0.25">
      <c r="L1938" s="12"/>
      <c r="O1938" s="12"/>
      <c r="P1938" s="12"/>
      <c r="Q1938" s="12"/>
      <c r="R1938" s="12"/>
      <c r="S1938" s="12"/>
      <c r="V1938" s="12"/>
      <c r="Y1938" s="12"/>
      <c r="AB1938" s="12"/>
      <c r="AC1938" s="12"/>
      <c r="AD1938" s="12"/>
    </row>
    <row r="1939" spans="12:30" x14ac:dyDescent="0.25">
      <c r="L1939" s="12"/>
      <c r="P1939" s="12"/>
      <c r="Q1939" s="12"/>
      <c r="R1939" s="12"/>
      <c r="S1939" s="12"/>
      <c r="V1939" s="12"/>
      <c r="AB1939" s="12"/>
      <c r="AC1939" s="12"/>
      <c r="AD1939" s="12"/>
    </row>
    <row r="1940" spans="12:30" x14ac:dyDescent="0.25">
      <c r="L1940" s="12"/>
      <c r="P1940" s="12"/>
      <c r="Q1940" s="12"/>
      <c r="R1940" s="12"/>
      <c r="S1940" s="12"/>
      <c r="V1940" s="12"/>
      <c r="AB1940" s="12"/>
      <c r="AC1940" s="12"/>
      <c r="AD1940" s="12"/>
    </row>
    <row r="1941" spans="12:30" x14ac:dyDescent="0.25">
      <c r="L1941" s="12"/>
      <c r="O1941" s="12"/>
      <c r="P1941" s="12"/>
      <c r="Q1941" s="12"/>
      <c r="R1941" s="12"/>
      <c r="S1941" s="12"/>
      <c r="V1941" s="12"/>
      <c r="Y1941" s="12"/>
      <c r="AB1941" s="12"/>
      <c r="AC1941" s="12"/>
      <c r="AD1941" s="12"/>
    </row>
    <row r="1942" spans="12:30" x14ac:dyDescent="0.25">
      <c r="L1942" s="12"/>
      <c r="O1942" s="12"/>
      <c r="P1942" s="12"/>
      <c r="Q1942" s="12"/>
      <c r="R1942" s="12"/>
      <c r="S1942" s="12"/>
      <c r="V1942" s="12"/>
      <c r="Y1942" s="12"/>
      <c r="AB1942" s="12"/>
      <c r="AC1942" s="12"/>
      <c r="AD1942" s="12"/>
    </row>
    <row r="1943" spans="12:30" x14ac:dyDescent="0.25">
      <c r="L1943" s="12"/>
      <c r="O1943" s="12"/>
      <c r="P1943" s="12"/>
      <c r="Q1943" s="12"/>
      <c r="R1943" s="12"/>
      <c r="S1943" s="12"/>
      <c r="V1943" s="12"/>
      <c r="Y1943" s="12"/>
      <c r="AB1943" s="12"/>
      <c r="AC1943" s="12"/>
      <c r="AD1943" s="12"/>
    </row>
    <row r="1944" spans="12:30" x14ac:dyDescent="0.25">
      <c r="L1944" s="12"/>
      <c r="O1944" s="12"/>
      <c r="P1944" s="12"/>
      <c r="Q1944" s="12"/>
      <c r="R1944" s="12"/>
      <c r="S1944" s="12"/>
      <c r="V1944" s="12"/>
      <c r="Y1944" s="12"/>
      <c r="AB1944" s="12"/>
      <c r="AC1944" s="12"/>
      <c r="AD1944" s="12"/>
    </row>
    <row r="1945" spans="12:30" x14ac:dyDescent="0.25">
      <c r="L1945" s="12"/>
      <c r="O1945" s="12"/>
      <c r="P1945" s="12"/>
      <c r="Q1945" s="12"/>
      <c r="R1945" s="12"/>
      <c r="S1945" s="12"/>
      <c r="V1945" s="12"/>
      <c r="Y1945" s="12"/>
      <c r="AB1945" s="12"/>
      <c r="AC1945" s="12"/>
      <c r="AD1945" s="12"/>
    </row>
    <row r="1946" spans="12:30" x14ac:dyDescent="0.25">
      <c r="L1946" s="12"/>
      <c r="O1946" s="12"/>
      <c r="P1946" s="12"/>
      <c r="Q1946" s="12"/>
      <c r="R1946" s="12"/>
      <c r="S1946" s="12"/>
      <c r="V1946" s="12"/>
      <c r="Y1946" s="12"/>
      <c r="AB1946" s="12"/>
      <c r="AC1946" s="12"/>
      <c r="AD1946" s="12"/>
    </row>
    <row r="1947" spans="12:30" x14ac:dyDescent="0.25">
      <c r="L1947" s="12"/>
      <c r="O1947" s="12"/>
      <c r="P1947" s="12"/>
      <c r="Q1947" s="12"/>
      <c r="R1947" s="12"/>
      <c r="S1947" s="12"/>
      <c r="V1947" s="12"/>
      <c r="Y1947" s="12"/>
      <c r="AB1947" s="12"/>
      <c r="AC1947" s="12"/>
      <c r="AD1947" s="12"/>
    </row>
    <row r="1948" spans="12:30" x14ac:dyDescent="0.25">
      <c r="L1948" s="12"/>
      <c r="P1948" s="12"/>
      <c r="Q1948" s="12"/>
      <c r="R1948" s="12"/>
      <c r="S1948" s="12"/>
      <c r="V1948" s="12"/>
      <c r="AB1948" s="12"/>
      <c r="AC1948" s="12"/>
      <c r="AD1948" s="12"/>
    </row>
    <row r="1949" spans="12:30" x14ac:dyDescent="0.25">
      <c r="L1949" s="12"/>
      <c r="P1949" s="12"/>
      <c r="Q1949" s="12"/>
      <c r="R1949" s="12"/>
      <c r="S1949" s="12"/>
      <c r="V1949" s="12"/>
      <c r="AB1949" s="12"/>
      <c r="AC1949" s="12"/>
      <c r="AD1949" s="12"/>
    </row>
    <row r="1950" spans="12:30" x14ac:dyDescent="0.25">
      <c r="L1950" s="12"/>
      <c r="O1950" s="12"/>
      <c r="P1950" s="12"/>
      <c r="Q1950" s="12"/>
      <c r="R1950" s="12"/>
      <c r="S1950" s="12"/>
      <c r="V1950" s="12"/>
      <c r="Y1950" s="12"/>
      <c r="AB1950" s="12"/>
      <c r="AC1950" s="12"/>
      <c r="AD1950" s="12"/>
    </row>
    <row r="1951" spans="12:30" x14ac:dyDescent="0.25">
      <c r="L1951" s="12"/>
      <c r="O1951" s="12"/>
      <c r="P1951" s="12"/>
      <c r="Q1951" s="12"/>
      <c r="R1951" s="12"/>
      <c r="S1951" s="12"/>
      <c r="V1951" s="12"/>
      <c r="Y1951" s="12"/>
      <c r="AB1951" s="12"/>
      <c r="AC1951" s="12"/>
      <c r="AD1951" s="12"/>
    </row>
    <row r="1952" spans="12:30" x14ac:dyDescent="0.25">
      <c r="L1952" s="12"/>
      <c r="O1952" s="12"/>
      <c r="P1952" s="12"/>
      <c r="Q1952" s="12"/>
      <c r="R1952" s="12"/>
      <c r="S1952" s="12"/>
      <c r="V1952" s="12"/>
      <c r="Y1952" s="12"/>
      <c r="AB1952" s="12"/>
      <c r="AC1952" s="12"/>
      <c r="AD1952" s="12"/>
    </row>
    <row r="1953" spans="12:30" x14ac:dyDescent="0.25">
      <c r="L1953" s="12"/>
      <c r="O1953" s="12"/>
      <c r="P1953" s="12"/>
      <c r="Q1953" s="12"/>
      <c r="R1953" s="12"/>
      <c r="S1953" s="12"/>
      <c r="V1953" s="12"/>
      <c r="Y1953" s="12"/>
      <c r="AB1953" s="12"/>
      <c r="AC1953" s="12"/>
      <c r="AD1953" s="12"/>
    </row>
    <row r="1954" spans="12:30" x14ac:dyDescent="0.25">
      <c r="L1954" s="12"/>
      <c r="O1954" s="12"/>
      <c r="P1954" s="12"/>
      <c r="Q1954" s="12"/>
      <c r="R1954" s="12"/>
      <c r="S1954" s="12"/>
      <c r="V1954" s="12"/>
      <c r="Y1954" s="12"/>
      <c r="AB1954" s="12"/>
      <c r="AC1954" s="12"/>
      <c r="AD1954" s="12"/>
    </row>
    <row r="1955" spans="12:30" x14ac:dyDescent="0.25">
      <c r="L1955" s="12"/>
      <c r="O1955" s="12"/>
      <c r="P1955" s="12"/>
      <c r="Q1955" s="12"/>
      <c r="R1955" s="12"/>
      <c r="S1955" s="12"/>
      <c r="V1955" s="12"/>
      <c r="Y1955" s="12"/>
      <c r="AB1955" s="12"/>
      <c r="AC1955" s="12"/>
      <c r="AD1955" s="12"/>
    </row>
    <row r="1956" spans="12:30" x14ac:dyDescent="0.25">
      <c r="L1956" s="12"/>
      <c r="O1956" s="12"/>
      <c r="P1956" s="12"/>
      <c r="Q1956" s="12"/>
      <c r="R1956" s="12"/>
      <c r="S1956" s="12"/>
      <c r="V1956" s="12"/>
      <c r="Y1956" s="12"/>
      <c r="AB1956" s="12"/>
      <c r="AC1956" s="12"/>
      <c r="AD1956" s="12"/>
    </row>
    <row r="1957" spans="12:30" x14ac:dyDescent="0.25">
      <c r="L1957" s="12"/>
      <c r="P1957" s="12"/>
      <c r="Q1957" s="12"/>
      <c r="R1957" s="12"/>
      <c r="S1957" s="12"/>
      <c r="V1957" s="12"/>
      <c r="AB1957" s="12"/>
      <c r="AC1957" s="12"/>
      <c r="AD1957" s="12"/>
    </row>
    <row r="1958" spans="12:30" x14ac:dyDescent="0.25">
      <c r="L1958" s="12"/>
      <c r="P1958" s="12"/>
      <c r="Q1958" s="12"/>
      <c r="R1958" s="12"/>
      <c r="S1958" s="12"/>
      <c r="V1958" s="12"/>
      <c r="AB1958" s="12"/>
      <c r="AC1958" s="12"/>
      <c r="AD1958" s="12"/>
    </row>
    <row r="1959" spans="12:30" x14ac:dyDescent="0.25">
      <c r="L1959" s="12"/>
      <c r="P1959" s="12"/>
      <c r="Q1959" s="12"/>
      <c r="R1959" s="12"/>
      <c r="S1959" s="12"/>
      <c r="V1959" s="12"/>
      <c r="AB1959" s="12"/>
      <c r="AC1959" s="12"/>
      <c r="AD1959" s="12"/>
    </row>
    <row r="1960" spans="12:30" x14ac:dyDescent="0.25">
      <c r="L1960" s="12"/>
      <c r="O1960" s="12"/>
      <c r="P1960" s="12"/>
      <c r="Q1960" s="12"/>
      <c r="R1960" s="12"/>
      <c r="S1960" s="12"/>
      <c r="V1960" s="12"/>
      <c r="Y1960" s="12"/>
      <c r="AB1960" s="12"/>
      <c r="AC1960" s="12"/>
      <c r="AD1960" s="12"/>
    </row>
    <row r="1961" spans="12:30" x14ac:dyDescent="0.25">
      <c r="L1961" s="12"/>
      <c r="O1961" s="12"/>
      <c r="P1961" s="12"/>
      <c r="Q1961" s="12"/>
      <c r="R1961" s="12"/>
      <c r="S1961" s="12"/>
      <c r="V1961" s="12"/>
      <c r="Y1961" s="12"/>
      <c r="AB1961" s="12"/>
      <c r="AC1961" s="12"/>
      <c r="AD1961" s="12"/>
    </row>
    <row r="1962" spans="12:30" x14ac:dyDescent="0.25">
      <c r="L1962" s="12"/>
      <c r="O1962" s="12"/>
      <c r="P1962" s="12"/>
      <c r="Q1962" s="12"/>
      <c r="R1962" s="12"/>
      <c r="S1962" s="12"/>
      <c r="V1962" s="12"/>
      <c r="Y1962" s="12"/>
      <c r="AB1962" s="12"/>
      <c r="AC1962" s="12"/>
      <c r="AD1962" s="12"/>
    </row>
    <row r="1963" spans="12:30" x14ac:dyDescent="0.25">
      <c r="L1963" s="12"/>
      <c r="O1963" s="12"/>
      <c r="P1963" s="12"/>
      <c r="Q1963" s="12"/>
      <c r="R1963" s="12"/>
      <c r="S1963" s="12"/>
      <c r="V1963" s="12"/>
      <c r="Y1963" s="12"/>
      <c r="AB1963" s="12"/>
      <c r="AC1963" s="12"/>
      <c r="AD1963" s="12"/>
    </row>
    <row r="1964" spans="12:30" x14ac:dyDescent="0.25">
      <c r="L1964" s="12"/>
      <c r="O1964" s="12"/>
      <c r="P1964" s="12"/>
      <c r="Q1964" s="12"/>
      <c r="R1964" s="12"/>
      <c r="S1964" s="12"/>
      <c r="V1964" s="12"/>
      <c r="Y1964" s="12"/>
      <c r="AB1964" s="12"/>
      <c r="AC1964" s="12"/>
      <c r="AD1964" s="12"/>
    </row>
    <row r="1965" spans="12:30" x14ac:dyDescent="0.25">
      <c r="L1965" s="12"/>
      <c r="O1965" s="12"/>
      <c r="P1965" s="12"/>
      <c r="Q1965" s="12"/>
      <c r="R1965" s="12"/>
      <c r="S1965" s="12"/>
      <c r="V1965" s="12"/>
      <c r="Y1965" s="12"/>
      <c r="AB1965" s="12"/>
      <c r="AC1965" s="12"/>
      <c r="AD1965" s="12"/>
    </row>
    <row r="1966" spans="12:30" x14ac:dyDescent="0.25">
      <c r="L1966" s="12"/>
      <c r="P1966" s="12"/>
      <c r="Q1966" s="12"/>
      <c r="R1966" s="12"/>
      <c r="S1966" s="12"/>
      <c r="V1966" s="12"/>
      <c r="AB1966" s="12"/>
      <c r="AC1966" s="12"/>
      <c r="AD1966" s="12"/>
    </row>
    <row r="1967" spans="12:30" x14ac:dyDescent="0.25">
      <c r="L1967" s="12"/>
      <c r="P1967" s="12"/>
      <c r="Q1967" s="12"/>
      <c r="R1967" s="12"/>
      <c r="S1967" s="12"/>
      <c r="V1967" s="12"/>
      <c r="AB1967" s="12"/>
      <c r="AC1967" s="12"/>
      <c r="AD1967" s="12"/>
    </row>
    <row r="1968" spans="12:30" x14ac:dyDescent="0.25">
      <c r="L1968" s="12"/>
      <c r="P1968" s="12"/>
      <c r="Q1968" s="12"/>
      <c r="R1968" s="12"/>
      <c r="S1968" s="12"/>
      <c r="V1968" s="12"/>
      <c r="AB1968" s="12"/>
      <c r="AC1968" s="12"/>
      <c r="AD1968" s="12"/>
    </row>
    <row r="1969" spans="12:30" x14ac:dyDescent="0.25">
      <c r="L1969" s="12"/>
      <c r="O1969" s="12"/>
      <c r="P1969" s="12"/>
      <c r="Q1969" s="12"/>
      <c r="R1969" s="12"/>
      <c r="S1969" s="12"/>
      <c r="V1969" s="12"/>
      <c r="Y1969" s="12"/>
      <c r="AB1969" s="12"/>
      <c r="AC1969" s="12"/>
      <c r="AD1969" s="12"/>
    </row>
    <row r="1970" spans="12:30" x14ac:dyDescent="0.25">
      <c r="L1970" s="12"/>
      <c r="O1970" s="12"/>
      <c r="P1970" s="12"/>
      <c r="Q1970" s="12"/>
      <c r="R1970" s="12"/>
      <c r="S1970" s="12"/>
      <c r="V1970" s="12"/>
      <c r="Y1970" s="12"/>
      <c r="AB1970" s="12"/>
      <c r="AC1970" s="12"/>
      <c r="AD1970" s="12"/>
    </row>
    <row r="1971" spans="12:30" x14ac:dyDescent="0.25">
      <c r="L1971" s="12"/>
      <c r="O1971" s="12"/>
      <c r="P1971" s="12"/>
      <c r="Q1971" s="12"/>
      <c r="R1971" s="12"/>
      <c r="S1971" s="12"/>
      <c r="V1971" s="12"/>
      <c r="Y1971" s="12"/>
      <c r="AB1971" s="12"/>
      <c r="AC1971" s="12"/>
      <c r="AD1971" s="12"/>
    </row>
    <row r="1972" spans="12:30" x14ac:dyDescent="0.25">
      <c r="L1972" s="12"/>
      <c r="O1972" s="12"/>
      <c r="P1972" s="12"/>
      <c r="Q1972" s="12"/>
      <c r="R1972" s="12"/>
      <c r="S1972" s="12"/>
      <c r="V1972" s="12"/>
      <c r="Y1972" s="12"/>
      <c r="AB1972" s="12"/>
      <c r="AC1972" s="12"/>
      <c r="AD1972" s="12"/>
    </row>
    <row r="1973" spans="12:30" x14ac:dyDescent="0.25">
      <c r="L1973" s="12"/>
      <c r="O1973" s="12"/>
      <c r="P1973" s="12"/>
      <c r="Q1973" s="12"/>
      <c r="R1973" s="12"/>
      <c r="S1973" s="12"/>
      <c r="V1973" s="12"/>
      <c r="Y1973" s="12"/>
      <c r="AB1973" s="12"/>
      <c r="AC1973" s="12"/>
      <c r="AD1973" s="12"/>
    </row>
    <row r="1974" spans="12:30" x14ac:dyDescent="0.25">
      <c r="L1974" s="12"/>
      <c r="O1974" s="12"/>
      <c r="P1974" s="12"/>
      <c r="Q1974" s="12"/>
      <c r="R1974" s="12"/>
      <c r="S1974" s="12"/>
      <c r="V1974" s="12"/>
      <c r="Y1974" s="12"/>
      <c r="AB1974" s="12"/>
      <c r="AC1974" s="12"/>
      <c r="AD1974" s="12"/>
    </row>
    <row r="1975" spans="12:30" x14ac:dyDescent="0.25">
      <c r="L1975" s="12"/>
      <c r="P1975" s="12"/>
      <c r="Q1975" s="12"/>
      <c r="R1975" s="12"/>
      <c r="S1975" s="12"/>
      <c r="V1975" s="12"/>
      <c r="AB1975" s="12"/>
      <c r="AC1975" s="12"/>
      <c r="AD1975" s="12"/>
    </row>
    <row r="1976" spans="12:30" x14ac:dyDescent="0.25">
      <c r="L1976" s="12"/>
      <c r="P1976" s="12"/>
      <c r="Q1976" s="12"/>
      <c r="R1976" s="12"/>
      <c r="S1976" s="12"/>
      <c r="V1976" s="12"/>
      <c r="AB1976" s="12"/>
      <c r="AC1976" s="12"/>
      <c r="AD1976" s="12"/>
    </row>
    <row r="1977" spans="12:30" x14ac:dyDescent="0.25">
      <c r="L1977" s="12"/>
      <c r="P1977" s="12"/>
      <c r="Q1977" s="12"/>
      <c r="R1977" s="12"/>
      <c r="S1977" s="12"/>
      <c r="V1977" s="12"/>
      <c r="AB1977" s="12"/>
      <c r="AC1977" s="12"/>
      <c r="AD1977" s="12"/>
    </row>
    <row r="1978" spans="12:30" x14ac:dyDescent="0.25">
      <c r="L1978" s="12"/>
      <c r="P1978" s="12"/>
      <c r="Q1978" s="12"/>
      <c r="R1978" s="12"/>
      <c r="S1978" s="12"/>
      <c r="V1978" s="12"/>
      <c r="AB1978" s="12"/>
      <c r="AC1978" s="12"/>
      <c r="AD1978" s="12"/>
    </row>
    <row r="1979" spans="12:30" x14ac:dyDescent="0.25">
      <c r="L1979" s="12"/>
      <c r="O1979" s="12"/>
      <c r="P1979" s="12"/>
      <c r="Q1979" s="12"/>
      <c r="R1979" s="12"/>
      <c r="S1979" s="12"/>
      <c r="V1979" s="12"/>
      <c r="Y1979" s="12"/>
      <c r="AB1979" s="12"/>
      <c r="AC1979" s="12"/>
      <c r="AD1979" s="12"/>
    </row>
    <row r="1980" spans="12:30" x14ac:dyDescent="0.25">
      <c r="L1980" s="12"/>
      <c r="O1980" s="12"/>
      <c r="P1980" s="12"/>
      <c r="Q1980" s="12"/>
      <c r="R1980" s="12"/>
      <c r="S1980" s="12"/>
      <c r="V1980" s="12"/>
      <c r="Y1980" s="12"/>
      <c r="AB1980" s="12"/>
      <c r="AC1980" s="12"/>
      <c r="AD1980" s="12"/>
    </row>
    <row r="1981" spans="12:30" x14ac:dyDescent="0.25">
      <c r="L1981" s="12"/>
      <c r="O1981" s="12"/>
      <c r="P1981" s="12"/>
      <c r="Q1981" s="12"/>
      <c r="R1981" s="12"/>
      <c r="S1981" s="12"/>
      <c r="V1981" s="12"/>
      <c r="Y1981" s="12"/>
      <c r="AB1981" s="12"/>
      <c r="AC1981" s="12"/>
      <c r="AD1981" s="12"/>
    </row>
    <row r="1982" spans="12:30" x14ac:dyDescent="0.25">
      <c r="L1982" s="12"/>
      <c r="O1982" s="12"/>
      <c r="P1982" s="12"/>
      <c r="Q1982" s="12"/>
      <c r="R1982" s="12"/>
      <c r="S1982" s="12"/>
      <c r="V1982" s="12"/>
      <c r="Y1982" s="12"/>
      <c r="AB1982" s="12"/>
      <c r="AC1982" s="12"/>
      <c r="AD1982" s="12"/>
    </row>
    <row r="1983" spans="12:30" x14ac:dyDescent="0.25">
      <c r="L1983" s="12"/>
      <c r="O1983" s="12"/>
      <c r="P1983" s="12"/>
      <c r="Q1983" s="12"/>
      <c r="R1983" s="12"/>
      <c r="S1983" s="12"/>
      <c r="V1983" s="12"/>
      <c r="Y1983" s="12"/>
      <c r="AB1983" s="12"/>
      <c r="AC1983" s="12"/>
      <c r="AD1983" s="12"/>
    </row>
    <row r="1984" spans="12:30" x14ac:dyDescent="0.25">
      <c r="L1984" s="12"/>
      <c r="P1984" s="12"/>
      <c r="Q1984" s="12"/>
      <c r="R1984" s="12"/>
      <c r="S1984" s="12"/>
      <c r="V1984" s="12"/>
      <c r="AB1984" s="12"/>
      <c r="AC1984" s="12"/>
      <c r="AD1984" s="12"/>
    </row>
    <row r="1985" spans="12:30" x14ac:dyDescent="0.25">
      <c r="L1985" s="12"/>
      <c r="P1985" s="12"/>
      <c r="Q1985" s="12"/>
      <c r="R1985" s="12"/>
      <c r="S1985" s="12"/>
      <c r="AB1985" s="12"/>
      <c r="AC1985" s="12"/>
      <c r="AD1985" s="12"/>
    </row>
    <row r="1986" spans="12:30" x14ac:dyDescent="0.25">
      <c r="L1986" s="12"/>
      <c r="P1986" s="12"/>
      <c r="Q1986" s="12"/>
      <c r="R1986" s="12"/>
      <c r="S1986" s="12"/>
      <c r="V1986" s="12"/>
      <c r="AB1986" s="12"/>
      <c r="AC1986" s="12"/>
      <c r="AD1986" s="12"/>
    </row>
    <row r="1987" spans="12:30" x14ac:dyDescent="0.25">
      <c r="L1987" s="12"/>
      <c r="P1987" s="12"/>
      <c r="Q1987" s="12"/>
      <c r="R1987" s="12"/>
      <c r="S1987" s="12"/>
      <c r="V1987" s="12"/>
      <c r="AB1987" s="12"/>
      <c r="AC1987" s="12"/>
      <c r="AD1987" s="12"/>
    </row>
    <row r="1988" spans="12:30" x14ac:dyDescent="0.25">
      <c r="L1988" s="12"/>
      <c r="P1988" s="12"/>
      <c r="Q1988" s="12"/>
      <c r="R1988" s="12"/>
      <c r="S1988" s="12"/>
      <c r="V1988" s="12"/>
      <c r="AB1988" s="12"/>
      <c r="AC1988" s="12"/>
      <c r="AD1988" s="12"/>
    </row>
    <row r="1989" spans="12:30" x14ac:dyDescent="0.25">
      <c r="L1989" s="12"/>
      <c r="O1989" s="12"/>
      <c r="P1989" s="12"/>
      <c r="Q1989" s="12"/>
      <c r="R1989" s="12"/>
      <c r="S1989" s="12"/>
      <c r="V1989" s="12"/>
      <c r="Y1989" s="12"/>
      <c r="AB1989" s="12"/>
      <c r="AC1989" s="12"/>
      <c r="AD1989" s="12"/>
    </row>
    <row r="1990" spans="12:30" x14ac:dyDescent="0.25">
      <c r="L1990" s="12"/>
      <c r="O1990" s="12"/>
      <c r="P1990" s="12"/>
      <c r="Q1990" s="12"/>
      <c r="R1990" s="12"/>
      <c r="S1990" s="12"/>
      <c r="V1990" s="12"/>
      <c r="Y1990" s="12"/>
      <c r="AB1990" s="12"/>
      <c r="AC1990" s="12"/>
      <c r="AD1990" s="12"/>
    </row>
    <row r="1991" spans="12:30" x14ac:dyDescent="0.25">
      <c r="L1991" s="12"/>
      <c r="O1991" s="12"/>
      <c r="P1991" s="12"/>
      <c r="Q1991" s="12"/>
      <c r="R1991" s="12"/>
      <c r="S1991" s="12"/>
      <c r="V1991" s="12"/>
      <c r="Y1991" s="12"/>
      <c r="AB1991" s="12"/>
      <c r="AC1991" s="12"/>
      <c r="AD1991" s="12"/>
    </row>
    <row r="1992" spans="12:30" x14ac:dyDescent="0.25">
      <c r="L1992" s="12"/>
      <c r="O1992" s="12"/>
      <c r="P1992" s="12"/>
      <c r="Q1992" s="12"/>
      <c r="R1992" s="12"/>
      <c r="S1992" s="12"/>
      <c r="V1992" s="12"/>
      <c r="Y1992" s="12"/>
      <c r="AB1992" s="12"/>
      <c r="AC1992" s="12"/>
      <c r="AD1992" s="12"/>
    </row>
    <row r="1993" spans="12:30" x14ac:dyDescent="0.25">
      <c r="L1993" s="12"/>
      <c r="P1993" s="12"/>
      <c r="Q1993" s="12"/>
      <c r="R1993" s="12"/>
      <c r="S1993" s="12"/>
      <c r="V1993" s="12"/>
      <c r="AB1993" s="12"/>
      <c r="AC1993" s="12"/>
      <c r="AD1993" s="12"/>
    </row>
    <row r="1994" spans="12:30" x14ac:dyDescent="0.25">
      <c r="L1994" s="12"/>
      <c r="P1994" s="12"/>
      <c r="Q1994" s="12"/>
      <c r="R1994" s="12"/>
      <c r="S1994" s="12"/>
      <c r="AB1994" s="12"/>
      <c r="AC1994" s="12"/>
      <c r="AD1994" s="12"/>
    </row>
    <row r="1995" spans="12:30" x14ac:dyDescent="0.25">
      <c r="L1995" s="12"/>
      <c r="P1995" s="12"/>
      <c r="Q1995" s="12"/>
      <c r="R1995" s="12"/>
      <c r="S1995" s="12"/>
      <c r="V1995" s="12"/>
      <c r="AB1995" s="12"/>
      <c r="AC1995" s="12"/>
      <c r="AD1995" s="12"/>
    </row>
    <row r="1996" spans="12:30" x14ac:dyDescent="0.25">
      <c r="L1996" s="12"/>
      <c r="P1996" s="12"/>
      <c r="Q1996" s="12"/>
      <c r="R1996" s="12"/>
      <c r="S1996" s="12"/>
      <c r="V1996" s="12"/>
      <c r="AB1996" s="12"/>
      <c r="AC1996" s="12"/>
      <c r="AD1996" s="12"/>
    </row>
    <row r="1997" spans="12:30" x14ac:dyDescent="0.25">
      <c r="L1997" s="12"/>
      <c r="P1997" s="12"/>
      <c r="Q1997" s="12"/>
      <c r="R1997" s="12"/>
      <c r="S1997" s="12"/>
      <c r="V1997" s="12"/>
      <c r="AB1997" s="12"/>
      <c r="AC1997" s="12"/>
      <c r="AD1997" s="12"/>
    </row>
    <row r="1998" spans="12:30" x14ac:dyDescent="0.25">
      <c r="L1998" s="12"/>
      <c r="P1998" s="12"/>
      <c r="Q1998" s="12"/>
      <c r="R1998" s="12"/>
      <c r="S1998" s="12"/>
      <c r="V1998" s="12"/>
      <c r="AB1998" s="12"/>
      <c r="AC1998" s="12"/>
      <c r="AD1998" s="12"/>
    </row>
    <row r="1999" spans="12:30" x14ac:dyDescent="0.25">
      <c r="L1999" s="12"/>
      <c r="P1999" s="12"/>
      <c r="Q1999" s="12"/>
      <c r="R1999" s="12"/>
      <c r="S1999" s="12"/>
      <c r="V1999" s="12"/>
      <c r="AB1999" s="12"/>
      <c r="AC1999" s="12"/>
      <c r="AD1999" s="12"/>
    </row>
    <row r="2000" spans="12:30" x14ac:dyDescent="0.25">
      <c r="L2000" s="12"/>
      <c r="O2000" s="12"/>
      <c r="P2000" s="12"/>
      <c r="Q2000" s="12"/>
      <c r="R2000" s="12"/>
      <c r="S2000" s="12"/>
      <c r="V2000" s="12"/>
      <c r="Y2000" s="12"/>
      <c r="AB2000" s="12"/>
      <c r="AC2000" s="12"/>
      <c r="AD2000" s="12"/>
    </row>
    <row r="2001" spans="12:31" x14ac:dyDescent="0.25">
      <c r="L2001" s="12"/>
      <c r="P2001" s="12"/>
      <c r="Q2001" s="12"/>
      <c r="R2001" s="12"/>
      <c r="S2001" s="12"/>
      <c r="V2001" s="12"/>
      <c r="AB2001" s="12"/>
      <c r="AC2001" s="12"/>
      <c r="AD2001" s="12"/>
    </row>
    <row r="2002" spans="12:31" x14ac:dyDescent="0.25">
      <c r="L2002" s="12"/>
      <c r="P2002" s="12"/>
      <c r="Q2002" s="12"/>
      <c r="R2002" s="12"/>
      <c r="S2002" s="12"/>
      <c r="V2002" s="12"/>
      <c r="AB2002" s="12"/>
      <c r="AC2002" s="12"/>
      <c r="AD2002" s="12"/>
    </row>
    <row r="2004" spans="12:31" x14ac:dyDescent="0.25">
      <c r="S2004" s="12"/>
      <c r="AD2004" s="12"/>
    </row>
    <row r="2005" spans="12:31" x14ac:dyDescent="0.25">
      <c r="T2005" s="13"/>
      <c r="AE2005" s="13"/>
    </row>
    <row r="2007" spans="12:31" x14ac:dyDescent="0.25">
      <c r="L2007" s="12"/>
      <c r="O2007" s="12"/>
      <c r="P2007" s="12"/>
      <c r="Q2007" s="12"/>
      <c r="R2007" s="12"/>
      <c r="S2007" s="12"/>
      <c r="V2007" s="12"/>
      <c r="Y2007" s="12"/>
      <c r="AB2007" s="12"/>
      <c r="AC2007" s="12"/>
      <c r="AD2007" s="12"/>
    </row>
    <row r="2008" spans="12:31" x14ac:dyDescent="0.25">
      <c r="L2008" s="12"/>
      <c r="O2008" s="12"/>
      <c r="P2008" s="12"/>
      <c r="Q2008" s="12"/>
      <c r="R2008" s="12"/>
      <c r="S2008" s="12"/>
      <c r="V2008" s="12"/>
      <c r="Y2008" s="12"/>
      <c r="AB2008" s="12"/>
      <c r="AC2008" s="12"/>
      <c r="AD2008" s="12"/>
    </row>
    <row r="2009" spans="12:31" x14ac:dyDescent="0.25">
      <c r="L2009" s="12"/>
      <c r="O2009" s="12"/>
      <c r="P2009" s="12"/>
      <c r="Q2009" s="12"/>
      <c r="R2009" s="12"/>
      <c r="S2009" s="12"/>
      <c r="V2009" s="12"/>
      <c r="Y2009" s="12"/>
      <c r="AB2009" s="12"/>
      <c r="AC2009" s="12"/>
      <c r="AD2009" s="12"/>
    </row>
    <row r="2010" spans="12:31" x14ac:dyDescent="0.25">
      <c r="L2010" s="12"/>
      <c r="O2010" s="12"/>
      <c r="P2010" s="12"/>
      <c r="Q2010" s="12"/>
      <c r="R2010" s="12"/>
      <c r="S2010" s="12"/>
      <c r="V2010" s="12"/>
      <c r="Y2010" s="12"/>
      <c r="AB2010" s="12"/>
      <c r="AC2010" s="12"/>
      <c r="AD2010" s="12"/>
    </row>
    <row r="2011" spans="12:31" x14ac:dyDescent="0.25">
      <c r="L2011" s="12"/>
      <c r="O2011" s="12"/>
      <c r="P2011" s="12"/>
      <c r="Q2011" s="12"/>
      <c r="R2011" s="12"/>
      <c r="S2011" s="12"/>
      <c r="V2011" s="12"/>
      <c r="Y2011" s="12"/>
      <c r="AB2011" s="12"/>
      <c r="AC2011" s="12"/>
      <c r="AD2011" s="12"/>
    </row>
    <row r="2012" spans="12:31" x14ac:dyDescent="0.25">
      <c r="L2012" s="12"/>
      <c r="O2012" s="12"/>
      <c r="P2012" s="12"/>
      <c r="Q2012" s="12"/>
      <c r="R2012" s="12"/>
      <c r="S2012" s="12"/>
      <c r="V2012" s="12"/>
      <c r="Y2012" s="12"/>
      <c r="AB2012" s="12"/>
      <c r="AC2012" s="12"/>
      <c r="AD2012" s="12"/>
    </row>
    <row r="2013" spans="12:31" x14ac:dyDescent="0.25">
      <c r="L2013" s="12"/>
      <c r="P2013" s="12"/>
      <c r="Q2013" s="12"/>
      <c r="R2013" s="12"/>
      <c r="S2013" s="12"/>
      <c r="V2013" s="12"/>
      <c r="AB2013" s="12"/>
      <c r="AC2013" s="12"/>
      <c r="AD2013" s="12"/>
    </row>
    <row r="2014" spans="12:31" x14ac:dyDescent="0.25">
      <c r="L2014" s="12"/>
      <c r="O2014" s="12"/>
      <c r="P2014" s="12"/>
      <c r="Q2014" s="12"/>
      <c r="R2014" s="12"/>
      <c r="S2014" s="12"/>
      <c r="V2014" s="12"/>
      <c r="Y2014" s="12"/>
      <c r="AB2014" s="12"/>
      <c r="AC2014" s="12"/>
      <c r="AD2014" s="12"/>
    </row>
    <row r="2015" spans="12:31" x14ac:dyDescent="0.25">
      <c r="L2015" s="12"/>
      <c r="O2015" s="12"/>
      <c r="P2015" s="12"/>
      <c r="Q2015" s="12"/>
      <c r="R2015" s="12"/>
      <c r="S2015" s="12"/>
      <c r="V2015" s="12"/>
      <c r="Y2015" s="12"/>
      <c r="AB2015" s="12"/>
      <c r="AC2015" s="12"/>
      <c r="AD2015" s="12"/>
    </row>
    <row r="2016" spans="12:31" x14ac:dyDescent="0.25">
      <c r="L2016" s="12"/>
      <c r="O2016" s="12"/>
      <c r="P2016" s="12"/>
      <c r="Q2016" s="12"/>
      <c r="R2016" s="12"/>
      <c r="S2016" s="12"/>
      <c r="V2016" s="12"/>
      <c r="Y2016" s="12"/>
      <c r="AB2016" s="12"/>
      <c r="AC2016" s="12"/>
      <c r="AD2016" s="12"/>
    </row>
    <row r="2017" spans="12:30" x14ac:dyDescent="0.25">
      <c r="L2017" s="12"/>
      <c r="O2017" s="12"/>
      <c r="P2017" s="12"/>
      <c r="Q2017" s="12"/>
      <c r="R2017" s="12"/>
      <c r="S2017" s="12"/>
      <c r="V2017" s="12"/>
      <c r="Y2017" s="12"/>
      <c r="AB2017" s="12"/>
      <c r="AC2017" s="12"/>
      <c r="AD2017" s="12"/>
    </row>
    <row r="2018" spans="12:30" x14ac:dyDescent="0.25">
      <c r="L2018" s="12"/>
      <c r="O2018" s="12"/>
      <c r="P2018" s="12"/>
      <c r="Q2018" s="12"/>
      <c r="R2018" s="12"/>
      <c r="S2018" s="12"/>
      <c r="V2018" s="12"/>
      <c r="Y2018" s="12"/>
      <c r="AB2018" s="12"/>
      <c r="AC2018" s="12"/>
      <c r="AD2018" s="12"/>
    </row>
    <row r="2019" spans="12:30" x14ac:dyDescent="0.25">
      <c r="L2019" s="12"/>
      <c r="O2019" s="12"/>
      <c r="P2019" s="12"/>
      <c r="Q2019" s="12"/>
      <c r="R2019" s="12"/>
      <c r="S2019" s="12"/>
      <c r="V2019" s="12"/>
      <c r="Y2019" s="12"/>
      <c r="AB2019" s="12"/>
      <c r="AC2019" s="12"/>
      <c r="AD2019" s="12"/>
    </row>
    <row r="2020" spans="12:30" x14ac:dyDescent="0.25">
      <c r="L2020" s="12"/>
      <c r="P2020" s="12"/>
      <c r="Q2020" s="12"/>
      <c r="R2020" s="12"/>
      <c r="S2020" s="12"/>
      <c r="V2020" s="12"/>
      <c r="AB2020" s="12"/>
      <c r="AC2020" s="12"/>
      <c r="AD2020" s="12"/>
    </row>
    <row r="2021" spans="12:30" x14ac:dyDescent="0.25">
      <c r="L2021" s="12"/>
      <c r="O2021" s="12"/>
      <c r="P2021" s="12"/>
      <c r="Q2021" s="12"/>
      <c r="R2021" s="12"/>
      <c r="S2021" s="12"/>
      <c r="V2021" s="12"/>
      <c r="Y2021" s="12"/>
      <c r="AB2021" s="12"/>
      <c r="AC2021" s="12"/>
      <c r="AD2021" s="12"/>
    </row>
    <row r="2022" spans="12:30" x14ac:dyDescent="0.25">
      <c r="L2022" s="12"/>
      <c r="O2022" s="12"/>
      <c r="P2022" s="12"/>
      <c r="Q2022" s="12"/>
      <c r="R2022" s="12"/>
      <c r="S2022" s="12"/>
      <c r="V2022" s="12"/>
      <c r="Y2022" s="12"/>
      <c r="AB2022" s="12"/>
      <c r="AC2022" s="12"/>
      <c r="AD2022" s="12"/>
    </row>
    <row r="2023" spans="12:30" x14ac:dyDescent="0.25">
      <c r="L2023" s="12"/>
      <c r="O2023" s="12"/>
      <c r="P2023" s="12"/>
      <c r="Q2023" s="12"/>
      <c r="R2023" s="12"/>
      <c r="S2023" s="12"/>
      <c r="V2023" s="12"/>
      <c r="Y2023" s="12"/>
      <c r="AB2023" s="12"/>
      <c r="AC2023" s="12"/>
      <c r="AD2023" s="12"/>
    </row>
    <row r="2024" spans="12:30" x14ac:dyDescent="0.25">
      <c r="L2024" s="12"/>
      <c r="O2024" s="12"/>
      <c r="P2024" s="12"/>
      <c r="Q2024" s="12"/>
      <c r="R2024" s="12"/>
      <c r="S2024" s="12"/>
      <c r="V2024" s="12"/>
      <c r="Y2024" s="12"/>
      <c r="AB2024" s="12"/>
      <c r="AC2024" s="12"/>
      <c r="AD2024" s="12"/>
    </row>
    <row r="2025" spans="12:30" x14ac:dyDescent="0.25">
      <c r="L2025" s="12"/>
      <c r="O2025" s="12"/>
      <c r="P2025" s="12"/>
      <c r="Q2025" s="12"/>
      <c r="R2025" s="12"/>
      <c r="S2025" s="12"/>
      <c r="V2025" s="12"/>
      <c r="Y2025" s="12"/>
      <c r="AB2025" s="12"/>
      <c r="AC2025" s="12"/>
      <c r="AD2025" s="12"/>
    </row>
    <row r="2026" spans="12:30" x14ac:dyDescent="0.25">
      <c r="L2026" s="12"/>
      <c r="O2026" s="12"/>
      <c r="P2026" s="12"/>
      <c r="Q2026" s="12"/>
      <c r="R2026" s="12"/>
      <c r="S2026" s="12"/>
      <c r="V2026" s="12"/>
      <c r="Y2026" s="12"/>
      <c r="AB2026" s="12"/>
      <c r="AC2026" s="12"/>
      <c r="AD2026" s="12"/>
    </row>
    <row r="2027" spans="12:30" x14ac:dyDescent="0.25">
      <c r="L2027" s="12"/>
      <c r="P2027" s="12"/>
      <c r="Q2027" s="12"/>
      <c r="R2027" s="12"/>
      <c r="S2027" s="12"/>
      <c r="V2027" s="12"/>
      <c r="AB2027" s="12"/>
      <c r="AC2027" s="12"/>
      <c r="AD2027" s="12"/>
    </row>
    <row r="2028" spans="12:30" x14ac:dyDescent="0.25">
      <c r="L2028" s="12"/>
      <c r="O2028" s="12"/>
      <c r="P2028" s="12"/>
      <c r="Q2028" s="12"/>
      <c r="R2028" s="12"/>
      <c r="S2028" s="12"/>
      <c r="V2028" s="12"/>
      <c r="Y2028" s="12"/>
      <c r="AB2028" s="12"/>
      <c r="AC2028" s="12"/>
      <c r="AD2028" s="12"/>
    </row>
    <row r="2029" spans="12:30" x14ac:dyDescent="0.25">
      <c r="L2029" s="12"/>
      <c r="O2029" s="12"/>
      <c r="P2029" s="12"/>
      <c r="Q2029" s="12"/>
      <c r="R2029" s="12"/>
      <c r="S2029" s="12"/>
      <c r="V2029" s="12"/>
      <c r="Y2029" s="12"/>
      <c r="AB2029" s="12"/>
      <c r="AC2029" s="12"/>
      <c r="AD2029" s="12"/>
    </row>
    <row r="2030" spans="12:30" x14ac:dyDescent="0.25">
      <c r="L2030" s="12"/>
      <c r="O2030" s="12"/>
      <c r="P2030" s="12"/>
      <c r="Q2030" s="12"/>
      <c r="R2030" s="12"/>
      <c r="S2030" s="12"/>
      <c r="V2030" s="12"/>
      <c r="Y2030" s="12"/>
      <c r="AB2030" s="12"/>
      <c r="AC2030" s="12"/>
      <c r="AD2030" s="12"/>
    </row>
    <row r="2031" spans="12:30" x14ac:dyDescent="0.25">
      <c r="L2031" s="12"/>
      <c r="O2031" s="12"/>
      <c r="P2031" s="12"/>
      <c r="Q2031" s="12"/>
      <c r="R2031" s="12"/>
      <c r="S2031" s="12"/>
      <c r="V2031" s="12"/>
      <c r="Y2031" s="12"/>
      <c r="AB2031" s="12"/>
      <c r="AC2031" s="12"/>
      <c r="AD2031" s="12"/>
    </row>
    <row r="2032" spans="12:30" x14ac:dyDescent="0.25">
      <c r="L2032" s="12"/>
      <c r="O2032" s="12"/>
      <c r="P2032" s="12"/>
      <c r="Q2032" s="12"/>
      <c r="R2032" s="12"/>
      <c r="S2032" s="12"/>
      <c r="V2032" s="12"/>
      <c r="Y2032" s="12"/>
      <c r="AB2032" s="12"/>
      <c r="AC2032" s="12"/>
      <c r="AD2032" s="12"/>
    </row>
    <row r="2033" spans="12:30" x14ac:dyDescent="0.25">
      <c r="L2033" s="12"/>
      <c r="O2033" s="12"/>
      <c r="P2033" s="12"/>
      <c r="Q2033" s="12"/>
      <c r="R2033" s="12"/>
      <c r="S2033" s="12"/>
      <c r="V2033" s="12"/>
      <c r="Y2033" s="12"/>
      <c r="AB2033" s="12"/>
      <c r="AC2033" s="12"/>
      <c r="AD2033" s="12"/>
    </row>
    <row r="2034" spans="12:30" x14ac:dyDescent="0.25">
      <c r="L2034" s="12"/>
      <c r="P2034" s="12"/>
      <c r="Q2034" s="12"/>
      <c r="R2034" s="12"/>
      <c r="S2034" s="12"/>
      <c r="V2034" s="12"/>
      <c r="AB2034" s="12"/>
      <c r="AC2034" s="12"/>
      <c r="AD2034" s="12"/>
    </row>
    <row r="2035" spans="12:30" x14ac:dyDescent="0.25">
      <c r="L2035" s="12"/>
      <c r="O2035" s="12"/>
      <c r="P2035" s="12"/>
      <c r="Q2035" s="12"/>
      <c r="R2035" s="12"/>
      <c r="S2035" s="12"/>
      <c r="V2035" s="12"/>
      <c r="Y2035" s="12"/>
      <c r="AB2035" s="12"/>
      <c r="AC2035" s="12"/>
      <c r="AD2035" s="12"/>
    </row>
    <row r="2036" spans="12:30" x14ac:dyDescent="0.25">
      <c r="L2036" s="12"/>
      <c r="O2036" s="12"/>
      <c r="P2036" s="12"/>
      <c r="Q2036" s="12"/>
      <c r="R2036" s="12"/>
      <c r="S2036" s="12"/>
      <c r="V2036" s="12"/>
      <c r="Y2036" s="12"/>
      <c r="AB2036" s="12"/>
      <c r="AC2036" s="12"/>
      <c r="AD2036" s="12"/>
    </row>
    <row r="2037" spans="12:30" x14ac:dyDescent="0.25">
      <c r="L2037" s="12"/>
      <c r="O2037" s="12"/>
      <c r="P2037" s="12"/>
      <c r="Q2037" s="12"/>
      <c r="R2037" s="12"/>
      <c r="S2037" s="12"/>
      <c r="V2037" s="12"/>
      <c r="Y2037" s="12"/>
      <c r="AB2037" s="12"/>
      <c r="AC2037" s="12"/>
      <c r="AD2037" s="12"/>
    </row>
    <row r="2038" spans="12:30" x14ac:dyDescent="0.25">
      <c r="L2038" s="12"/>
      <c r="O2038" s="12"/>
      <c r="P2038" s="12"/>
      <c r="Q2038" s="12"/>
      <c r="R2038" s="12"/>
      <c r="S2038" s="12"/>
      <c r="V2038" s="12"/>
      <c r="Y2038" s="12"/>
      <c r="AB2038" s="12"/>
      <c r="AC2038" s="12"/>
      <c r="AD2038" s="12"/>
    </row>
    <row r="2039" spans="12:30" x14ac:dyDescent="0.25">
      <c r="L2039" s="12"/>
      <c r="O2039" s="12"/>
      <c r="P2039" s="12"/>
      <c r="Q2039" s="12"/>
      <c r="R2039" s="12"/>
      <c r="S2039" s="12"/>
      <c r="V2039" s="12"/>
      <c r="Y2039" s="12"/>
      <c r="AB2039" s="12"/>
      <c r="AC2039" s="12"/>
      <c r="AD2039" s="12"/>
    </row>
    <row r="2040" spans="12:30" x14ac:dyDescent="0.25">
      <c r="L2040" s="12"/>
      <c r="O2040" s="12"/>
      <c r="P2040" s="12"/>
      <c r="Q2040" s="12"/>
      <c r="R2040" s="12"/>
      <c r="S2040" s="12"/>
      <c r="V2040" s="12"/>
      <c r="Y2040" s="12"/>
      <c r="AB2040" s="12"/>
      <c r="AC2040" s="12"/>
      <c r="AD2040" s="12"/>
    </row>
    <row r="2041" spans="12:30" x14ac:dyDescent="0.25">
      <c r="L2041" s="12"/>
      <c r="P2041" s="12"/>
      <c r="Q2041" s="12"/>
      <c r="R2041" s="12"/>
      <c r="S2041" s="12"/>
      <c r="V2041" s="12"/>
      <c r="AB2041" s="12"/>
      <c r="AC2041" s="12"/>
      <c r="AD2041" s="12"/>
    </row>
    <row r="2042" spans="12:30" x14ac:dyDescent="0.25">
      <c r="L2042" s="12"/>
      <c r="O2042" s="12"/>
      <c r="P2042" s="12"/>
      <c r="Q2042" s="12"/>
      <c r="R2042" s="12"/>
      <c r="S2042" s="12"/>
      <c r="V2042" s="12"/>
      <c r="Y2042" s="12"/>
      <c r="AB2042" s="12"/>
      <c r="AC2042" s="12"/>
      <c r="AD2042" s="12"/>
    </row>
    <row r="2043" spans="12:30" x14ac:dyDescent="0.25">
      <c r="L2043" s="12"/>
      <c r="O2043" s="12"/>
      <c r="P2043" s="12"/>
      <c r="Q2043" s="12"/>
      <c r="R2043" s="12"/>
      <c r="S2043" s="12"/>
      <c r="V2043" s="12"/>
      <c r="Y2043" s="12"/>
      <c r="AB2043" s="12"/>
      <c r="AC2043" s="12"/>
      <c r="AD2043" s="12"/>
    </row>
    <row r="2044" spans="12:30" x14ac:dyDescent="0.25">
      <c r="L2044" s="12"/>
      <c r="O2044" s="12"/>
      <c r="P2044" s="12"/>
      <c r="Q2044" s="12"/>
      <c r="R2044" s="12"/>
      <c r="S2044" s="12"/>
      <c r="V2044" s="12"/>
      <c r="Y2044" s="12"/>
      <c r="AB2044" s="12"/>
      <c r="AC2044" s="12"/>
      <c r="AD2044" s="12"/>
    </row>
    <row r="2045" spans="12:30" x14ac:dyDescent="0.25">
      <c r="L2045" s="12"/>
      <c r="O2045" s="12"/>
      <c r="P2045" s="12"/>
      <c r="Q2045" s="12"/>
      <c r="R2045" s="12"/>
      <c r="S2045" s="12"/>
      <c r="V2045" s="12"/>
      <c r="Y2045" s="12"/>
      <c r="AB2045" s="12"/>
      <c r="AC2045" s="12"/>
      <c r="AD2045" s="12"/>
    </row>
    <row r="2046" spans="12:30" x14ac:dyDescent="0.25">
      <c r="L2046" s="12"/>
      <c r="O2046" s="12"/>
      <c r="P2046" s="12"/>
      <c r="Q2046" s="12"/>
      <c r="R2046" s="12"/>
      <c r="S2046" s="12"/>
      <c r="V2046" s="12"/>
      <c r="Y2046" s="12"/>
      <c r="AB2046" s="12"/>
      <c r="AC2046" s="12"/>
      <c r="AD2046" s="12"/>
    </row>
    <row r="2047" spans="12:30" x14ac:dyDescent="0.25">
      <c r="L2047" s="12"/>
      <c r="O2047" s="12"/>
      <c r="P2047" s="12"/>
      <c r="Q2047" s="12"/>
      <c r="R2047" s="12"/>
      <c r="S2047" s="12"/>
      <c r="V2047" s="12"/>
      <c r="Y2047" s="12"/>
      <c r="AB2047" s="12"/>
      <c r="AC2047" s="12"/>
      <c r="AD2047" s="12"/>
    </row>
    <row r="2048" spans="12:30" x14ac:dyDescent="0.25">
      <c r="L2048" s="12"/>
      <c r="P2048" s="12"/>
      <c r="Q2048" s="12"/>
      <c r="R2048" s="12"/>
      <c r="S2048" s="12"/>
      <c r="V2048" s="12"/>
      <c r="AB2048" s="12"/>
      <c r="AC2048" s="12"/>
      <c r="AD2048" s="12"/>
    </row>
    <row r="2049" spans="12:31" x14ac:dyDescent="0.25">
      <c r="L2049" s="12"/>
      <c r="O2049" s="12"/>
      <c r="P2049" s="12"/>
      <c r="Q2049" s="12"/>
      <c r="R2049" s="12"/>
      <c r="S2049" s="12"/>
      <c r="V2049" s="12"/>
      <c r="Y2049" s="12"/>
      <c r="AB2049" s="12"/>
      <c r="AC2049" s="12"/>
      <c r="AD2049" s="12"/>
    </row>
    <row r="2050" spans="12:31" x14ac:dyDescent="0.25">
      <c r="L2050" s="12"/>
      <c r="O2050" s="12"/>
      <c r="P2050" s="12"/>
      <c r="Q2050" s="12"/>
      <c r="R2050" s="12"/>
      <c r="S2050" s="12"/>
      <c r="V2050" s="12"/>
      <c r="Y2050" s="12"/>
      <c r="AB2050" s="12"/>
      <c r="AC2050" s="12"/>
      <c r="AD2050" s="12"/>
    </row>
    <row r="2051" spans="12:31" x14ac:dyDescent="0.25">
      <c r="L2051" s="12"/>
      <c r="O2051" s="12"/>
      <c r="P2051" s="12"/>
      <c r="Q2051" s="12"/>
      <c r="R2051" s="12"/>
      <c r="S2051" s="12"/>
      <c r="V2051" s="12"/>
      <c r="Y2051" s="12"/>
      <c r="AB2051" s="12"/>
      <c r="AC2051" s="12"/>
      <c r="AD2051" s="12"/>
    </row>
    <row r="2052" spans="12:31" x14ac:dyDescent="0.25">
      <c r="L2052" s="12"/>
      <c r="O2052" s="12"/>
      <c r="P2052" s="12"/>
      <c r="Q2052" s="12"/>
      <c r="R2052" s="12"/>
      <c r="S2052" s="12"/>
      <c r="V2052" s="12"/>
      <c r="Y2052" s="12"/>
      <c r="AB2052" s="12"/>
      <c r="AC2052" s="12"/>
      <c r="AD2052" s="12"/>
    </row>
    <row r="2053" spans="12:31" x14ac:dyDescent="0.25">
      <c r="L2053" s="12"/>
      <c r="O2053" s="12"/>
      <c r="P2053" s="12"/>
      <c r="Q2053" s="12"/>
      <c r="R2053" s="12"/>
      <c r="S2053" s="12"/>
      <c r="V2053" s="12"/>
      <c r="Y2053" s="12"/>
      <c r="AB2053" s="12"/>
      <c r="AC2053" s="12"/>
      <c r="AD2053" s="12"/>
    </row>
    <row r="2054" spans="12:31" x14ac:dyDescent="0.25">
      <c r="L2054" s="12"/>
      <c r="O2054" s="12"/>
      <c r="P2054" s="12"/>
      <c r="Q2054" s="12"/>
      <c r="R2054" s="12"/>
      <c r="S2054" s="12"/>
      <c r="V2054" s="12"/>
      <c r="Y2054" s="12"/>
      <c r="AB2054" s="12"/>
      <c r="AC2054" s="12"/>
      <c r="AD2054" s="12"/>
    </row>
    <row r="2055" spans="12:31" x14ac:dyDescent="0.25">
      <c r="L2055" s="12"/>
      <c r="P2055" s="12"/>
      <c r="Q2055" s="12"/>
      <c r="R2055" s="12"/>
      <c r="S2055" s="12"/>
      <c r="V2055" s="12"/>
      <c r="AB2055" s="12"/>
      <c r="AC2055" s="12"/>
      <c r="AD2055" s="12"/>
    </row>
    <row r="2057" spans="12:31" x14ac:dyDescent="0.25">
      <c r="S2057" s="12"/>
      <c r="AD2057" s="12"/>
    </row>
    <row r="2058" spans="12:31" x14ac:dyDescent="0.25">
      <c r="T2058" s="13"/>
      <c r="AE2058" s="13"/>
    </row>
    <row r="2061" spans="12:31" x14ac:dyDescent="0.25">
      <c r="L2061" s="12"/>
      <c r="O2061" s="12"/>
      <c r="P2061" s="12"/>
      <c r="Q2061" s="12"/>
      <c r="R2061" s="12"/>
      <c r="S2061" s="12"/>
      <c r="T2061" s="12"/>
      <c r="V2061" s="12"/>
      <c r="Y2061" s="12"/>
      <c r="AB2061" s="12"/>
      <c r="AC2061" s="12"/>
      <c r="AD2061" s="12"/>
    </row>
    <row r="2062" spans="12:31" x14ac:dyDescent="0.25">
      <c r="L2062" s="12"/>
      <c r="O2062" s="12"/>
      <c r="P2062" s="12"/>
      <c r="Q2062" s="12"/>
      <c r="R2062" s="12"/>
      <c r="S2062" s="12"/>
      <c r="T2062" s="12"/>
      <c r="V2062" s="12"/>
      <c r="Y2062" s="12"/>
      <c r="AB2062" s="12"/>
      <c r="AC2062" s="12"/>
      <c r="AD2062" s="12"/>
    </row>
    <row r="2063" spans="12:31" x14ac:dyDescent="0.25">
      <c r="L2063" s="12"/>
      <c r="O2063" s="12"/>
      <c r="P2063" s="12"/>
      <c r="Q2063" s="12"/>
      <c r="R2063" s="12"/>
      <c r="S2063" s="12"/>
      <c r="T2063" s="12"/>
      <c r="V2063" s="12"/>
      <c r="Y2063" s="12"/>
      <c r="AB2063" s="12"/>
      <c r="AC2063" s="12"/>
      <c r="AD2063" s="12"/>
    </row>
    <row r="2064" spans="12:31" x14ac:dyDescent="0.25">
      <c r="L2064" s="12"/>
      <c r="O2064" s="12"/>
      <c r="P2064" s="12"/>
      <c r="Q2064" s="12"/>
      <c r="R2064" s="12"/>
      <c r="S2064" s="12"/>
      <c r="T2064" s="12"/>
      <c r="V2064" s="12"/>
      <c r="Y2064" s="12"/>
      <c r="AB2064" s="12"/>
      <c r="AC2064" s="12"/>
      <c r="AD2064" s="12"/>
    </row>
    <row r="2065" spans="12:30" x14ac:dyDescent="0.25">
      <c r="L2065" s="12"/>
      <c r="O2065" s="12"/>
      <c r="P2065" s="12"/>
      <c r="Q2065" s="12"/>
      <c r="R2065" s="12"/>
      <c r="S2065" s="12"/>
      <c r="T2065" s="12"/>
      <c r="V2065" s="12"/>
      <c r="Y2065" s="12"/>
      <c r="AB2065" s="12"/>
      <c r="AC2065" s="12"/>
      <c r="AD2065" s="12"/>
    </row>
    <row r="2066" spans="12:30" x14ac:dyDescent="0.25">
      <c r="L2066" s="12"/>
      <c r="O2066" s="12"/>
      <c r="P2066" s="12"/>
      <c r="Q2066" s="12"/>
      <c r="R2066" s="12"/>
      <c r="S2066" s="12"/>
      <c r="T2066" s="12"/>
      <c r="V2066" s="12"/>
      <c r="Y2066" s="12"/>
      <c r="AB2066" s="12"/>
      <c r="AC2066" s="12"/>
      <c r="AD2066" s="12"/>
    </row>
    <row r="2067" spans="12:30" x14ac:dyDescent="0.25">
      <c r="L2067" s="12"/>
      <c r="O2067" s="12"/>
      <c r="P2067" s="12"/>
      <c r="Q2067" s="12"/>
      <c r="R2067" s="12"/>
      <c r="S2067" s="12"/>
      <c r="T2067" s="12"/>
      <c r="V2067" s="12"/>
      <c r="Y2067" s="12"/>
      <c r="AB2067" s="12"/>
      <c r="AC2067" s="12"/>
      <c r="AD2067" s="12"/>
    </row>
    <row r="2068" spans="12:30" x14ac:dyDescent="0.25">
      <c r="L2068" s="12"/>
      <c r="O2068" s="12"/>
      <c r="P2068" s="12"/>
      <c r="Q2068" s="12"/>
      <c r="R2068" s="12"/>
      <c r="S2068" s="12"/>
      <c r="T2068" s="12"/>
      <c r="V2068" s="12"/>
      <c r="Y2068" s="12"/>
      <c r="AB2068" s="12"/>
      <c r="AC2068" s="12"/>
      <c r="AD2068" s="12"/>
    </row>
    <row r="2069" spans="12:30" x14ac:dyDescent="0.25">
      <c r="L2069" s="12"/>
      <c r="O2069" s="12"/>
      <c r="P2069" s="12"/>
      <c r="Q2069" s="12"/>
      <c r="R2069" s="12"/>
      <c r="S2069" s="12"/>
      <c r="T2069" s="12"/>
      <c r="V2069" s="12"/>
      <c r="Y2069" s="12"/>
      <c r="AB2069" s="12"/>
      <c r="AC2069" s="12"/>
      <c r="AD2069" s="12"/>
    </row>
    <row r="2070" spans="12:30" x14ac:dyDescent="0.25">
      <c r="L2070" s="12"/>
      <c r="O2070" s="12"/>
      <c r="P2070" s="12"/>
      <c r="Q2070" s="12"/>
      <c r="R2070" s="12"/>
      <c r="S2070" s="12"/>
      <c r="T2070" s="12"/>
      <c r="V2070" s="12"/>
      <c r="Y2070" s="12"/>
      <c r="AB2070" s="12"/>
      <c r="AC2070" s="12"/>
      <c r="AD2070" s="12"/>
    </row>
    <row r="2071" spans="12:30" x14ac:dyDescent="0.25">
      <c r="L2071" s="12"/>
      <c r="O2071" s="12"/>
      <c r="P2071" s="12"/>
      <c r="Q2071" s="12"/>
      <c r="R2071" s="12"/>
      <c r="S2071" s="12"/>
      <c r="T2071" s="12"/>
      <c r="V2071" s="12"/>
      <c r="Y2071" s="12"/>
      <c r="AB2071" s="12"/>
      <c r="AC2071" s="12"/>
      <c r="AD2071" s="12"/>
    </row>
    <row r="2072" spans="12:30" x14ac:dyDescent="0.25">
      <c r="L2072" s="12"/>
      <c r="O2072" s="12"/>
      <c r="P2072" s="12"/>
      <c r="Q2072" s="12"/>
      <c r="R2072" s="12"/>
      <c r="S2072" s="12"/>
      <c r="T2072" s="12"/>
      <c r="V2072" s="12"/>
      <c r="Y2072" s="12"/>
      <c r="AB2072" s="12"/>
      <c r="AC2072" s="12"/>
      <c r="AD2072" s="12"/>
    </row>
    <row r="2073" spans="12:30" x14ac:dyDescent="0.25">
      <c r="L2073" s="12"/>
      <c r="O2073" s="12"/>
      <c r="P2073" s="12"/>
      <c r="Q2073" s="12"/>
      <c r="R2073" s="12"/>
      <c r="S2073" s="12"/>
      <c r="T2073" s="12"/>
      <c r="V2073" s="12"/>
      <c r="Y2073" s="12"/>
      <c r="AB2073" s="12"/>
      <c r="AC2073" s="12"/>
      <c r="AD2073" s="12"/>
    </row>
    <row r="2074" spans="12:30" x14ac:dyDescent="0.25">
      <c r="L2074" s="12"/>
      <c r="O2074" s="12"/>
      <c r="P2074" s="12"/>
      <c r="Q2074" s="12"/>
      <c r="R2074" s="12"/>
      <c r="S2074" s="12"/>
      <c r="T2074" s="12"/>
      <c r="V2074" s="12"/>
      <c r="Y2074" s="12"/>
      <c r="AB2074" s="12"/>
      <c r="AC2074" s="12"/>
      <c r="AD2074" s="12"/>
    </row>
    <row r="2075" spans="12:30" x14ac:dyDescent="0.25">
      <c r="L2075" s="12"/>
      <c r="O2075" s="12"/>
      <c r="P2075" s="12"/>
      <c r="Q2075" s="12"/>
      <c r="R2075" s="12"/>
      <c r="S2075" s="12"/>
      <c r="T2075" s="12"/>
      <c r="V2075" s="12"/>
      <c r="Y2075" s="12"/>
      <c r="AB2075" s="12"/>
      <c r="AC2075" s="12"/>
      <c r="AD2075" s="12"/>
    </row>
    <row r="2076" spans="12:30" x14ac:dyDescent="0.25">
      <c r="L2076" s="12"/>
      <c r="O2076" s="12"/>
      <c r="P2076" s="12"/>
      <c r="Q2076" s="12"/>
      <c r="R2076" s="12"/>
      <c r="S2076" s="12"/>
      <c r="T2076" s="12"/>
      <c r="V2076" s="12"/>
      <c r="Y2076" s="12"/>
      <c r="AB2076" s="12"/>
      <c r="AC2076" s="12"/>
      <c r="AD2076" s="12"/>
    </row>
    <row r="2077" spans="12:30" x14ac:dyDescent="0.25">
      <c r="L2077" s="12"/>
      <c r="O2077" s="12"/>
      <c r="P2077" s="12"/>
      <c r="Q2077" s="12"/>
      <c r="R2077" s="12"/>
      <c r="S2077" s="12"/>
      <c r="T2077" s="12"/>
      <c r="V2077" s="12"/>
      <c r="Y2077" s="12"/>
      <c r="AB2077" s="12"/>
      <c r="AC2077" s="12"/>
      <c r="AD2077" s="12"/>
    </row>
    <row r="2078" spans="12:30" x14ac:dyDescent="0.25">
      <c r="L2078" s="12"/>
      <c r="O2078" s="12"/>
      <c r="P2078" s="12"/>
      <c r="Q2078" s="12"/>
      <c r="R2078" s="12"/>
      <c r="S2078" s="12"/>
      <c r="T2078" s="12"/>
      <c r="V2078" s="12"/>
      <c r="Y2078" s="12"/>
      <c r="AB2078" s="12"/>
      <c r="AC2078" s="12"/>
      <c r="AD2078" s="12"/>
    </row>
    <row r="2079" spans="12:30" x14ac:dyDescent="0.25">
      <c r="L2079" s="12"/>
      <c r="O2079" s="12"/>
      <c r="P2079" s="12"/>
      <c r="Q2079" s="12"/>
      <c r="R2079" s="12"/>
      <c r="S2079" s="12"/>
      <c r="T2079" s="12"/>
      <c r="V2079" s="12"/>
      <c r="Y2079" s="12"/>
      <c r="AB2079" s="12"/>
      <c r="AC2079" s="12"/>
      <c r="AD2079" s="12"/>
    </row>
    <row r="2080" spans="12:30" x14ac:dyDescent="0.25">
      <c r="L2080" s="12"/>
      <c r="O2080" s="12"/>
      <c r="P2080" s="12"/>
      <c r="Q2080" s="12"/>
      <c r="R2080" s="12"/>
      <c r="S2080" s="12"/>
      <c r="T2080" s="12"/>
      <c r="V2080" s="12"/>
      <c r="Y2080" s="12"/>
      <c r="AB2080" s="12"/>
      <c r="AC2080" s="12"/>
      <c r="AD2080" s="12"/>
    </row>
    <row r="2081" spans="12:30" x14ac:dyDescent="0.25">
      <c r="L2081" s="12"/>
      <c r="O2081" s="12"/>
      <c r="P2081" s="12"/>
      <c r="Q2081" s="12"/>
      <c r="R2081" s="12"/>
      <c r="S2081" s="12"/>
      <c r="T2081" s="12"/>
      <c r="V2081" s="12"/>
      <c r="Y2081" s="12"/>
      <c r="AB2081" s="12"/>
      <c r="AC2081" s="12"/>
      <c r="AD2081" s="12"/>
    </row>
    <row r="2082" spans="12:30" x14ac:dyDescent="0.25">
      <c r="L2082" s="12"/>
      <c r="O2082" s="12"/>
      <c r="P2082" s="12"/>
      <c r="Q2082" s="12"/>
      <c r="R2082" s="12"/>
      <c r="S2082" s="12"/>
      <c r="T2082" s="12"/>
      <c r="V2082" s="12"/>
      <c r="Y2082" s="12"/>
      <c r="AB2082" s="12"/>
      <c r="AC2082" s="12"/>
      <c r="AD2082" s="12"/>
    </row>
    <row r="2083" spans="12:30" x14ac:dyDescent="0.25">
      <c r="L2083" s="12"/>
      <c r="O2083" s="12"/>
      <c r="P2083" s="12"/>
      <c r="Q2083" s="12"/>
      <c r="R2083" s="12"/>
      <c r="S2083" s="12"/>
      <c r="T2083" s="12"/>
      <c r="V2083" s="12"/>
      <c r="Y2083" s="12"/>
      <c r="AB2083" s="12"/>
      <c r="AC2083" s="12"/>
      <c r="AD2083" s="12"/>
    </row>
    <row r="2084" spans="12:30" x14ac:dyDescent="0.25">
      <c r="L2084" s="12"/>
      <c r="O2084" s="12"/>
      <c r="P2084" s="12"/>
      <c r="Q2084" s="12"/>
      <c r="R2084" s="12"/>
      <c r="S2084" s="12"/>
      <c r="T2084" s="12"/>
      <c r="V2084" s="12"/>
      <c r="Y2084" s="12"/>
      <c r="AB2084" s="12"/>
      <c r="AC2084" s="12"/>
      <c r="AD2084" s="12"/>
    </row>
    <row r="2085" spans="12:30" x14ac:dyDescent="0.25">
      <c r="L2085" s="12"/>
      <c r="O2085" s="12"/>
      <c r="P2085" s="12"/>
      <c r="Q2085" s="12"/>
      <c r="R2085" s="12"/>
      <c r="S2085" s="12"/>
      <c r="T2085" s="12"/>
      <c r="V2085" s="12"/>
      <c r="Y2085" s="12"/>
      <c r="AB2085" s="12"/>
      <c r="AC2085" s="12"/>
      <c r="AD2085" s="12"/>
    </row>
    <row r="2086" spans="12:30" x14ac:dyDescent="0.25">
      <c r="L2086" s="12"/>
      <c r="O2086" s="12"/>
      <c r="P2086" s="12"/>
      <c r="Q2086" s="12"/>
      <c r="R2086" s="12"/>
      <c r="S2086" s="12"/>
      <c r="T2086" s="12"/>
      <c r="V2086" s="12"/>
      <c r="Y2086" s="12"/>
      <c r="AB2086" s="12"/>
      <c r="AC2086" s="12"/>
      <c r="AD2086" s="12"/>
    </row>
    <row r="2087" spans="12:30" x14ac:dyDescent="0.25">
      <c r="L2087" s="12"/>
      <c r="O2087" s="12"/>
      <c r="P2087" s="12"/>
      <c r="Q2087" s="12"/>
      <c r="R2087" s="12"/>
      <c r="S2087" s="12"/>
      <c r="T2087" s="12"/>
      <c r="V2087" s="12"/>
      <c r="Y2087" s="12"/>
      <c r="AB2087" s="12"/>
      <c r="AC2087" s="12"/>
      <c r="AD2087" s="12"/>
    </row>
    <row r="2088" spans="12:30" x14ac:dyDescent="0.25">
      <c r="L2088" s="12"/>
      <c r="O2088" s="12"/>
      <c r="P2088" s="12"/>
      <c r="Q2088" s="12"/>
      <c r="R2088" s="12"/>
      <c r="S2088" s="12"/>
      <c r="T2088" s="12"/>
      <c r="V2088" s="12"/>
      <c r="Y2088" s="12"/>
      <c r="AB2088" s="12"/>
      <c r="AC2088" s="12"/>
      <c r="AD2088" s="12"/>
    </row>
    <row r="2089" spans="12:30" x14ac:dyDescent="0.25">
      <c r="L2089" s="12"/>
      <c r="O2089" s="12"/>
      <c r="P2089" s="12"/>
      <c r="Q2089" s="12"/>
      <c r="R2089" s="12"/>
      <c r="S2089" s="12"/>
      <c r="T2089" s="12"/>
      <c r="V2089" s="12"/>
      <c r="Y2089" s="12"/>
      <c r="AB2089" s="12"/>
      <c r="AC2089" s="12"/>
      <c r="AD2089" s="12"/>
    </row>
    <row r="2090" spans="12:30" x14ac:dyDescent="0.25">
      <c r="L2090" s="12"/>
      <c r="O2090" s="12"/>
      <c r="P2090" s="12"/>
      <c r="Q2090" s="12"/>
      <c r="R2090" s="12"/>
      <c r="S2090" s="12"/>
      <c r="T2090" s="12"/>
      <c r="V2090" s="12"/>
      <c r="Y2090" s="12"/>
      <c r="AB2090" s="12"/>
      <c r="AC2090" s="12"/>
      <c r="AD2090" s="12"/>
    </row>
    <row r="2091" spans="12:30" x14ac:dyDescent="0.25">
      <c r="L2091" s="12"/>
      <c r="O2091" s="12"/>
      <c r="P2091" s="12"/>
      <c r="Q2091" s="12"/>
      <c r="R2091" s="12"/>
      <c r="S2091" s="12"/>
      <c r="T2091" s="12"/>
      <c r="V2091" s="12"/>
      <c r="Y2091" s="12"/>
      <c r="AB2091" s="12"/>
      <c r="AC2091" s="12"/>
      <c r="AD2091" s="12"/>
    </row>
    <row r="2092" spans="12:30" x14ac:dyDescent="0.25">
      <c r="L2092" s="12"/>
      <c r="O2092" s="12"/>
      <c r="P2092" s="12"/>
      <c r="Q2092" s="12"/>
      <c r="R2092" s="12"/>
      <c r="S2092" s="12"/>
      <c r="T2092" s="12"/>
      <c r="V2092" s="12"/>
      <c r="Y2092" s="12"/>
      <c r="AB2092" s="12"/>
      <c r="AC2092" s="12"/>
      <c r="AD2092" s="12"/>
    </row>
    <row r="2093" spans="12:30" x14ac:dyDescent="0.25">
      <c r="L2093" s="12"/>
      <c r="O2093" s="12"/>
      <c r="P2093" s="12"/>
      <c r="Q2093" s="12"/>
      <c r="R2093" s="12"/>
      <c r="S2093" s="12"/>
      <c r="T2093" s="12"/>
      <c r="V2093" s="12"/>
      <c r="Y2093" s="12"/>
      <c r="AB2093" s="12"/>
      <c r="AC2093" s="12"/>
      <c r="AD2093" s="12"/>
    </row>
    <row r="2094" spans="12:30" x14ac:dyDescent="0.25">
      <c r="L2094" s="12"/>
      <c r="O2094" s="12"/>
      <c r="P2094" s="12"/>
      <c r="Q2094" s="12"/>
      <c r="R2094" s="12"/>
      <c r="S2094" s="12"/>
      <c r="T2094" s="12"/>
      <c r="V2094" s="12"/>
      <c r="Y2094" s="12"/>
      <c r="AB2094" s="12"/>
      <c r="AC2094" s="12"/>
      <c r="AD2094" s="12"/>
    </row>
    <row r="2095" spans="12:30" x14ac:dyDescent="0.25">
      <c r="L2095" s="12"/>
      <c r="O2095" s="12"/>
      <c r="P2095" s="12"/>
      <c r="Q2095" s="12"/>
      <c r="R2095" s="12"/>
      <c r="S2095" s="12"/>
      <c r="T2095" s="12"/>
      <c r="V2095" s="12"/>
      <c r="Y2095" s="12"/>
      <c r="AB2095" s="12"/>
      <c r="AC2095" s="12"/>
      <c r="AD2095" s="12"/>
    </row>
    <row r="2096" spans="12:30" x14ac:dyDescent="0.25">
      <c r="L2096" s="12"/>
      <c r="O2096" s="12"/>
      <c r="P2096" s="12"/>
      <c r="Q2096" s="12"/>
      <c r="R2096" s="12"/>
      <c r="S2096" s="12"/>
      <c r="T2096" s="12"/>
      <c r="V2096" s="12"/>
      <c r="Y2096" s="12"/>
      <c r="AB2096" s="12"/>
      <c r="AC2096" s="12"/>
      <c r="AD2096" s="12"/>
    </row>
    <row r="2097" spans="12:31" x14ac:dyDescent="0.25">
      <c r="L2097" s="12"/>
      <c r="O2097" s="12"/>
      <c r="P2097" s="12"/>
      <c r="Q2097" s="12"/>
      <c r="R2097" s="12"/>
      <c r="S2097" s="12"/>
      <c r="T2097" s="12"/>
      <c r="V2097" s="12"/>
      <c r="Y2097" s="12"/>
      <c r="AB2097" s="12"/>
      <c r="AC2097" s="12"/>
      <c r="AD2097" s="12"/>
    </row>
    <row r="2098" spans="12:31" x14ac:dyDescent="0.25">
      <c r="L2098" s="12"/>
      <c r="O2098" s="12"/>
      <c r="P2098" s="12"/>
      <c r="Q2098" s="12"/>
      <c r="R2098" s="12"/>
      <c r="S2098" s="12"/>
      <c r="T2098" s="12"/>
      <c r="V2098" s="12"/>
      <c r="Y2098" s="12"/>
      <c r="AB2098" s="12"/>
      <c r="AC2098" s="12"/>
      <c r="AD2098" s="12"/>
    </row>
    <row r="2099" spans="12:31" x14ac:dyDescent="0.25">
      <c r="L2099" s="12"/>
      <c r="O2099" s="12"/>
      <c r="P2099" s="12"/>
      <c r="Q2099" s="12"/>
      <c r="R2099" s="12"/>
      <c r="S2099" s="12"/>
      <c r="T2099" s="12"/>
      <c r="V2099" s="12"/>
      <c r="Y2099" s="12"/>
      <c r="AB2099" s="12"/>
      <c r="AC2099" s="12"/>
      <c r="AD2099" s="12"/>
    </row>
    <row r="2100" spans="12:31" x14ac:dyDescent="0.25">
      <c r="L2100" s="12"/>
      <c r="O2100" s="12"/>
      <c r="P2100" s="12"/>
      <c r="Q2100" s="12"/>
      <c r="R2100" s="12"/>
      <c r="S2100" s="12"/>
      <c r="T2100" s="12"/>
      <c r="V2100" s="12"/>
      <c r="Y2100" s="12"/>
      <c r="AB2100" s="12"/>
      <c r="AC2100" s="12"/>
      <c r="AD2100" s="12"/>
    </row>
    <row r="2101" spans="12:31" x14ac:dyDescent="0.25">
      <c r="L2101" s="12"/>
      <c r="O2101" s="12"/>
      <c r="P2101" s="12"/>
      <c r="Q2101" s="12"/>
      <c r="R2101" s="12"/>
      <c r="S2101" s="12"/>
      <c r="T2101" s="12"/>
      <c r="V2101" s="12"/>
      <c r="Y2101" s="12"/>
      <c r="AB2101" s="12"/>
      <c r="AC2101" s="12"/>
      <c r="AD2101" s="12"/>
    </row>
    <row r="2102" spans="12:31" x14ac:dyDescent="0.25">
      <c r="L2102" s="12"/>
      <c r="O2102" s="12"/>
      <c r="P2102" s="12"/>
      <c r="Q2102" s="12"/>
      <c r="R2102" s="12"/>
      <c r="S2102" s="12"/>
      <c r="T2102" s="12"/>
      <c r="V2102" s="12"/>
      <c r="Y2102" s="12"/>
      <c r="AB2102" s="12"/>
      <c r="AC2102" s="12"/>
      <c r="AD2102" s="12"/>
    </row>
    <row r="2103" spans="12:31" x14ac:dyDescent="0.25">
      <c r="L2103" s="12"/>
      <c r="O2103" s="12"/>
      <c r="P2103" s="12"/>
      <c r="Q2103" s="12"/>
      <c r="R2103" s="12"/>
      <c r="S2103" s="12"/>
      <c r="T2103" s="12"/>
      <c r="V2103" s="12"/>
      <c r="Y2103" s="12"/>
      <c r="AB2103" s="12"/>
      <c r="AC2103" s="12"/>
      <c r="AD2103" s="12"/>
    </row>
    <row r="2104" spans="12:31" x14ac:dyDescent="0.25">
      <c r="L2104" s="12"/>
      <c r="O2104" s="12"/>
      <c r="P2104" s="12"/>
      <c r="Q2104" s="12"/>
      <c r="R2104" s="12"/>
      <c r="S2104" s="12"/>
      <c r="T2104" s="12"/>
      <c r="V2104" s="12"/>
      <c r="Y2104" s="12"/>
      <c r="AB2104" s="12"/>
      <c r="AC2104" s="12"/>
      <c r="AD2104" s="12"/>
    </row>
    <row r="2105" spans="12:31" x14ac:dyDescent="0.25">
      <c r="L2105" s="12"/>
      <c r="O2105" s="12"/>
      <c r="P2105" s="12"/>
      <c r="Q2105" s="12"/>
      <c r="R2105" s="12"/>
      <c r="S2105" s="12"/>
      <c r="T2105" s="12"/>
      <c r="V2105" s="12"/>
      <c r="Y2105" s="12"/>
      <c r="AB2105" s="12"/>
      <c r="AC2105" s="12"/>
      <c r="AD2105" s="12"/>
    </row>
    <row r="2106" spans="12:31" x14ac:dyDescent="0.25">
      <c r="L2106" s="12"/>
      <c r="O2106" s="12"/>
      <c r="P2106" s="12"/>
      <c r="Q2106" s="12"/>
      <c r="R2106" s="12"/>
      <c r="S2106" s="12"/>
      <c r="T2106" s="12"/>
      <c r="V2106" s="12"/>
      <c r="Y2106" s="12"/>
      <c r="AB2106" s="12"/>
      <c r="AC2106" s="12"/>
      <c r="AD2106" s="12"/>
    </row>
    <row r="2107" spans="12:31" x14ac:dyDescent="0.25">
      <c r="L2107" s="12"/>
      <c r="O2107" s="12"/>
      <c r="P2107" s="12"/>
      <c r="Q2107" s="12"/>
      <c r="R2107" s="12"/>
      <c r="S2107" s="12"/>
      <c r="T2107" s="12"/>
      <c r="V2107" s="12"/>
      <c r="Y2107" s="12"/>
      <c r="AB2107" s="12"/>
      <c r="AC2107" s="12"/>
      <c r="AD2107" s="12"/>
    </row>
    <row r="2108" spans="12:31" x14ac:dyDescent="0.25">
      <c r="L2108" s="12"/>
      <c r="O2108" s="12"/>
      <c r="P2108" s="12"/>
      <c r="Q2108" s="12"/>
      <c r="R2108" s="12"/>
      <c r="S2108" s="12"/>
      <c r="T2108" s="12"/>
      <c r="V2108" s="12"/>
      <c r="Y2108" s="12"/>
      <c r="AB2108" s="12"/>
      <c r="AC2108" s="12"/>
      <c r="AD2108" s="12"/>
    </row>
    <row r="2109" spans="12:31" x14ac:dyDescent="0.25">
      <c r="L2109" s="12"/>
      <c r="O2109" s="12"/>
      <c r="P2109" s="12"/>
      <c r="Q2109" s="12"/>
      <c r="R2109" s="12"/>
      <c r="S2109" s="12"/>
      <c r="T2109" s="12"/>
      <c r="V2109" s="12"/>
      <c r="Y2109" s="12"/>
      <c r="AB2109" s="12"/>
      <c r="AC2109" s="12"/>
      <c r="AD2109" s="12"/>
    </row>
    <row r="2110" spans="12:31" x14ac:dyDescent="0.25">
      <c r="L2110" s="12"/>
      <c r="O2110" s="12"/>
      <c r="P2110" s="12"/>
      <c r="Q2110" s="12"/>
      <c r="R2110" s="12"/>
      <c r="S2110" s="12"/>
      <c r="T2110" s="12"/>
      <c r="V2110" s="12"/>
      <c r="Y2110" s="12"/>
      <c r="AB2110" s="12"/>
      <c r="AC2110" s="12"/>
      <c r="AD2110" s="12"/>
    </row>
    <row r="2111" spans="12:31" x14ac:dyDescent="0.25">
      <c r="L2111" s="12"/>
      <c r="O2111" s="12"/>
      <c r="P2111" s="12"/>
      <c r="Q2111" s="12"/>
      <c r="R2111" s="12"/>
      <c r="S2111" s="12"/>
      <c r="V2111" s="12"/>
      <c r="Y2111" s="12"/>
      <c r="AB2111" s="12"/>
      <c r="AC2111" s="12"/>
      <c r="AD2111" s="12"/>
    </row>
    <row r="2112" spans="12:31" x14ac:dyDescent="0.25">
      <c r="L2112" s="12"/>
      <c r="O2112" s="12"/>
      <c r="P2112" s="12"/>
      <c r="Q2112" s="12"/>
      <c r="R2112" s="12"/>
      <c r="T2112" s="13"/>
      <c r="V2112" s="12"/>
      <c r="Y2112" s="12"/>
      <c r="AB2112" s="12"/>
      <c r="AC2112" s="12"/>
      <c r="AE2112" s="13"/>
    </row>
    <row r="2115" spans="12:30" x14ac:dyDescent="0.25">
      <c r="L2115" s="12"/>
      <c r="O2115" s="12"/>
      <c r="P2115" s="12"/>
      <c r="Q2115" s="12"/>
      <c r="R2115" s="12"/>
      <c r="S2115" s="12"/>
      <c r="V2115" s="12"/>
      <c r="Y2115" s="12"/>
      <c r="AB2115" s="12"/>
      <c r="AC2115" s="12"/>
      <c r="AD2115" s="12"/>
    </row>
    <row r="2116" spans="12:30" x14ac:dyDescent="0.25">
      <c r="L2116" s="12"/>
      <c r="O2116" s="12"/>
      <c r="P2116" s="12"/>
      <c r="Q2116" s="12"/>
      <c r="R2116" s="12"/>
      <c r="S2116" s="12"/>
      <c r="V2116" s="12"/>
      <c r="Y2116" s="12"/>
      <c r="AB2116" s="12"/>
      <c r="AC2116" s="12"/>
      <c r="AD2116" s="12"/>
    </row>
    <row r="2117" spans="12:30" x14ac:dyDescent="0.25">
      <c r="L2117" s="12"/>
      <c r="O2117" s="12"/>
      <c r="P2117" s="12"/>
      <c r="Q2117" s="12"/>
      <c r="R2117" s="12"/>
      <c r="S2117" s="12"/>
      <c r="V2117" s="12"/>
      <c r="Y2117" s="12"/>
      <c r="AB2117" s="12"/>
      <c r="AC2117" s="12"/>
      <c r="AD2117" s="12"/>
    </row>
    <row r="2118" spans="12:30" x14ac:dyDescent="0.25">
      <c r="L2118" s="12"/>
      <c r="O2118" s="12"/>
      <c r="P2118" s="12"/>
      <c r="Q2118" s="12"/>
      <c r="R2118" s="12"/>
      <c r="S2118" s="12"/>
      <c r="V2118" s="12"/>
      <c r="Y2118" s="12"/>
      <c r="AB2118" s="12"/>
      <c r="AC2118" s="12"/>
      <c r="AD2118" s="12"/>
    </row>
    <row r="2119" spans="12:30" x14ac:dyDescent="0.25">
      <c r="L2119" s="12"/>
      <c r="O2119" s="12"/>
      <c r="P2119" s="12"/>
      <c r="Q2119" s="12"/>
      <c r="R2119" s="12"/>
      <c r="S2119" s="12"/>
      <c r="V2119" s="12"/>
      <c r="Y2119" s="12"/>
      <c r="AB2119" s="12"/>
      <c r="AC2119" s="12"/>
      <c r="AD2119" s="12"/>
    </row>
    <row r="2120" spans="12:30" x14ac:dyDescent="0.25">
      <c r="L2120" s="12"/>
      <c r="O2120" s="12"/>
      <c r="P2120" s="12"/>
      <c r="Q2120" s="12"/>
      <c r="R2120" s="12"/>
      <c r="S2120" s="12"/>
      <c r="V2120" s="12"/>
      <c r="Y2120" s="12"/>
      <c r="AB2120" s="12"/>
      <c r="AC2120" s="12"/>
      <c r="AD2120" s="12"/>
    </row>
    <row r="2121" spans="12:30" x14ac:dyDescent="0.25">
      <c r="L2121" s="12"/>
      <c r="P2121" s="12"/>
      <c r="Q2121" s="12"/>
      <c r="R2121" s="12"/>
      <c r="S2121" s="12"/>
      <c r="V2121" s="12"/>
      <c r="AB2121" s="12"/>
      <c r="AC2121" s="12"/>
      <c r="AD2121" s="12"/>
    </row>
    <row r="2122" spans="12:30" x14ac:dyDescent="0.25">
      <c r="L2122" s="12"/>
      <c r="O2122" s="12"/>
      <c r="P2122" s="12"/>
      <c r="Q2122" s="12"/>
      <c r="R2122" s="12"/>
      <c r="S2122" s="12"/>
      <c r="V2122" s="12"/>
      <c r="Y2122" s="12"/>
      <c r="AB2122" s="12"/>
      <c r="AC2122" s="12"/>
      <c r="AD2122" s="12"/>
    </row>
    <row r="2123" spans="12:30" x14ac:dyDescent="0.25">
      <c r="L2123" s="12"/>
      <c r="O2123" s="12"/>
      <c r="P2123" s="12"/>
      <c r="Q2123" s="12"/>
      <c r="R2123" s="12"/>
      <c r="S2123" s="12"/>
      <c r="V2123" s="12"/>
      <c r="Y2123" s="12"/>
      <c r="AB2123" s="12"/>
      <c r="AC2123" s="12"/>
      <c r="AD2123" s="12"/>
    </row>
    <row r="2124" spans="12:30" x14ac:dyDescent="0.25">
      <c r="L2124" s="12"/>
      <c r="O2124" s="12"/>
      <c r="P2124" s="12"/>
      <c r="Q2124" s="12"/>
      <c r="R2124" s="12"/>
      <c r="S2124" s="12"/>
      <c r="V2124" s="12"/>
      <c r="Y2124" s="12"/>
      <c r="AB2124" s="12"/>
      <c r="AC2124" s="12"/>
      <c r="AD2124" s="12"/>
    </row>
    <row r="2125" spans="12:30" x14ac:dyDescent="0.25">
      <c r="L2125" s="12"/>
      <c r="O2125" s="12"/>
      <c r="P2125" s="12"/>
      <c r="Q2125" s="12"/>
      <c r="R2125" s="12"/>
      <c r="S2125" s="12"/>
      <c r="V2125" s="12"/>
      <c r="Y2125" s="12"/>
      <c r="AB2125" s="12"/>
      <c r="AC2125" s="12"/>
      <c r="AD2125" s="12"/>
    </row>
    <row r="2126" spans="12:30" x14ac:dyDescent="0.25">
      <c r="L2126" s="12"/>
      <c r="O2126" s="12"/>
      <c r="P2126" s="12"/>
      <c r="Q2126" s="12"/>
      <c r="R2126" s="12"/>
      <c r="S2126" s="12"/>
      <c r="V2126" s="12"/>
      <c r="Y2126" s="12"/>
      <c r="AB2126" s="12"/>
      <c r="AC2126" s="12"/>
      <c r="AD2126" s="12"/>
    </row>
    <row r="2127" spans="12:30" x14ac:dyDescent="0.25">
      <c r="L2127" s="12"/>
      <c r="O2127" s="12"/>
      <c r="P2127" s="12"/>
      <c r="Q2127" s="12"/>
      <c r="R2127" s="12"/>
      <c r="S2127" s="12"/>
      <c r="V2127" s="12"/>
      <c r="Y2127" s="12"/>
      <c r="AB2127" s="12"/>
      <c r="AC2127" s="12"/>
      <c r="AD2127" s="12"/>
    </row>
    <row r="2128" spans="12:30" x14ac:dyDescent="0.25">
      <c r="L2128" s="12"/>
      <c r="P2128" s="12"/>
      <c r="Q2128" s="12"/>
      <c r="R2128" s="12"/>
      <c r="S2128" s="12"/>
      <c r="V2128" s="12"/>
      <c r="AB2128" s="12"/>
      <c r="AC2128" s="12"/>
      <c r="AD2128" s="12"/>
    </row>
    <row r="2129" spans="12:30" x14ac:dyDescent="0.25">
      <c r="L2129" s="12"/>
      <c r="O2129" s="12"/>
      <c r="P2129" s="12"/>
      <c r="Q2129" s="12"/>
      <c r="R2129" s="12"/>
      <c r="S2129" s="12"/>
      <c r="V2129" s="12"/>
      <c r="Y2129" s="12"/>
      <c r="AB2129" s="12"/>
      <c r="AC2129" s="12"/>
      <c r="AD2129" s="12"/>
    </row>
    <row r="2130" spans="12:30" x14ac:dyDescent="0.25">
      <c r="L2130" s="12"/>
      <c r="O2130" s="12"/>
      <c r="P2130" s="12"/>
      <c r="Q2130" s="12"/>
      <c r="R2130" s="12"/>
      <c r="S2130" s="12"/>
      <c r="V2130" s="12"/>
      <c r="Y2130" s="12"/>
      <c r="AB2130" s="12"/>
      <c r="AC2130" s="12"/>
      <c r="AD2130" s="12"/>
    </row>
    <row r="2131" spans="12:30" x14ac:dyDescent="0.25">
      <c r="L2131" s="12"/>
      <c r="O2131" s="12"/>
      <c r="P2131" s="12"/>
      <c r="Q2131" s="12"/>
      <c r="R2131" s="12"/>
      <c r="S2131" s="12"/>
      <c r="V2131" s="12"/>
      <c r="Y2131" s="12"/>
      <c r="AB2131" s="12"/>
      <c r="AC2131" s="12"/>
      <c r="AD2131" s="12"/>
    </row>
    <row r="2132" spans="12:30" x14ac:dyDescent="0.25">
      <c r="L2132" s="12"/>
      <c r="O2132" s="12"/>
      <c r="P2132" s="12"/>
      <c r="Q2132" s="12"/>
      <c r="R2132" s="12"/>
      <c r="S2132" s="12"/>
      <c r="V2132" s="12"/>
      <c r="Y2132" s="12"/>
      <c r="AB2132" s="12"/>
      <c r="AC2132" s="12"/>
      <c r="AD2132" s="12"/>
    </row>
    <row r="2133" spans="12:30" x14ac:dyDescent="0.25">
      <c r="L2133" s="12"/>
      <c r="O2133" s="12"/>
      <c r="P2133" s="12"/>
      <c r="Q2133" s="12"/>
      <c r="R2133" s="12"/>
      <c r="S2133" s="12"/>
      <c r="V2133" s="12"/>
      <c r="Y2133" s="12"/>
      <c r="AB2133" s="12"/>
      <c r="AC2133" s="12"/>
      <c r="AD2133" s="12"/>
    </row>
    <row r="2134" spans="12:30" x14ac:dyDescent="0.25">
      <c r="L2134" s="12"/>
      <c r="O2134" s="12"/>
      <c r="P2134" s="12"/>
      <c r="Q2134" s="12"/>
      <c r="R2134" s="12"/>
      <c r="S2134" s="12"/>
      <c r="V2134" s="12"/>
      <c r="Y2134" s="12"/>
      <c r="AB2134" s="12"/>
      <c r="AC2134" s="12"/>
      <c r="AD2134" s="12"/>
    </row>
    <row r="2135" spans="12:30" x14ac:dyDescent="0.25">
      <c r="L2135" s="12"/>
      <c r="P2135" s="12"/>
      <c r="Q2135" s="12"/>
      <c r="R2135" s="12"/>
      <c r="S2135" s="12"/>
      <c r="V2135" s="12"/>
      <c r="AB2135" s="12"/>
      <c r="AC2135" s="12"/>
      <c r="AD2135" s="12"/>
    </row>
    <row r="2136" spans="12:30" x14ac:dyDescent="0.25">
      <c r="L2136" s="12"/>
      <c r="O2136" s="12"/>
      <c r="P2136" s="12"/>
      <c r="Q2136" s="12"/>
      <c r="R2136" s="12"/>
      <c r="S2136" s="12"/>
      <c r="V2136" s="12"/>
      <c r="Y2136" s="12"/>
      <c r="AB2136" s="12"/>
      <c r="AC2136" s="12"/>
      <c r="AD2136" s="12"/>
    </row>
    <row r="2137" spans="12:30" x14ac:dyDescent="0.25">
      <c r="L2137" s="12"/>
      <c r="O2137" s="12"/>
      <c r="P2137" s="12"/>
      <c r="Q2137" s="12"/>
      <c r="R2137" s="12"/>
      <c r="S2137" s="12"/>
      <c r="V2137" s="12"/>
      <c r="Y2137" s="12"/>
      <c r="AB2137" s="12"/>
      <c r="AC2137" s="12"/>
      <c r="AD2137" s="12"/>
    </row>
    <row r="2138" spans="12:30" x14ac:dyDescent="0.25">
      <c r="L2138" s="12"/>
      <c r="O2138" s="12"/>
      <c r="P2138" s="12"/>
      <c r="Q2138" s="12"/>
      <c r="R2138" s="12"/>
      <c r="S2138" s="12"/>
      <c r="V2138" s="12"/>
      <c r="Y2138" s="12"/>
      <c r="AB2138" s="12"/>
      <c r="AC2138" s="12"/>
      <c r="AD2138" s="12"/>
    </row>
    <row r="2139" spans="12:30" x14ac:dyDescent="0.25">
      <c r="L2139" s="12"/>
      <c r="O2139" s="12"/>
      <c r="P2139" s="12"/>
      <c r="Q2139" s="12"/>
      <c r="R2139" s="12"/>
      <c r="S2139" s="12"/>
      <c r="V2139" s="12"/>
      <c r="Y2139" s="12"/>
      <c r="AB2139" s="12"/>
      <c r="AC2139" s="12"/>
      <c r="AD2139" s="12"/>
    </row>
    <row r="2140" spans="12:30" x14ac:dyDescent="0.25">
      <c r="L2140" s="12"/>
      <c r="O2140" s="12"/>
      <c r="P2140" s="12"/>
      <c r="Q2140" s="12"/>
      <c r="R2140" s="12"/>
      <c r="S2140" s="12"/>
      <c r="V2140" s="12"/>
      <c r="Y2140" s="12"/>
      <c r="AB2140" s="12"/>
      <c r="AC2140" s="12"/>
      <c r="AD2140" s="12"/>
    </row>
    <row r="2141" spans="12:30" x14ac:dyDescent="0.25">
      <c r="L2141" s="12"/>
      <c r="O2141" s="12"/>
      <c r="P2141" s="12"/>
      <c r="Q2141" s="12"/>
      <c r="R2141" s="12"/>
      <c r="S2141" s="12"/>
      <c r="V2141" s="12"/>
      <c r="Y2141" s="12"/>
      <c r="AB2141" s="12"/>
      <c r="AC2141" s="12"/>
      <c r="AD2141" s="12"/>
    </row>
    <row r="2142" spans="12:30" x14ac:dyDescent="0.25">
      <c r="L2142" s="12"/>
      <c r="P2142" s="12"/>
      <c r="Q2142" s="12"/>
      <c r="R2142" s="12"/>
      <c r="S2142" s="12"/>
      <c r="V2142" s="12"/>
      <c r="AB2142" s="12"/>
      <c r="AC2142" s="12"/>
      <c r="AD2142" s="12"/>
    </row>
    <row r="2143" spans="12:30" x14ac:dyDescent="0.25">
      <c r="L2143" s="12"/>
      <c r="O2143" s="12"/>
      <c r="P2143" s="12"/>
      <c r="Q2143" s="12"/>
      <c r="R2143" s="12"/>
      <c r="S2143" s="12"/>
      <c r="V2143" s="12"/>
      <c r="Y2143" s="12"/>
      <c r="AB2143" s="12"/>
      <c r="AC2143" s="12"/>
      <c r="AD2143" s="12"/>
    </row>
    <row r="2144" spans="12:30" x14ac:dyDescent="0.25">
      <c r="L2144" s="12"/>
      <c r="O2144" s="12"/>
      <c r="P2144" s="12"/>
      <c r="Q2144" s="12"/>
      <c r="R2144" s="12"/>
      <c r="S2144" s="12"/>
      <c r="V2144" s="12"/>
      <c r="Y2144" s="12"/>
      <c r="AB2144" s="12"/>
      <c r="AC2144" s="12"/>
      <c r="AD2144" s="12"/>
    </row>
    <row r="2145" spans="12:30" x14ac:dyDescent="0.25">
      <c r="L2145" s="12"/>
      <c r="O2145" s="12"/>
      <c r="P2145" s="12"/>
      <c r="Q2145" s="12"/>
      <c r="R2145" s="12"/>
      <c r="S2145" s="12"/>
      <c r="V2145" s="12"/>
      <c r="Y2145" s="12"/>
      <c r="AB2145" s="12"/>
      <c r="AC2145" s="12"/>
      <c r="AD2145" s="12"/>
    </row>
    <row r="2146" spans="12:30" x14ac:dyDescent="0.25">
      <c r="L2146" s="12"/>
      <c r="O2146" s="12"/>
      <c r="P2146" s="12"/>
      <c r="Q2146" s="12"/>
      <c r="R2146" s="12"/>
      <c r="S2146" s="12"/>
      <c r="V2146" s="12"/>
      <c r="Y2146" s="12"/>
      <c r="AB2146" s="12"/>
      <c r="AC2146" s="12"/>
      <c r="AD2146" s="12"/>
    </row>
    <row r="2147" spans="12:30" x14ac:dyDescent="0.25">
      <c r="L2147" s="12"/>
      <c r="O2147" s="12"/>
      <c r="P2147" s="12"/>
      <c r="Q2147" s="12"/>
      <c r="R2147" s="12"/>
      <c r="S2147" s="12"/>
      <c r="V2147" s="12"/>
      <c r="Y2147" s="12"/>
      <c r="AB2147" s="12"/>
      <c r="AC2147" s="12"/>
      <c r="AD2147" s="12"/>
    </row>
    <row r="2148" spans="12:30" x14ac:dyDescent="0.25">
      <c r="L2148" s="12"/>
      <c r="O2148" s="12"/>
      <c r="P2148" s="12"/>
      <c r="Q2148" s="12"/>
      <c r="R2148" s="12"/>
      <c r="S2148" s="12"/>
      <c r="V2148" s="12"/>
      <c r="Y2148" s="12"/>
      <c r="AB2148" s="12"/>
      <c r="AC2148" s="12"/>
      <c r="AD2148" s="12"/>
    </row>
    <row r="2149" spans="12:30" x14ac:dyDescent="0.25">
      <c r="L2149" s="12"/>
      <c r="P2149" s="12"/>
      <c r="Q2149" s="12"/>
      <c r="R2149" s="12"/>
      <c r="S2149" s="12"/>
      <c r="V2149" s="12"/>
      <c r="AB2149" s="12"/>
      <c r="AC2149" s="12"/>
      <c r="AD2149" s="12"/>
    </row>
    <row r="2150" spans="12:30" x14ac:dyDescent="0.25">
      <c r="L2150" s="12"/>
      <c r="O2150" s="12"/>
      <c r="P2150" s="12"/>
      <c r="Q2150" s="12"/>
      <c r="R2150" s="12"/>
      <c r="S2150" s="12"/>
      <c r="V2150" s="12"/>
      <c r="Y2150" s="12"/>
      <c r="AB2150" s="12"/>
      <c r="AC2150" s="12"/>
      <c r="AD2150" s="12"/>
    </row>
    <row r="2151" spans="12:30" x14ac:dyDescent="0.25">
      <c r="L2151" s="12"/>
      <c r="O2151" s="12"/>
      <c r="P2151" s="12"/>
      <c r="Q2151" s="12"/>
      <c r="R2151" s="12"/>
      <c r="S2151" s="12"/>
      <c r="V2151" s="12"/>
      <c r="Y2151" s="12"/>
      <c r="AB2151" s="12"/>
      <c r="AC2151" s="12"/>
      <c r="AD2151" s="12"/>
    </row>
    <row r="2152" spans="12:30" x14ac:dyDescent="0.25">
      <c r="L2152" s="12"/>
      <c r="O2152" s="12"/>
      <c r="P2152" s="12"/>
      <c r="Q2152" s="12"/>
      <c r="R2152" s="12"/>
      <c r="S2152" s="12"/>
      <c r="V2152" s="12"/>
      <c r="Y2152" s="12"/>
      <c r="AB2152" s="12"/>
      <c r="AC2152" s="12"/>
      <c r="AD2152" s="12"/>
    </row>
    <row r="2153" spans="12:30" x14ac:dyDescent="0.25">
      <c r="L2153" s="12"/>
      <c r="O2153" s="12"/>
      <c r="P2153" s="12"/>
      <c r="Q2153" s="12"/>
      <c r="R2153" s="12"/>
      <c r="S2153" s="12"/>
      <c r="V2153" s="12"/>
      <c r="Y2153" s="12"/>
      <c r="AB2153" s="12"/>
      <c r="AC2153" s="12"/>
      <c r="AD2153" s="12"/>
    </row>
    <row r="2154" spans="12:30" x14ac:dyDescent="0.25">
      <c r="L2154" s="12"/>
      <c r="O2154" s="12"/>
      <c r="P2154" s="12"/>
      <c r="Q2154" s="12"/>
      <c r="R2154" s="12"/>
      <c r="S2154" s="12"/>
      <c r="V2154" s="12"/>
      <c r="Y2154" s="12"/>
      <c r="AB2154" s="12"/>
      <c r="AC2154" s="12"/>
      <c r="AD2154" s="12"/>
    </row>
    <row r="2155" spans="12:30" x14ac:dyDescent="0.25">
      <c r="L2155" s="12"/>
      <c r="O2155" s="12"/>
      <c r="P2155" s="12"/>
      <c r="Q2155" s="12"/>
      <c r="R2155" s="12"/>
      <c r="S2155" s="12"/>
      <c r="V2155" s="12"/>
      <c r="Y2155" s="12"/>
      <c r="AB2155" s="12"/>
      <c r="AC2155" s="12"/>
      <c r="AD2155" s="12"/>
    </row>
    <row r="2156" spans="12:30" x14ac:dyDescent="0.25">
      <c r="L2156" s="12"/>
      <c r="P2156" s="12"/>
      <c r="Q2156" s="12"/>
      <c r="R2156" s="12"/>
      <c r="S2156" s="12"/>
      <c r="V2156" s="12"/>
      <c r="AB2156" s="12"/>
      <c r="AC2156" s="12"/>
      <c r="AD2156" s="12"/>
    </row>
    <row r="2157" spans="12:30" x14ac:dyDescent="0.25">
      <c r="L2157" s="12"/>
      <c r="O2157" s="12"/>
      <c r="P2157" s="12"/>
      <c r="Q2157" s="12"/>
      <c r="R2157" s="12"/>
      <c r="S2157" s="12"/>
      <c r="V2157" s="12"/>
      <c r="Y2157" s="12"/>
      <c r="AB2157" s="12"/>
      <c r="AC2157" s="12"/>
      <c r="AD2157" s="12"/>
    </row>
    <row r="2158" spans="12:30" x14ac:dyDescent="0.25">
      <c r="L2158" s="12"/>
      <c r="O2158" s="12"/>
      <c r="P2158" s="12"/>
      <c r="Q2158" s="12"/>
      <c r="R2158" s="12"/>
      <c r="S2158" s="12"/>
      <c r="V2158" s="12"/>
      <c r="Y2158" s="12"/>
      <c r="AB2158" s="12"/>
      <c r="AC2158" s="12"/>
      <c r="AD2158" s="12"/>
    </row>
    <row r="2159" spans="12:30" x14ac:dyDescent="0.25">
      <c r="L2159" s="12"/>
      <c r="O2159" s="12"/>
      <c r="P2159" s="12"/>
      <c r="Q2159" s="12"/>
      <c r="R2159" s="12"/>
      <c r="S2159" s="12"/>
      <c r="V2159" s="12"/>
      <c r="Y2159" s="12"/>
      <c r="AB2159" s="12"/>
      <c r="AC2159" s="12"/>
      <c r="AD2159" s="12"/>
    </row>
    <row r="2160" spans="12:30" x14ac:dyDescent="0.25">
      <c r="L2160" s="12"/>
      <c r="O2160" s="12"/>
      <c r="P2160" s="12"/>
      <c r="Q2160" s="12"/>
      <c r="R2160" s="12"/>
      <c r="S2160" s="12"/>
      <c r="V2160" s="12"/>
      <c r="Y2160" s="12"/>
      <c r="AB2160" s="12"/>
      <c r="AC2160" s="12"/>
      <c r="AD2160" s="12"/>
    </row>
    <row r="2161" spans="12:31" x14ac:dyDescent="0.25">
      <c r="L2161" s="12"/>
      <c r="O2161" s="12"/>
      <c r="P2161" s="12"/>
      <c r="Q2161" s="12"/>
      <c r="R2161" s="12"/>
      <c r="S2161" s="12"/>
      <c r="V2161" s="12"/>
      <c r="Y2161" s="12"/>
      <c r="AB2161" s="12"/>
      <c r="AC2161" s="12"/>
      <c r="AD2161" s="12"/>
    </row>
    <row r="2162" spans="12:31" x14ac:dyDescent="0.25">
      <c r="L2162" s="12"/>
      <c r="O2162" s="12"/>
      <c r="P2162" s="12"/>
      <c r="Q2162" s="12"/>
      <c r="R2162" s="12"/>
      <c r="S2162" s="12"/>
      <c r="V2162" s="12"/>
      <c r="Y2162" s="12"/>
      <c r="AB2162" s="12"/>
      <c r="AC2162" s="12"/>
      <c r="AD2162" s="12"/>
    </row>
    <row r="2163" spans="12:31" x14ac:dyDescent="0.25">
      <c r="L2163" s="12"/>
      <c r="P2163" s="12"/>
      <c r="Q2163" s="12"/>
      <c r="R2163" s="12"/>
      <c r="S2163" s="12"/>
      <c r="V2163" s="12"/>
      <c r="AB2163" s="12"/>
      <c r="AC2163" s="12"/>
      <c r="AD2163" s="12"/>
    </row>
    <row r="2165" spans="12:31" x14ac:dyDescent="0.25">
      <c r="S2165" s="12"/>
      <c r="AD2165" s="12"/>
    </row>
    <row r="2166" spans="12:31" x14ac:dyDescent="0.25">
      <c r="T2166" s="13"/>
      <c r="AE2166" s="13"/>
    </row>
    <row r="2169" spans="12:31" x14ac:dyDescent="0.25">
      <c r="L2169" s="12"/>
      <c r="O2169" s="12"/>
      <c r="P2169" s="12"/>
      <c r="Q2169" s="12"/>
      <c r="R2169" s="12"/>
      <c r="S2169" s="12"/>
      <c r="V2169" s="12"/>
      <c r="Y2169" s="12"/>
      <c r="AB2169" s="12"/>
      <c r="AC2169" s="12"/>
      <c r="AD2169" s="12"/>
    </row>
    <row r="2170" spans="12:31" x14ac:dyDescent="0.25">
      <c r="L2170" s="12"/>
      <c r="O2170" s="12"/>
      <c r="P2170" s="12"/>
      <c r="Q2170" s="12"/>
      <c r="R2170" s="12"/>
      <c r="S2170" s="12"/>
      <c r="V2170" s="12"/>
      <c r="Y2170" s="12"/>
      <c r="AB2170" s="12"/>
      <c r="AC2170" s="12"/>
      <c r="AD2170" s="12"/>
    </row>
    <row r="2171" spans="12:31" x14ac:dyDescent="0.25">
      <c r="L2171" s="12"/>
      <c r="O2171" s="12"/>
      <c r="P2171" s="12"/>
      <c r="Q2171" s="12"/>
      <c r="R2171" s="12"/>
      <c r="S2171" s="12"/>
      <c r="V2171" s="12"/>
      <c r="Y2171" s="12"/>
      <c r="AB2171" s="12"/>
      <c r="AC2171" s="12"/>
      <c r="AD2171" s="12"/>
    </row>
    <row r="2172" spans="12:31" x14ac:dyDescent="0.25">
      <c r="L2172" s="12"/>
      <c r="O2172" s="12"/>
      <c r="P2172" s="12"/>
      <c r="Q2172" s="12"/>
      <c r="R2172" s="12"/>
      <c r="S2172" s="12"/>
      <c r="V2172" s="12"/>
      <c r="Y2172" s="12"/>
      <c r="AB2172" s="12"/>
      <c r="AC2172" s="12"/>
      <c r="AD2172" s="12"/>
    </row>
    <row r="2173" spans="12:31" x14ac:dyDescent="0.25">
      <c r="L2173" s="12"/>
      <c r="O2173" s="12"/>
      <c r="P2173" s="12"/>
      <c r="Q2173" s="12"/>
      <c r="R2173" s="12"/>
      <c r="S2173" s="12"/>
      <c r="V2173" s="12"/>
      <c r="Y2173" s="12"/>
      <c r="AB2173" s="12"/>
      <c r="AC2173" s="12"/>
      <c r="AD2173" s="12"/>
    </row>
    <row r="2174" spans="12:31" x14ac:dyDescent="0.25">
      <c r="L2174" s="12"/>
      <c r="O2174" s="12"/>
      <c r="P2174" s="12"/>
      <c r="Q2174" s="12"/>
      <c r="R2174" s="12"/>
      <c r="S2174" s="12"/>
      <c r="V2174" s="12"/>
      <c r="Y2174" s="12"/>
      <c r="AB2174" s="12"/>
      <c r="AC2174" s="12"/>
      <c r="AD2174" s="12"/>
    </row>
    <row r="2175" spans="12:31" x14ac:dyDescent="0.25">
      <c r="L2175" s="12"/>
      <c r="O2175" s="12"/>
      <c r="P2175" s="12"/>
      <c r="Q2175" s="12"/>
      <c r="R2175" s="12"/>
      <c r="S2175" s="12"/>
      <c r="V2175" s="12"/>
      <c r="Y2175" s="12"/>
      <c r="AB2175" s="12"/>
      <c r="AC2175" s="12"/>
      <c r="AD2175" s="12"/>
    </row>
    <row r="2176" spans="12:31" x14ac:dyDescent="0.25">
      <c r="L2176" s="12"/>
      <c r="O2176" s="12"/>
      <c r="P2176" s="12"/>
      <c r="Q2176" s="12"/>
      <c r="R2176" s="12"/>
      <c r="S2176" s="12"/>
      <c r="V2176" s="12"/>
      <c r="Y2176" s="12"/>
      <c r="AB2176" s="12"/>
      <c r="AC2176" s="12"/>
      <c r="AD2176" s="12"/>
    </row>
    <row r="2177" spans="12:30" x14ac:dyDescent="0.25">
      <c r="L2177" s="12"/>
      <c r="O2177" s="12"/>
      <c r="P2177" s="12"/>
      <c r="Q2177" s="12"/>
      <c r="R2177" s="12"/>
      <c r="S2177" s="12"/>
      <c r="V2177" s="12"/>
      <c r="Y2177" s="12"/>
      <c r="AB2177" s="12"/>
      <c r="AC2177" s="12"/>
      <c r="AD2177" s="12"/>
    </row>
    <row r="2178" spans="12:30" x14ac:dyDescent="0.25">
      <c r="L2178" s="12"/>
      <c r="O2178" s="12"/>
      <c r="P2178" s="12"/>
      <c r="Q2178" s="12"/>
      <c r="R2178" s="12"/>
      <c r="S2178" s="12"/>
      <c r="V2178" s="12"/>
      <c r="Y2178" s="12"/>
      <c r="AB2178" s="12"/>
      <c r="AC2178" s="12"/>
      <c r="AD2178" s="12"/>
    </row>
    <row r="2179" spans="12:30" x14ac:dyDescent="0.25">
      <c r="L2179" s="12"/>
      <c r="O2179" s="12"/>
      <c r="P2179" s="12"/>
      <c r="Q2179" s="12"/>
      <c r="R2179" s="12"/>
      <c r="S2179" s="12"/>
      <c r="V2179" s="12"/>
      <c r="Y2179" s="12"/>
      <c r="AB2179" s="12"/>
      <c r="AC2179" s="12"/>
      <c r="AD2179" s="12"/>
    </row>
    <row r="2180" spans="12:30" x14ac:dyDescent="0.25">
      <c r="L2180" s="12"/>
      <c r="O2180" s="12"/>
      <c r="P2180" s="12"/>
      <c r="Q2180" s="12"/>
      <c r="R2180" s="12"/>
      <c r="S2180" s="12"/>
      <c r="V2180" s="12"/>
      <c r="Y2180" s="12"/>
      <c r="AB2180" s="12"/>
      <c r="AC2180" s="12"/>
      <c r="AD2180" s="12"/>
    </row>
    <row r="2181" spans="12:30" x14ac:dyDescent="0.25">
      <c r="L2181" s="12"/>
      <c r="O2181" s="12"/>
      <c r="P2181" s="12"/>
      <c r="Q2181" s="12"/>
      <c r="R2181" s="12"/>
      <c r="S2181" s="12"/>
      <c r="V2181" s="12"/>
      <c r="Y2181" s="12"/>
      <c r="AB2181" s="12"/>
      <c r="AC2181" s="12"/>
      <c r="AD2181" s="12"/>
    </row>
    <row r="2182" spans="12:30" x14ac:dyDescent="0.25">
      <c r="L2182" s="12"/>
      <c r="O2182" s="12"/>
      <c r="P2182" s="12"/>
      <c r="Q2182" s="12"/>
      <c r="R2182" s="12"/>
      <c r="S2182" s="12"/>
      <c r="V2182" s="12"/>
      <c r="Y2182" s="12"/>
      <c r="AB2182" s="12"/>
      <c r="AC2182" s="12"/>
      <c r="AD2182" s="12"/>
    </row>
    <row r="2183" spans="12:30" x14ac:dyDescent="0.25">
      <c r="L2183" s="12"/>
      <c r="O2183" s="12"/>
      <c r="P2183" s="12"/>
      <c r="Q2183" s="12"/>
      <c r="R2183" s="12"/>
      <c r="S2183" s="12"/>
      <c r="V2183" s="12"/>
      <c r="Y2183" s="12"/>
      <c r="AB2183" s="12"/>
      <c r="AC2183" s="12"/>
      <c r="AD2183" s="12"/>
    </row>
    <row r="2184" spans="12:30" x14ac:dyDescent="0.25">
      <c r="L2184" s="12"/>
      <c r="O2184" s="12"/>
      <c r="P2184" s="12"/>
      <c r="Q2184" s="12"/>
      <c r="R2184" s="12"/>
      <c r="S2184" s="12"/>
      <c r="V2184" s="12"/>
      <c r="Y2184" s="12"/>
      <c r="AB2184" s="12"/>
      <c r="AC2184" s="12"/>
      <c r="AD2184" s="12"/>
    </row>
    <row r="2185" spans="12:30" x14ac:dyDescent="0.25">
      <c r="L2185" s="12"/>
      <c r="O2185" s="12"/>
      <c r="P2185" s="12"/>
      <c r="Q2185" s="12"/>
      <c r="R2185" s="12"/>
      <c r="S2185" s="12"/>
      <c r="V2185" s="12"/>
      <c r="Y2185" s="12"/>
      <c r="AB2185" s="12"/>
      <c r="AC2185" s="12"/>
      <c r="AD2185" s="12"/>
    </row>
    <row r="2186" spans="12:30" x14ac:dyDescent="0.25">
      <c r="L2186" s="12"/>
      <c r="O2186" s="12"/>
      <c r="P2186" s="12"/>
      <c r="Q2186" s="12"/>
      <c r="R2186" s="12"/>
      <c r="S2186" s="12"/>
      <c r="V2186" s="12"/>
      <c r="Y2186" s="12"/>
      <c r="AB2186" s="12"/>
      <c r="AC2186" s="12"/>
      <c r="AD2186" s="12"/>
    </row>
    <row r="2187" spans="12:30" x14ac:dyDescent="0.25">
      <c r="L2187" s="12"/>
      <c r="O2187" s="12"/>
      <c r="P2187" s="12"/>
      <c r="Q2187" s="12"/>
      <c r="R2187" s="12"/>
      <c r="S2187" s="12"/>
      <c r="V2187" s="12"/>
      <c r="Y2187" s="12"/>
      <c r="AB2187" s="12"/>
      <c r="AC2187" s="12"/>
      <c r="AD2187" s="12"/>
    </row>
    <row r="2188" spans="12:30" x14ac:dyDescent="0.25">
      <c r="L2188" s="12"/>
      <c r="O2188" s="12"/>
      <c r="P2188" s="12"/>
      <c r="Q2188" s="12"/>
      <c r="R2188" s="12"/>
      <c r="S2188" s="12"/>
      <c r="V2188" s="12"/>
      <c r="Y2188" s="12"/>
      <c r="AB2188" s="12"/>
      <c r="AC2188" s="12"/>
      <c r="AD2188" s="12"/>
    </row>
    <row r="2189" spans="12:30" x14ac:dyDescent="0.25">
      <c r="L2189" s="12"/>
      <c r="O2189" s="12"/>
      <c r="P2189" s="12"/>
      <c r="Q2189" s="12"/>
      <c r="R2189" s="12"/>
      <c r="S2189" s="12"/>
      <c r="V2189" s="12"/>
      <c r="Y2189" s="12"/>
      <c r="AB2189" s="12"/>
      <c r="AC2189" s="12"/>
      <c r="AD2189" s="12"/>
    </row>
    <row r="2190" spans="12:30" x14ac:dyDescent="0.25">
      <c r="L2190" s="12"/>
      <c r="O2190" s="12"/>
      <c r="P2190" s="12"/>
      <c r="Q2190" s="12"/>
      <c r="R2190" s="12"/>
      <c r="S2190" s="12"/>
      <c r="V2190" s="12"/>
      <c r="Y2190" s="12"/>
      <c r="AB2190" s="12"/>
      <c r="AC2190" s="12"/>
      <c r="AD2190" s="12"/>
    </row>
    <row r="2191" spans="12:30" x14ac:dyDescent="0.25">
      <c r="L2191" s="12"/>
      <c r="O2191" s="12"/>
      <c r="P2191" s="12"/>
      <c r="Q2191" s="12"/>
      <c r="R2191" s="12"/>
      <c r="S2191" s="12"/>
      <c r="V2191" s="12"/>
      <c r="Y2191" s="12"/>
      <c r="AB2191" s="12"/>
      <c r="AC2191" s="12"/>
      <c r="AD2191" s="12"/>
    </row>
    <row r="2192" spans="12:30" x14ac:dyDescent="0.25">
      <c r="L2192" s="12"/>
      <c r="O2192" s="12"/>
      <c r="P2192" s="12"/>
      <c r="Q2192" s="12"/>
      <c r="R2192" s="12"/>
      <c r="S2192" s="12"/>
      <c r="V2192" s="12"/>
      <c r="Y2192" s="12"/>
      <c r="AB2192" s="12"/>
      <c r="AC2192" s="12"/>
      <c r="AD2192" s="12"/>
    </row>
    <row r="2193" spans="12:31" x14ac:dyDescent="0.25">
      <c r="L2193" s="12"/>
      <c r="O2193" s="12"/>
      <c r="P2193" s="12"/>
      <c r="Q2193" s="12"/>
      <c r="R2193" s="12"/>
      <c r="S2193" s="12"/>
      <c r="V2193" s="12"/>
      <c r="Y2193" s="12"/>
      <c r="AB2193" s="12"/>
      <c r="AC2193" s="12"/>
      <c r="AD2193" s="12"/>
    </row>
    <row r="2194" spans="12:31" x14ac:dyDescent="0.25">
      <c r="L2194" s="12"/>
      <c r="O2194" s="12"/>
      <c r="P2194" s="12"/>
      <c r="Q2194" s="12"/>
      <c r="R2194" s="12"/>
      <c r="S2194" s="12"/>
      <c r="V2194" s="12"/>
      <c r="Y2194" s="12"/>
      <c r="AB2194" s="12"/>
      <c r="AC2194" s="12"/>
      <c r="AD2194" s="12"/>
    </row>
    <row r="2195" spans="12:31" x14ac:dyDescent="0.25">
      <c r="L2195" s="12"/>
      <c r="O2195" s="12"/>
      <c r="P2195" s="12"/>
      <c r="Q2195" s="12"/>
      <c r="R2195" s="12"/>
      <c r="S2195" s="12"/>
      <c r="V2195" s="12"/>
      <c r="Y2195" s="12"/>
      <c r="AB2195" s="12"/>
      <c r="AC2195" s="12"/>
      <c r="AD2195" s="12"/>
    </row>
    <row r="2196" spans="12:31" x14ac:dyDescent="0.25">
      <c r="L2196" s="12"/>
      <c r="O2196" s="12"/>
      <c r="P2196" s="12"/>
      <c r="Q2196" s="12"/>
      <c r="R2196" s="12"/>
      <c r="S2196" s="12"/>
      <c r="V2196" s="12"/>
      <c r="Y2196" s="12"/>
      <c r="AB2196" s="12"/>
      <c r="AC2196" s="12"/>
      <c r="AD2196" s="12"/>
    </row>
    <row r="2197" spans="12:31" x14ac:dyDescent="0.25">
      <c r="L2197" s="12"/>
      <c r="O2197" s="12"/>
      <c r="P2197" s="12"/>
      <c r="Q2197" s="12"/>
      <c r="R2197" s="12"/>
      <c r="S2197" s="12"/>
      <c r="V2197" s="12"/>
      <c r="Y2197" s="12"/>
      <c r="AB2197" s="12"/>
      <c r="AC2197" s="12"/>
      <c r="AD2197" s="12"/>
    </row>
    <row r="2198" spans="12:31" x14ac:dyDescent="0.25">
      <c r="L2198" s="12"/>
      <c r="O2198" s="12"/>
      <c r="P2198" s="12"/>
      <c r="Q2198" s="12"/>
      <c r="R2198" s="12"/>
      <c r="S2198" s="12"/>
      <c r="V2198" s="12"/>
      <c r="Y2198" s="12"/>
      <c r="AB2198" s="12"/>
      <c r="AC2198" s="12"/>
      <c r="AD2198" s="12"/>
    </row>
    <row r="2199" spans="12:31" x14ac:dyDescent="0.25">
      <c r="L2199" s="12"/>
      <c r="O2199" s="12"/>
      <c r="P2199" s="12"/>
      <c r="Q2199" s="12"/>
      <c r="R2199" s="12"/>
      <c r="S2199" s="12"/>
      <c r="V2199" s="12"/>
      <c r="Y2199" s="12"/>
      <c r="AB2199" s="12"/>
      <c r="AC2199" s="12"/>
      <c r="AD2199" s="12"/>
    </row>
    <row r="2200" spans="12:31" x14ac:dyDescent="0.25">
      <c r="L2200" s="12"/>
      <c r="O2200" s="12"/>
      <c r="P2200" s="12"/>
      <c r="Q2200" s="12"/>
      <c r="R2200" s="12"/>
      <c r="S2200" s="12"/>
      <c r="V2200" s="12"/>
      <c r="Y2200" s="12"/>
      <c r="AB2200" s="12"/>
      <c r="AC2200" s="12"/>
      <c r="AD2200" s="12"/>
    </row>
    <row r="2201" spans="12:31" x14ac:dyDescent="0.25">
      <c r="L2201" s="12"/>
      <c r="O2201" s="12"/>
      <c r="P2201" s="12"/>
      <c r="Q2201" s="12"/>
      <c r="R2201" s="12"/>
      <c r="S2201" s="12"/>
      <c r="V2201" s="12"/>
      <c r="Y2201" s="12"/>
      <c r="AB2201" s="12"/>
      <c r="AC2201" s="12"/>
      <c r="AD2201" s="12"/>
    </row>
    <row r="2202" spans="12:31" x14ac:dyDescent="0.25">
      <c r="L2202" s="12"/>
      <c r="O2202" s="12"/>
      <c r="P2202" s="12"/>
      <c r="Q2202" s="12"/>
      <c r="R2202" s="12"/>
      <c r="S2202" s="12"/>
      <c r="V2202" s="12"/>
      <c r="Y2202" s="12"/>
      <c r="AB2202" s="12"/>
      <c r="AC2202" s="12"/>
      <c r="AD2202" s="12"/>
    </row>
    <row r="2203" spans="12:31" x14ac:dyDescent="0.25">
      <c r="L2203" s="12"/>
      <c r="O2203" s="12"/>
      <c r="P2203" s="12"/>
      <c r="Q2203" s="12"/>
      <c r="R2203" s="12"/>
      <c r="S2203" s="12"/>
      <c r="V2203" s="12"/>
      <c r="Y2203" s="12"/>
      <c r="AB2203" s="12"/>
      <c r="AC2203" s="12"/>
      <c r="AD2203" s="12"/>
    </row>
    <row r="2204" spans="12:31" x14ac:dyDescent="0.25">
      <c r="L2204" s="12"/>
      <c r="O2204" s="12"/>
      <c r="P2204" s="12"/>
      <c r="Q2204" s="12"/>
      <c r="R2204" s="12"/>
      <c r="S2204" s="12"/>
      <c r="V2204" s="12"/>
      <c r="Y2204" s="12"/>
      <c r="AB2204" s="12"/>
      <c r="AC2204" s="12"/>
      <c r="AD2204" s="12"/>
    </row>
    <row r="2206" spans="12:31" x14ac:dyDescent="0.25">
      <c r="S2206" s="12"/>
      <c r="AD2206" s="12"/>
    </row>
    <row r="2207" spans="12:31" x14ac:dyDescent="0.25">
      <c r="T2207" s="13"/>
      <c r="AE2207" s="13"/>
    </row>
    <row r="2210" spans="12:25" x14ac:dyDescent="0.25">
      <c r="L2210" s="12"/>
      <c r="O2210" s="12"/>
      <c r="P2210" s="12"/>
      <c r="Q2210" s="12"/>
      <c r="R2210" s="12"/>
      <c r="S2210" s="12"/>
      <c r="V2210" s="12"/>
      <c r="Y2210" s="12"/>
    </row>
    <row r="2211" spans="12:25" x14ac:dyDescent="0.25">
      <c r="L2211" s="12"/>
      <c r="O2211" s="12"/>
      <c r="P2211" s="12"/>
      <c r="Q2211" s="12"/>
      <c r="R2211" s="12"/>
      <c r="S2211" s="12"/>
      <c r="V2211" s="12"/>
      <c r="Y2211" s="12"/>
    </row>
    <row r="2212" spans="12:25" x14ac:dyDescent="0.25">
      <c r="L2212" s="12"/>
      <c r="O2212" s="12"/>
      <c r="P2212" s="12"/>
      <c r="Q2212" s="12"/>
      <c r="R2212" s="12"/>
      <c r="S2212" s="12"/>
      <c r="V2212" s="12"/>
      <c r="Y2212" s="12"/>
    </row>
    <row r="2213" spans="12:25" x14ac:dyDescent="0.25">
      <c r="L2213" s="12"/>
      <c r="O2213" s="12"/>
      <c r="P2213" s="12"/>
      <c r="Q2213" s="12"/>
      <c r="R2213" s="12"/>
      <c r="S2213" s="12"/>
      <c r="V2213" s="12"/>
      <c r="Y2213" s="12"/>
    </row>
    <row r="2214" spans="12:25" x14ac:dyDescent="0.25">
      <c r="L2214" s="12"/>
      <c r="O2214" s="12"/>
      <c r="P2214" s="12"/>
      <c r="Q2214" s="12"/>
      <c r="R2214" s="12"/>
      <c r="S2214" s="12"/>
      <c r="V2214" s="12"/>
      <c r="Y2214" s="12"/>
    </row>
    <row r="2215" spans="12:25" x14ac:dyDescent="0.25">
      <c r="L2215" s="12"/>
      <c r="O2215" s="12"/>
      <c r="P2215" s="12"/>
      <c r="Q2215" s="12"/>
      <c r="R2215" s="12"/>
      <c r="S2215" s="12"/>
      <c r="V2215" s="12"/>
      <c r="Y2215" s="12"/>
    </row>
    <row r="2216" spans="12:25" x14ac:dyDescent="0.25">
      <c r="L2216" s="12"/>
      <c r="O2216" s="12"/>
      <c r="P2216" s="12"/>
      <c r="Q2216" s="12"/>
      <c r="R2216" s="12"/>
      <c r="S2216" s="12"/>
      <c r="V2216" s="12"/>
      <c r="Y2216" s="12"/>
    </row>
    <row r="2217" spans="12:25" x14ac:dyDescent="0.25">
      <c r="L2217" s="12"/>
      <c r="O2217" s="12"/>
      <c r="P2217" s="12"/>
      <c r="Q2217" s="12"/>
      <c r="R2217" s="12"/>
      <c r="S2217" s="12"/>
      <c r="V2217" s="12"/>
      <c r="Y2217" s="12"/>
    </row>
    <row r="2218" spans="12:25" x14ac:dyDescent="0.25">
      <c r="L2218" s="12"/>
      <c r="O2218" s="12"/>
      <c r="P2218" s="12"/>
      <c r="Q2218" s="12"/>
      <c r="R2218" s="12"/>
      <c r="S2218" s="12"/>
      <c r="V2218" s="12"/>
      <c r="Y2218" s="12"/>
    </row>
    <row r="2219" spans="12:25" x14ac:dyDescent="0.25">
      <c r="L2219" s="12"/>
      <c r="O2219" s="12"/>
      <c r="P2219" s="12"/>
      <c r="Q2219" s="12"/>
      <c r="R2219" s="12"/>
      <c r="S2219" s="12"/>
      <c r="V2219" s="12"/>
      <c r="Y2219" s="12"/>
    </row>
    <row r="2220" spans="12:25" x14ac:dyDescent="0.25">
      <c r="L2220" s="12"/>
      <c r="O2220" s="12"/>
      <c r="P2220" s="12"/>
      <c r="Q2220" s="12"/>
      <c r="R2220" s="12"/>
      <c r="S2220" s="12"/>
      <c r="V2220" s="12"/>
      <c r="Y2220" s="12"/>
    </row>
    <row r="2221" spans="12:25" x14ac:dyDescent="0.25">
      <c r="L2221" s="12"/>
      <c r="O2221" s="12"/>
      <c r="P2221" s="12"/>
      <c r="Q2221" s="12"/>
      <c r="R2221" s="12"/>
      <c r="S2221" s="12"/>
      <c r="V2221" s="12"/>
      <c r="Y2221" s="12"/>
    </row>
    <row r="2222" spans="12:25" x14ac:dyDescent="0.25">
      <c r="L2222" s="12"/>
      <c r="O2222" s="12"/>
      <c r="P2222" s="12"/>
      <c r="Q2222" s="12"/>
      <c r="R2222" s="12"/>
      <c r="S2222" s="12"/>
      <c r="V2222" s="12"/>
      <c r="Y2222" s="12"/>
    </row>
    <row r="2223" spans="12:25" x14ac:dyDescent="0.25">
      <c r="L2223" s="12"/>
      <c r="O2223" s="12"/>
      <c r="P2223" s="12"/>
      <c r="Q2223" s="12"/>
      <c r="R2223" s="12"/>
      <c r="S2223" s="12"/>
      <c r="V2223" s="12"/>
      <c r="Y2223" s="12"/>
    </row>
    <row r="2224" spans="12:25" x14ac:dyDescent="0.25">
      <c r="L2224" s="12"/>
      <c r="O2224" s="12"/>
      <c r="P2224" s="12"/>
      <c r="Q2224" s="12"/>
      <c r="R2224" s="12"/>
      <c r="S2224" s="12"/>
      <c r="V2224" s="12"/>
      <c r="Y2224" s="12"/>
    </row>
    <row r="2225" spans="12:25" x14ac:dyDescent="0.25">
      <c r="L2225" s="12"/>
      <c r="O2225" s="12"/>
      <c r="P2225" s="12"/>
      <c r="Q2225" s="12"/>
      <c r="R2225" s="12"/>
      <c r="S2225" s="12"/>
      <c r="V2225" s="12"/>
      <c r="Y2225" s="12"/>
    </row>
    <row r="2226" spans="12:25" x14ac:dyDescent="0.25">
      <c r="L2226" s="12"/>
      <c r="O2226" s="12"/>
      <c r="P2226" s="12"/>
      <c r="Q2226" s="12"/>
      <c r="R2226" s="12"/>
      <c r="S2226" s="12"/>
      <c r="V2226" s="12"/>
      <c r="Y2226" s="12"/>
    </row>
    <row r="2227" spans="12:25" x14ac:dyDescent="0.25">
      <c r="L2227" s="12"/>
      <c r="O2227" s="12"/>
      <c r="P2227" s="12"/>
      <c r="Q2227" s="12"/>
      <c r="R2227" s="12"/>
      <c r="S2227" s="12"/>
      <c r="V2227" s="12"/>
      <c r="Y2227" s="12"/>
    </row>
    <row r="2228" spans="12:25" x14ac:dyDescent="0.25">
      <c r="L2228" s="12"/>
      <c r="O2228" s="12"/>
      <c r="P2228" s="12"/>
      <c r="Q2228" s="12"/>
      <c r="R2228" s="12"/>
      <c r="S2228" s="12"/>
      <c r="V2228" s="12"/>
      <c r="Y2228" s="12"/>
    </row>
    <row r="2229" spans="12:25" x14ac:dyDescent="0.25">
      <c r="L2229" s="12"/>
      <c r="O2229" s="12"/>
      <c r="P2229" s="12"/>
      <c r="Q2229" s="12"/>
      <c r="R2229" s="12"/>
      <c r="S2229" s="12"/>
      <c r="V2229" s="12"/>
      <c r="Y2229" s="12"/>
    </row>
    <row r="2230" spans="12:25" x14ac:dyDescent="0.25">
      <c r="L2230" s="12"/>
      <c r="O2230" s="12"/>
      <c r="P2230" s="12"/>
      <c r="Q2230" s="12"/>
      <c r="R2230" s="12"/>
      <c r="S2230" s="12"/>
      <c r="V2230" s="12"/>
      <c r="Y2230" s="12"/>
    </row>
    <row r="2231" spans="12:25" x14ac:dyDescent="0.25">
      <c r="L2231" s="12"/>
      <c r="O2231" s="12"/>
      <c r="P2231" s="12"/>
      <c r="Q2231" s="12"/>
      <c r="R2231" s="12"/>
      <c r="S2231" s="12"/>
      <c r="V2231" s="12"/>
      <c r="Y2231" s="12"/>
    </row>
    <row r="2232" spans="12:25" x14ac:dyDescent="0.25">
      <c r="L2232" s="12"/>
      <c r="O2232" s="12"/>
      <c r="P2232" s="12"/>
      <c r="Q2232" s="12"/>
      <c r="R2232" s="12"/>
      <c r="S2232" s="12"/>
      <c r="V2232" s="12"/>
      <c r="Y2232" s="12"/>
    </row>
    <row r="2233" spans="12:25" x14ac:dyDescent="0.25">
      <c r="L2233" s="12"/>
      <c r="O2233" s="12"/>
      <c r="P2233" s="12"/>
      <c r="Q2233" s="12"/>
      <c r="R2233" s="12"/>
      <c r="S2233" s="12"/>
      <c r="V2233" s="12"/>
      <c r="Y2233" s="12"/>
    </row>
    <row r="2234" spans="12:25" x14ac:dyDescent="0.25">
      <c r="L2234" s="12"/>
      <c r="O2234" s="12"/>
      <c r="P2234" s="12"/>
      <c r="Q2234" s="12"/>
      <c r="R2234" s="12"/>
      <c r="S2234" s="12"/>
      <c r="V2234" s="12"/>
      <c r="Y2234" s="12"/>
    </row>
    <row r="2235" spans="12:25" x14ac:dyDescent="0.25">
      <c r="L2235" s="12"/>
      <c r="O2235" s="12"/>
      <c r="P2235" s="12"/>
      <c r="Q2235" s="12"/>
      <c r="R2235" s="12"/>
      <c r="S2235" s="12"/>
      <c r="V2235" s="12"/>
      <c r="Y2235" s="12"/>
    </row>
    <row r="2236" spans="12:25" x14ac:dyDescent="0.25">
      <c r="L2236" s="12"/>
      <c r="O2236" s="12"/>
      <c r="P2236" s="12"/>
      <c r="Q2236" s="12"/>
      <c r="R2236" s="12"/>
      <c r="S2236" s="12"/>
      <c r="V2236" s="12"/>
      <c r="Y2236" s="12"/>
    </row>
    <row r="2237" spans="12:25" x14ac:dyDescent="0.25">
      <c r="L2237" s="12"/>
      <c r="O2237" s="12"/>
      <c r="P2237" s="12"/>
      <c r="Q2237" s="12"/>
      <c r="R2237" s="12"/>
      <c r="S2237" s="12"/>
      <c r="V2237" s="12"/>
      <c r="Y2237" s="12"/>
    </row>
    <row r="2238" spans="12:25" x14ac:dyDescent="0.25">
      <c r="L2238" s="12"/>
      <c r="O2238" s="12"/>
      <c r="P2238" s="12"/>
      <c r="Q2238" s="12"/>
      <c r="R2238" s="12"/>
      <c r="S2238" s="12"/>
      <c r="V2238" s="12"/>
      <c r="Y2238" s="12"/>
    </row>
    <row r="2239" spans="12:25" x14ac:dyDescent="0.25">
      <c r="L2239" s="12"/>
      <c r="O2239" s="12"/>
      <c r="P2239" s="12"/>
      <c r="Q2239" s="12"/>
      <c r="R2239" s="12"/>
      <c r="S2239" s="12"/>
      <c r="V2239" s="12"/>
      <c r="Y2239" s="12"/>
    </row>
    <row r="2240" spans="12:25" x14ac:dyDescent="0.25">
      <c r="L2240" s="12"/>
      <c r="O2240" s="12"/>
      <c r="P2240" s="12"/>
      <c r="Q2240" s="12"/>
      <c r="R2240" s="12"/>
      <c r="S2240" s="12"/>
      <c r="V2240" s="12"/>
      <c r="Y2240" s="12"/>
    </row>
    <row r="2241" spans="1:25" x14ac:dyDescent="0.25">
      <c r="L2241" s="12"/>
      <c r="O2241" s="12"/>
      <c r="P2241" s="12"/>
      <c r="Q2241" s="12"/>
      <c r="R2241" s="12"/>
      <c r="S2241" s="12"/>
      <c r="V2241" s="12"/>
      <c r="Y2241" s="12"/>
    </row>
    <row r="2242" spans="1:25" x14ac:dyDescent="0.25">
      <c r="L2242" s="12"/>
      <c r="O2242" s="12"/>
      <c r="P2242" s="12"/>
      <c r="Q2242" s="12"/>
      <c r="R2242" s="12"/>
      <c r="S2242" s="12"/>
      <c r="V2242" s="12"/>
      <c r="Y2242" s="12"/>
    </row>
    <row r="2243" spans="1:25" x14ac:dyDescent="0.25">
      <c r="L2243" s="12"/>
      <c r="O2243" s="12"/>
      <c r="P2243" s="12"/>
      <c r="Q2243" s="12"/>
      <c r="R2243" s="12"/>
      <c r="S2243" s="12"/>
      <c r="V2243" s="12"/>
      <c r="Y2243" s="12"/>
    </row>
    <row r="2244" spans="1:25" x14ac:dyDescent="0.25">
      <c r="L2244" s="12"/>
      <c r="O2244" s="12"/>
      <c r="P2244" s="12"/>
      <c r="Q2244" s="12"/>
      <c r="R2244" s="12"/>
      <c r="S2244" s="12"/>
      <c r="V2244" s="12"/>
      <c r="Y2244" s="12"/>
    </row>
    <row r="2245" spans="1:25" x14ac:dyDescent="0.25">
      <c r="L2245" s="12"/>
      <c r="O2245" s="12"/>
      <c r="P2245" s="12"/>
      <c r="Q2245" s="12"/>
      <c r="R2245" s="12"/>
      <c r="S2245" s="12"/>
      <c r="V2245" s="12"/>
      <c r="Y2245" s="12"/>
    </row>
    <row r="2246" spans="1:25" x14ac:dyDescent="0.25">
      <c r="L2246" s="12"/>
      <c r="O2246" s="12"/>
      <c r="P2246" s="12"/>
      <c r="Q2246" s="12"/>
      <c r="R2246" s="12"/>
      <c r="S2246" s="12"/>
      <c r="V2246" s="12"/>
      <c r="Y2246" s="12"/>
    </row>
    <row r="2247" spans="1:25" x14ac:dyDescent="0.25">
      <c r="L2247" s="12"/>
      <c r="O2247" s="12"/>
      <c r="P2247" s="12"/>
      <c r="Q2247" s="12"/>
      <c r="R2247" s="12"/>
      <c r="S2247" s="12"/>
      <c r="V2247" s="12"/>
      <c r="Y2247" s="12"/>
    </row>
    <row r="2248" spans="1:25" x14ac:dyDescent="0.25">
      <c r="L2248" s="12"/>
      <c r="O2248" s="12"/>
      <c r="P2248" s="12"/>
      <c r="Q2248" s="12"/>
      <c r="R2248" s="12"/>
      <c r="S2248" s="12"/>
      <c r="V2248" s="12"/>
      <c r="Y2248" s="12"/>
    </row>
    <row r="2249" spans="1:25" x14ac:dyDescent="0.25">
      <c r="L2249" s="12"/>
      <c r="O2249" s="12"/>
      <c r="P2249" s="12"/>
      <c r="Q2249" s="12"/>
      <c r="R2249" s="12"/>
      <c r="S2249" s="12"/>
      <c r="V2249" s="12"/>
      <c r="Y2249" s="12"/>
    </row>
    <row r="2250" spans="1:25" x14ac:dyDescent="0.25">
      <c r="L2250" s="12"/>
      <c r="O2250" s="12"/>
      <c r="P2250" s="12"/>
      <c r="Q2250" s="12"/>
      <c r="R2250" s="12"/>
      <c r="S2250" s="12"/>
      <c r="V2250" s="12"/>
      <c r="Y2250" s="12"/>
    </row>
    <row r="2251" spans="1:25" x14ac:dyDescent="0.25">
      <c r="L2251" s="12"/>
      <c r="O2251" s="12"/>
      <c r="P2251" s="12"/>
      <c r="Q2251" s="12"/>
      <c r="R2251" s="12"/>
      <c r="S2251" s="12"/>
      <c r="V2251" s="12"/>
      <c r="Y2251" s="12"/>
    </row>
    <row r="2252" spans="1:25" x14ac:dyDescent="0.25">
      <c r="R2252" s="12"/>
      <c r="S2252" s="12"/>
      <c r="V2252" s="12"/>
      <c r="Y2252" s="12"/>
    </row>
    <row r="2253" spans="1:25" x14ac:dyDescent="0.25">
      <c r="R2253" s="12"/>
      <c r="S2253" s="12"/>
      <c r="V2253" s="12"/>
      <c r="Y2253" s="12"/>
    </row>
    <row r="2254" spans="1:25" x14ac:dyDescent="0.25">
      <c r="R2254" s="12"/>
      <c r="S2254" s="12"/>
      <c r="V2254" s="12"/>
      <c r="Y2254" s="12"/>
    </row>
    <row r="2255" spans="1:25" x14ac:dyDescent="0.25">
      <c r="R2255" s="12"/>
      <c r="S2255" s="12"/>
      <c r="V2255" s="12"/>
      <c r="Y2255" s="12"/>
    </row>
    <row r="2256" spans="1:25" x14ac:dyDescent="0.25">
      <c r="A2256" s="23" t="s">
        <v>63</v>
      </c>
      <c r="R2256" s="12"/>
      <c r="S2256" s="12"/>
      <c r="V2256" s="12"/>
      <c r="Y2256" s="12"/>
    </row>
    <row r="2257" spans="1:1" x14ac:dyDescent="0.25">
      <c r="A2257" s="22" t="s">
        <v>61</v>
      </c>
    </row>
    <row r="2258" spans="1:1" x14ac:dyDescent="0.25">
      <c r="A2258" s="22" t="s">
        <v>62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75"/>
  <sheetViews>
    <sheetView zoomScaleNormal="100" workbookViewId="0">
      <pane ySplit="9" topLeftCell="A82" activePane="bottomLeft" state="frozen"/>
      <selection activeCell="H1" sqref="H1"/>
      <selection pane="bottomLeft" activeCell="AB98" sqref="AB98"/>
    </sheetView>
  </sheetViews>
  <sheetFormatPr defaultColWidth="8.875" defaultRowHeight="15" x14ac:dyDescent="0.25"/>
  <cols>
    <col min="1" max="6" width="8.875" style="11"/>
    <col min="7" max="7" width="12" style="11" bestFit="1" customWidth="1"/>
    <col min="8" max="20" width="8.875" style="11"/>
    <col min="21" max="21" width="12.375" style="11" bestFit="1" customWidth="1"/>
    <col min="22" max="26" width="8.875" style="11"/>
    <col min="27" max="27" width="12" style="11" bestFit="1" customWidth="1"/>
    <col min="28" max="28" width="8.875" style="13"/>
    <col min="29" max="16384" width="8.875" style="11"/>
  </cols>
  <sheetData>
    <row r="1" spans="1:31" x14ac:dyDescent="0.25">
      <c r="A1" s="19"/>
    </row>
    <row r="2" spans="1:31" x14ac:dyDescent="0.25">
      <c r="A2" s="19"/>
    </row>
    <row r="3" spans="1:31" x14ac:dyDescent="0.25">
      <c r="A3" s="19"/>
    </row>
    <row r="4" spans="1:31" x14ac:dyDescent="0.25">
      <c r="A4" s="19"/>
    </row>
    <row r="5" spans="1:31" x14ac:dyDescent="0.25">
      <c r="A5" s="19"/>
    </row>
    <row r="6" spans="1:31" x14ac:dyDescent="0.25">
      <c r="A6" s="19"/>
    </row>
    <row r="7" spans="1:31" ht="18.75" x14ac:dyDescent="0.3">
      <c r="A7" s="21" t="s">
        <v>64</v>
      </c>
    </row>
    <row r="8" spans="1:31" x14ac:dyDescent="0.25">
      <c r="A8" s="19"/>
    </row>
    <row r="9" spans="1:31" s="10" customFormat="1" x14ac:dyDescent="0.25">
      <c r="A9" s="10" t="s">
        <v>65</v>
      </c>
      <c r="B9" s="10" t="s">
        <v>66</v>
      </c>
      <c r="C9" s="10" t="s">
        <v>67</v>
      </c>
      <c r="D9" s="10" t="s">
        <v>68</v>
      </c>
      <c r="E9" s="10" t="s">
        <v>69</v>
      </c>
      <c r="F9" s="10" t="s">
        <v>70</v>
      </c>
      <c r="G9" s="10" t="s">
        <v>71</v>
      </c>
      <c r="H9" s="10" t="s">
        <v>72</v>
      </c>
      <c r="I9" s="10" t="s">
        <v>73</v>
      </c>
      <c r="J9" s="10" t="s">
        <v>74</v>
      </c>
      <c r="K9" s="10" t="s">
        <v>75</v>
      </c>
      <c r="L9" s="10" t="s">
        <v>76</v>
      </c>
      <c r="M9" s="10" t="s">
        <v>71</v>
      </c>
      <c r="N9" s="10" t="s">
        <v>72</v>
      </c>
      <c r="O9" s="10" t="s">
        <v>77</v>
      </c>
      <c r="P9" s="10" t="s">
        <v>78</v>
      </c>
      <c r="Q9" s="10" t="s">
        <v>79</v>
      </c>
      <c r="R9" s="10" t="s">
        <v>80</v>
      </c>
      <c r="S9" s="10" t="s">
        <v>81</v>
      </c>
      <c r="T9" s="10" t="s">
        <v>82</v>
      </c>
      <c r="X9" s="10" t="s">
        <v>15</v>
      </c>
      <c r="Y9" s="10" t="s">
        <v>16</v>
      </c>
      <c r="Z9" s="10" t="s">
        <v>17</v>
      </c>
      <c r="AB9" s="24" t="s">
        <v>83</v>
      </c>
    </row>
    <row r="10" spans="1:31" x14ac:dyDescent="0.25">
      <c r="A10" s="11">
        <v>1</v>
      </c>
      <c r="B10" s="11" t="s">
        <v>84</v>
      </c>
      <c r="C10" s="11">
        <v>34574</v>
      </c>
      <c r="D10" s="11">
        <v>34545</v>
      </c>
      <c r="E10" s="12">
        <v>417</v>
      </c>
      <c r="F10" s="12">
        <v>8.1445299999999996</v>
      </c>
      <c r="G10" s="12">
        <v>15207400</v>
      </c>
      <c r="H10" s="11">
        <v>297020</v>
      </c>
      <c r="I10" s="11">
        <v>684282</v>
      </c>
      <c r="J10" s="12">
        <v>13364.9</v>
      </c>
      <c r="K10" s="11">
        <v>1289910</v>
      </c>
      <c r="L10" s="11">
        <v>25193.599999999999</v>
      </c>
      <c r="M10" s="12">
        <v>111521</v>
      </c>
      <c r="N10" s="11">
        <v>2178.14</v>
      </c>
      <c r="O10" s="11">
        <v>4.4996599999999998E-2</v>
      </c>
      <c r="P10" s="11">
        <v>0.127</v>
      </c>
      <c r="Q10" s="12">
        <v>0.124</v>
      </c>
      <c r="R10" s="11">
        <v>2.74208E-5</v>
      </c>
      <c r="S10" s="11">
        <v>5.24</v>
      </c>
      <c r="T10" s="11">
        <v>4.9000000000000004</v>
      </c>
      <c r="V10" s="11" t="s">
        <v>85</v>
      </c>
      <c r="W10" s="11">
        <v>4.4163759219184737E-2</v>
      </c>
      <c r="X10" s="11">
        <v>6.6463472090606143E-2</v>
      </c>
      <c r="Y10" s="11">
        <v>6.8748090487298658E-2</v>
      </c>
      <c r="Z10" s="11">
        <v>4.3434874807698677E-2</v>
      </c>
      <c r="AB10" s="13">
        <v>-16.504129729278837</v>
      </c>
      <c r="AE10" s="12"/>
    </row>
    <row r="11" spans="1:31" x14ac:dyDescent="0.25">
      <c r="A11" s="11">
        <v>2</v>
      </c>
      <c r="B11" s="11" t="s">
        <v>86</v>
      </c>
      <c r="C11" s="11">
        <v>34503</v>
      </c>
      <c r="D11" s="11">
        <v>34560</v>
      </c>
      <c r="E11" s="12">
        <v>441</v>
      </c>
      <c r="F11" s="12">
        <v>8.6132799999999996</v>
      </c>
      <c r="G11" s="12">
        <v>15154800</v>
      </c>
      <c r="H11" s="11">
        <v>295992</v>
      </c>
      <c r="I11" s="11">
        <v>681906</v>
      </c>
      <c r="J11" s="12">
        <v>13318.5</v>
      </c>
      <c r="K11" s="11">
        <v>1270060</v>
      </c>
      <c r="L11" s="11">
        <v>24805.9</v>
      </c>
      <c r="M11" s="12">
        <v>109939</v>
      </c>
      <c r="N11" s="11">
        <v>2147.25</v>
      </c>
      <c r="O11" s="11">
        <v>4.4996099999999997E-2</v>
      </c>
      <c r="P11" s="11">
        <v>0.126</v>
      </c>
      <c r="Q11" s="12">
        <v>0.124</v>
      </c>
      <c r="R11" s="11">
        <v>2.9099699999999999E-5</v>
      </c>
      <c r="S11" s="11">
        <v>4.83</v>
      </c>
      <c r="T11" s="11">
        <v>4.76</v>
      </c>
      <c r="V11" s="11" t="s">
        <v>87</v>
      </c>
      <c r="W11" s="11">
        <v>8.8327518438369473E-2</v>
      </c>
      <c r="X11" s="11">
        <v>6.6233438930182117E-2</v>
      </c>
      <c r="Y11" s="11">
        <v>6.8502000462289298E-2</v>
      </c>
      <c r="Z11" s="11">
        <v>4.3439789081695358E-2</v>
      </c>
      <c r="AB11" s="13">
        <v>-16.39285582317196</v>
      </c>
      <c r="AE11" s="12"/>
    </row>
    <row r="12" spans="1:31" x14ac:dyDescent="0.25">
      <c r="A12" s="11">
        <v>3</v>
      </c>
      <c r="B12" s="11" t="s">
        <v>88</v>
      </c>
      <c r="C12" s="11">
        <v>34521</v>
      </c>
      <c r="D12" s="11">
        <v>34604</v>
      </c>
      <c r="E12" s="12">
        <v>1250</v>
      </c>
      <c r="F12" s="12">
        <v>24.414100000000001</v>
      </c>
      <c r="G12" s="12">
        <v>15194400</v>
      </c>
      <c r="H12" s="11">
        <v>296766</v>
      </c>
      <c r="I12" s="11">
        <v>683501</v>
      </c>
      <c r="J12" s="12">
        <v>13349.6</v>
      </c>
      <c r="K12" s="11">
        <v>1268930</v>
      </c>
      <c r="L12" s="11">
        <v>24783.8</v>
      </c>
      <c r="M12" s="12">
        <v>109861</v>
      </c>
      <c r="N12" s="11">
        <v>2145.7199999999998</v>
      </c>
      <c r="O12" s="11">
        <v>4.4983599999999999E-2</v>
      </c>
      <c r="P12" s="11">
        <v>0.126</v>
      </c>
      <c r="Q12" s="12">
        <v>0.124</v>
      </c>
      <c r="R12" s="11">
        <v>8.2267000000000004E-5</v>
      </c>
      <c r="S12" s="11">
        <v>2.68</v>
      </c>
      <c r="T12" s="11">
        <v>2.83</v>
      </c>
      <c r="X12" s="11">
        <v>6.6406635103497494E-2</v>
      </c>
      <c r="Y12" s="11">
        <v>6.8687280696220196E-2</v>
      </c>
      <c r="Z12" s="11">
        <v>4.3423659111376925E-2</v>
      </c>
      <c r="AB12" s="13">
        <v>-16.758086741092249</v>
      </c>
      <c r="AE12" s="12"/>
    </row>
    <row r="13" spans="1:31" x14ac:dyDescent="0.25">
      <c r="A13" s="11">
        <v>4</v>
      </c>
      <c r="B13" s="11" t="s">
        <v>89</v>
      </c>
      <c r="C13" s="11">
        <v>34567</v>
      </c>
      <c r="D13" s="11">
        <v>34604</v>
      </c>
      <c r="E13" s="12">
        <v>407</v>
      </c>
      <c r="F13" s="12">
        <v>7.9492200000000004</v>
      </c>
      <c r="G13" s="12">
        <v>15230900</v>
      </c>
      <c r="H13" s="11">
        <v>297479</v>
      </c>
      <c r="I13" s="11">
        <v>683497</v>
      </c>
      <c r="J13" s="12">
        <v>13349.6</v>
      </c>
      <c r="K13" s="11">
        <v>1273320</v>
      </c>
      <c r="L13" s="11">
        <v>24869.5</v>
      </c>
      <c r="M13" s="12">
        <v>110583</v>
      </c>
      <c r="N13" s="11">
        <v>2159.8200000000002</v>
      </c>
      <c r="O13" s="11">
        <v>4.48758E-2</v>
      </c>
      <c r="P13" s="11">
        <v>0.121</v>
      </c>
      <c r="Q13" s="12">
        <v>0.124</v>
      </c>
      <c r="R13" s="11">
        <v>2.6721999999999999E-5</v>
      </c>
      <c r="S13" s="11">
        <v>5.07</v>
      </c>
      <c r="T13" s="11">
        <v>4.96</v>
      </c>
      <c r="V13" s="11" t="s">
        <v>90</v>
      </c>
      <c r="W13" s="11">
        <v>0.52300447154637597</v>
      </c>
      <c r="X13" s="11">
        <v>6.6566181449200137E-2</v>
      </c>
      <c r="Y13" s="11">
        <v>6.885798811473634E-2</v>
      </c>
      <c r="Z13" s="11">
        <v>4.3315864235529203E-2</v>
      </c>
      <c r="AB13" s="13">
        <v>-19.198886114912273</v>
      </c>
      <c r="AE13" s="12"/>
    </row>
    <row r="14" spans="1:31" x14ac:dyDescent="0.25">
      <c r="A14" s="11">
        <v>5</v>
      </c>
      <c r="B14" s="11" t="s">
        <v>91</v>
      </c>
      <c r="C14" s="11">
        <v>34563</v>
      </c>
      <c r="D14" s="11">
        <v>34594</v>
      </c>
      <c r="E14" s="12">
        <v>425</v>
      </c>
      <c r="F14" s="12">
        <v>8.3007799999999996</v>
      </c>
      <c r="G14" s="12">
        <v>15255900</v>
      </c>
      <c r="H14" s="11">
        <v>297967</v>
      </c>
      <c r="I14" s="11">
        <v>686027</v>
      </c>
      <c r="J14" s="12">
        <v>13399</v>
      </c>
      <c r="K14" s="11">
        <v>1276240</v>
      </c>
      <c r="L14" s="11">
        <v>24926.6</v>
      </c>
      <c r="M14" s="12">
        <v>110281</v>
      </c>
      <c r="N14" s="11">
        <v>2153.9299999999998</v>
      </c>
      <c r="O14" s="11">
        <v>4.4967899999999998E-2</v>
      </c>
      <c r="P14" s="11">
        <v>0.125</v>
      </c>
      <c r="Q14" s="12">
        <v>0.123</v>
      </c>
      <c r="R14" s="11">
        <v>2.78581E-5</v>
      </c>
      <c r="S14" s="11">
        <v>5.23</v>
      </c>
      <c r="T14" s="11">
        <v>4.8499999999999996</v>
      </c>
      <c r="X14" s="11">
        <v>6.667538007010182E-2</v>
      </c>
      <c r="Y14" s="11">
        <v>6.8974841971980325E-2</v>
      </c>
      <c r="Z14" s="11">
        <v>4.3402202406400546E-2</v>
      </c>
      <c r="AB14" s="13">
        <v>-17.243930911872486</v>
      </c>
      <c r="AE14" s="12"/>
    </row>
    <row r="15" spans="1:31" x14ac:dyDescent="0.25">
      <c r="A15" s="11">
        <v>6</v>
      </c>
      <c r="B15" s="11" t="s">
        <v>92</v>
      </c>
      <c r="C15" s="11">
        <v>34555</v>
      </c>
      <c r="D15" s="11">
        <v>34644</v>
      </c>
      <c r="E15" s="12">
        <v>389</v>
      </c>
      <c r="F15" s="12">
        <v>7.5976600000000003</v>
      </c>
      <c r="G15" s="12">
        <v>15310800</v>
      </c>
      <c r="H15" s="11">
        <v>299039</v>
      </c>
      <c r="I15" s="11">
        <v>686975</v>
      </c>
      <c r="J15" s="12">
        <v>13417.5</v>
      </c>
      <c r="K15" s="11">
        <v>1279840</v>
      </c>
      <c r="L15" s="11">
        <v>24996.9</v>
      </c>
      <c r="M15" s="12">
        <v>110508</v>
      </c>
      <c r="N15" s="11">
        <v>2158.36</v>
      </c>
      <c r="O15" s="11">
        <v>4.4868600000000002E-2</v>
      </c>
      <c r="P15" s="11">
        <v>0.123</v>
      </c>
      <c r="Q15" s="12">
        <v>0.123</v>
      </c>
      <c r="R15" s="11">
        <v>2.5406799999999999E-5</v>
      </c>
      <c r="S15" s="11">
        <v>4.93</v>
      </c>
      <c r="T15" s="11">
        <v>5.07</v>
      </c>
      <c r="X15" s="11">
        <v>6.6915259007820249E-2</v>
      </c>
      <c r="Y15" s="11">
        <v>6.92315836847123E-2</v>
      </c>
      <c r="Z15" s="11">
        <v>4.3300747990979112E-2</v>
      </c>
      <c r="AB15" s="13">
        <v>-19.541163240260005</v>
      </c>
      <c r="AE15" s="12"/>
    </row>
    <row r="16" spans="1:31" x14ac:dyDescent="0.25">
      <c r="A16" s="11">
        <v>7</v>
      </c>
      <c r="B16" s="11" t="s">
        <v>93</v>
      </c>
      <c r="C16" s="11">
        <v>34606</v>
      </c>
      <c r="D16" s="11">
        <v>34649</v>
      </c>
      <c r="E16" s="12">
        <v>426</v>
      </c>
      <c r="F16" s="12">
        <v>8.3203099999999992</v>
      </c>
      <c r="G16" s="12">
        <v>15323500</v>
      </c>
      <c r="H16" s="11">
        <v>299287</v>
      </c>
      <c r="I16" s="11">
        <v>687494</v>
      </c>
      <c r="J16" s="12">
        <v>13427.6</v>
      </c>
      <c r="K16" s="11">
        <v>1273420</v>
      </c>
      <c r="L16" s="11">
        <v>24871.5</v>
      </c>
      <c r="M16" s="12">
        <v>110052</v>
      </c>
      <c r="N16" s="11">
        <v>2149.4499999999998</v>
      </c>
      <c r="O16" s="11">
        <v>4.48654E-2</v>
      </c>
      <c r="P16" s="11">
        <v>0.122</v>
      </c>
      <c r="Q16" s="12">
        <v>0.123</v>
      </c>
      <c r="R16" s="11">
        <v>2.7800499999999999E-5</v>
      </c>
      <c r="S16" s="11">
        <v>5.0199999999999996</v>
      </c>
      <c r="T16" s="11">
        <v>4.8499999999999996</v>
      </c>
      <c r="X16" s="11">
        <v>6.6970753388934226E-2</v>
      </c>
      <c r="Y16" s="11">
        <v>6.929098823139436E-2</v>
      </c>
      <c r="Z16" s="11">
        <v>4.3296361645757515E-2</v>
      </c>
      <c r="AB16" s="13">
        <v>-19.640483255112585</v>
      </c>
      <c r="AE16" s="12"/>
    </row>
    <row r="17" spans="1:31" x14ac:dyDescent="0.25">
      <c r="A17" s="11">
        <v>8</v>
      </c>
      <c r="B17" s="11" t="s">
        <v>94</v>
      </c>
      <c r="C17" s="11">
        <v>34607</v>
      </c>
      <c r="D17" s="11">
        <v>34644</v>
      </c>
      <c r="E17" s="12">
        <v>430</v>
      </c>
      <c r="F17" s="12">
        <v>8.3984400000000008</v>
      </c>
      <c r="G17" s="12">
        <v>15344000</v>
      </c>
      <c r="H17" s="11">
        <v>299688</v>
      </c>
      <c r="I17" s="11">
        <v>689236</v>
      </c>
      <c r="J17" s="12">
        <v>13461.6</v>
      </c>
      <c r="K17" s="11">
        <v>1273620</v>
      </c>
      <c r="L17" s="11">
        <v>24875.4</v>
      </c>
      <c r="M17" s="12">
        <v>109745</v>
      </c>
      <c r="N17" s="11">
        <v>2143.46</v>
      </c>
      <c r="O17" s="11">
        <v>4.4918899999999998E-2</v>
      </c>
      <c r="P17" s="11">
        <v>0.12</v>
      </c>
      <c r="Q17" s="12">
        <v>0.123</v>
      </c>
      <c r="R17" s="11">
        <v>2.8024000000000001E-5</v>
      </c>
      <c r="S17" s="11">
        <v>4.9800000000000004</v>
      </c>
      <c r="T17" s="11">
        <v>4.82</v>
      </c>
      <c r="X17" s="11">
        <v>6.7060484222912844E-2</v>
      </c>
      <c r="Y17" s="11">
        <v>6.9387048767486081E-2</v>
      </c>
      <c r="Z17" s="11">
        <v>4.3345889094574826E-2</v>
      </c>
      <c r="AB17" s="13">
        <v>-18.519033231542249</v>
      </c>
      <c r="AE17" s="12"/>
    </row>
    <row r="18" spans="1:31" x14ac:dyDescent="0.25">
      <c r="A18" s="11">
        <v>9</v>
      </c>
      <c r="B18" s="11" t="s">
        <v>95</v>
      </c>
      <c r="C18" s="11">
        <v>34604</v>
      </c>
      <c r="D18" s="11">
        <v>34669</v>
      </c>
      <c r="E18" s="12">
        <v>463</v>
      </c>
      <c r="F18" s="12">
        <v>9.0429700000000004</v>
      </c>
      <c r="G18" s="12">
        <v>15362000</v>
      </c>
      <c r="H18" s="11">
        <v>300039</v>
      </c>
      <c r="I18" s="11">
        <v>690813</v>
      </c>
      <c r="J18" s="12">
        <v>13492.4</v>
      </c>
      <c r="K18" s="11">
        <v>1274260</v>
      </c>
      <c r="L18" s="11">
        <v>24887.9</v>
      </c>
      <c r="M18" s="12">
        <v>109831</v>
      </c>
      <c r="N18" s="11">
        <v>2145.14</v>
      </c>
      <c r="O18" s="11">
        <v>4.4968800000000003E-2</v>
      </c>
      <c r="P18" s="11">
        <v>0.121</v>
      </c>
      <c r="Q18" s="12">
        <v>0.123</v>
      </c>
      <c r="R18" s="11">
        <v>3.0139200000000001E-5</v>
      </c>
      <c r="S18" s="11">
        <v>4.5599999999999996</v>
      </c>
      <c r="T18" s="11">
        <v>4.6500000000000004</v>
      </c>
      <c r="X18" s="11">
        <v>6.7139026673602373E-2</v>
      </c>
      <c r="Y18" s="11">
        <v>6.9471139000812934E-2</v>
      </c>
      <c r="Z18" s="11">
        <v>4.3392200109805157E-2</v>
      </c>
      <c r="AB18" s="13">
        <v>-17.470412913681788</v>
      </c>
      <c r="AC18" s="11">
        <v>-17.902132427167537</v>
      </c>
      <c r="AD18" s="11">
        <v>1.2451523035328593</v>
      </c>
      <c r="AE18" s="12"/>
    </row>
    <row r="19" spans="1:31" x14ac:dyDescent="0.25">
      <c r="A19" s="11">
        <v>10</v>
      </c>
      <c r="B19" s="11" t="s">
        <v>96</v>
      </c>
      <c r="C19" s="11">
        <v>34630</v>
      </c>
      <c r="D19" s="11">
        <v>34659</v>
      </c>
      <c r="E19" s="12">
        <v>428</v>
      </c>
      <c r="F19" s="12">
        <v>8.3593799999999998</v>
      </c>
      <c r="G19" s="12">
        <v>15372400</v>
      </c>
      <c r="H19" s="11">
        <v>300242</v>
      </c>
      <c r="I19" s="11">
        <v>691097</v>
      </c>
      <c r="J19" s="12">
        <v>13498</v>
      </c>
      <c r="K19" s="11">
        <v>1256720</v>
      </c>
      <c r="L19" s="11">
        <v>24545.3</v>
      </c>
      <c r="M19" s="12">
        <v>108683</v>
      </c>
      <c r="N19" s="11">
        <v>2122.71</v>
      </c>
      <c r="O19" s="11">
        <v>4.4956999999999997E-2</v>
      </c>
      <c r="P19" s="11">
        <v>0.12</v>
      </c>
      <c r="Q19" s="12">
        <v>0.123</v>
      </c>
      <c r="R19" s="11">
        <v>2.7842099999999999E-5</v>
      </c>
      <c r="S19" s="11">
        <v>5.01</v>
      </c>
      <c r="T19" s="11">
        <v>4.83</v>
      </c>
      <c r="X19" s="11">
        <v>6.7184451509756146E-2</v>
      </c>
      <c r="Y19" s="11">
        <v>6.9519775502877246E-2</v>
      </c>
      <c r="Z19" s="11">
        <v>4.3379749047796186E-2</v>
      </c>
      <c r="AB19" s="13">
        <v>-17.752342310750958</v>
      </c>
      <c r="AE19" s="12"/>
    </row>
    <row r="20" spans="1:31" x14ac:dyDescent="0.25">
      <c r="E20" s="12"/>
      <c r="F20" s="12"/>
      <c r="G20" s="12"/>
      <c r="J20" s="12"/>
      <c r="M20" s="12"/>
      <c r="Q20" s="12"/>
      <c r="AE20" s="12"/>
    </row>
    <row r="21" spans="1:31" x14ac:dyDescent="0.25">
      <c r="A21" s="11">
        <v>1</v>
      </c>
      <c r="B21" s="11" t="s">
        <v>97</v>
      </c>
      <c r="C21" s="11">
        <v>34041</v>
      </c>
      <c r="D21" s="11">
        <v>33991</v>
      </c>
      <c r="E21" s="12">
        <v>686</v>
      </c>
      <c r="F21" s="12">
        <v>6.6992200000000004</v>
      </c>
      <c r="G21" s="12">
        <v>19405700</v>
      </c>
      <c r="H21" s="11">
        <v>189509</v>
      </c>
      <c r="I21" s="11">
        <v>857160</v>
      </c>
      <c r="J21" s="12">
        <v>8370.7000000000007</v>
      </c>
      <c r="K21" s="11">
        <v>1801480</v>
      </c>
      <c r="L21" s="11">
        <v>17592.599999999999</v>
      </c>
      <c r="M21" s="12">
        <v>154585</v>
      </c>
      <c r="N21" s="11">
        <v>1509.62</v>
      </c>
      <c r="O21" s="11">
        <v>4.4170500000000001E-2</v>
      </c>
      <c r="P21" s="11">
        <v>0.108</v>
      </c>
      <c r="Q21" s="12">
        <v>0.11</v>
      </c>
      <c r="R21" s="11">
        <v>3.53504E-5</v>
      </c>
      <c r="S21" s="11">
        <v>3.93</v>
      </c>
      <c r="T21" s="11">
        <v>3.82</v>
      </c>
      <c r="X21" s="11">
        <v>4.2405986574704332E-2</v>
      </c>
      <c r="Y21" s="11">
        <v>4.3324597729541024E-2</v>
      </c>
      <c r="Z21" s="11">
        <v>4.3191818386529281E-2</v>
      </c>
      <c r="AB21" s="13">
        <v>-22.00765627381751</v>
      </c>
      <c r="AE21" s="12"/>
    </row>
    <row r="22" spans="1:31" x14ac:dyDescent="0.25">
      <c r="A22" s="11">
        <v>2</v>
      </c>
      <c r="B22" s="11" t="s">
        <v>98</v>
      </c>
      <c r="C22" s="11">
        <v>33938</v>
      </c>
      <c r="D22" s="11">
        <v>33966</v>
      </c>
      <c r="E22" s="12">
        <v>718</v>
      </c>
      <c r="F22" s="12">
        <v>7.0117200000000004</v>
      </c>
      <c r="G22" s="12">
        <v>19400500</v>
      </c>
      <c r="H22" s="11">
        <v>189458</v>
      </c>
      <c r="I22" s="11">
        <v>860504</v>
      </c>
      <c r="J22" s="12">
        <v>8403.36</v>
      </c>
      <c r="K22" s="11">
        <v>1804650</v>
      </c>
      <c r="L22" s="11">
        <v>17623.5</v>
      </c>
      <c r="M22" s="12">
        <v>155413</v>
      </c>
      <c r="N22" s="11">
        <v>1517.71</v>
      </c>
      <c r="O22" s="11">
        <v>4.43548E-2</v>
      </c>
      <c r="P22" s="11">
        <v>0.106</v>
      </c>
      <c r="Q22" s="12">
        <v>0.11</v>
      </c>
      <c r="R22" s="11">
        <v>3.7009399999999998E-5</v>
      </c>
      <c r="S22" s="11">
        <v>3.44</v>
      </c>
      <c r="T22" s="11">
        <v>3.73</v>
      </c>
      <c r="X22" s="11">
        <v>4.2394574423749443E-2</v>
      </c>
      <c r="Y22" s="11">
        <v>4.3312685865968079E-2</v>
      </c>
      <c r="Z22" s="11">
        <v>4.3372299089399602E-2</v>
      </c>
      <c r="AB22" s="13">
        <v>-17.921031718724834</v>
      </c>
      <c r="AE22" s="12"/>
    </row>
    <row r="23" spans="1:31" x14ac:dyDescent="0.25">
      <c r="A23" s="11">
        <v>3</v>
      </c>
      <c r="B23" s="11" t="s">
        <v>99</v>
      </c>
      <c r="C23" s="11">
        <v>33913</v>
      </c>
      <c r="D23" s="11">
        <v>33905</v>
      </c>
      <c r="E23" s="12">
        <v>726</v>
      </c>
      <c r="F23" s="12">
        <v>7.0898399999999997</v>
      </c>
      <c r="G23" s="12">
        <v>19221400</v>
      </c>
      <c r="H23" s="11">
        <v>187709</v>
      </c>
      <c r="I23" s="11">
        <v>851977</v>
      </c>
      <c r="J23" s="12">
        <v>8320.09</v>
      </c>
      <c r="K23" s="11">
        <v>1788680</v>
      </c>
      <c r="L23" s="11">
        <v>17467.599999999999</v>
      </c>
      <c r="M23" s="12">
        <v>153003</v>
      </c>
      <c r="N23" s="11">
        <v>1494.17</v>
      </c>
      <c r="O23" s="11">
        <v>4.4324500000000003E-2</v>
      </c>
      <c r="P23" s="11">
        <v>0.113</v>
      </c>
      <c r="Q23" s="12">
        <v>0.111</v>
      </c>
      <c r="R23" s="11">
        <v>3.77705E-5</v>
      </c>
      <c r="S23" s="11">
        <v>3.74</v>
      </c>
      <c r="T23" s="11">
        <v>3.71</v>
      </c>
      <c r="X23" s="11">
        <v>4.2003204776296509E-2</v>
      </c>
      <c r="Y23" s="11">
        <v>4.2904263049621173E-2</v>
      </c>
      <c r="Z23" s="11">
        <v>4.3351725370499472E-2</v>
      </c>
      <c r="AB23" s="13">
        <v>-18.386882435780461</v>
      </c>
      <c r="AE23" s="12"/>
    </row>
    <row r="24" spans="1:31" x14ac:dyDescent="0.25">
      <c r="A24" s="11">
        <v>4</v>
      </c>
      <c r="B24" s="11" t="s">
        <v>100</v>
      </c>
      <c r="C24" s="11">
        <v>33856</v>
      </c>
      <c r="D24" s="11">
        <v>33877</v>
      </c>
      <c r="E24" s="12">
        <v>709</v>
      </c>
      <c r="F24" s="12">
        <v>6.9238299999999997</v>
      </c>
      <c r="G24" s="12">
        <v>19389300</v>
      </c>
      <c r="H24" s="11">
        <v>189349</v>
      </c>
      <c r="I24" s="11">
        <v>860782</v>
      </c>
      <c r="J24" s="12">
        <v>8406.07</v>
      </c>
      <c r="K24" s="11">
        <v>1772080</v>
      </c>
      <c r="L24" s="11">
        <v>17305.5</v>
      </c>
      <c r="M24" s="12">
        <v>152657</v>
      </c>
      <c r="N24" s="11">
        <v>1490.79</v>
      </c>
      <c r="O24" s="11">
        <v>4.4394700000000002E-2</v>
      </c>
      <c r="P24" s="11">
        <v>0.115</v>
      </c>
      <c r="Q24" s="12">
        <v>0.11</v>
      </c>
      <c r="R24" s="11">
        <v>3.6566600000000003E-5</v>
      </c>
      <c r="S24" s="11">
        <v>3.88</v>
      </c>
      <c r="T24" s="11">
        <v>3.76</v>
      </c>
      <c r="X24" s="11">
        <v>4.2370183748179191E-2</v>
      </c>
      <c r="Y24" s="11">
        <v>4.3287227642765817E-2</v>
      </c>
      <c r="Z24" s="11">
        <v>4.3411880481836002E-2</v>
      </c>
      <c r="AB24" s="13">
        <v>-17.024790249787426</v>
      </c>
      <c r="AE24" s="12"/>
    </row>
    <row r="25" spans="1:31" x14ac:dyDescent="0.25">
      <c r="A25" s="11">
        <v>5</v>
      </c>
      <c r="B25" s="11" t="s">
        <v>101</v>
      </c>
      <c r="C25" s="11">
        <v>33824</v>
      </c>
      <c r="D25" s="11">
        <v>33783</v>
      </c>
      <c r="E25" s="12">
        <v>690</v>
      </c>
      <c r="F25" s="12">
        <v>6.7382799999999996</v>
      </c>
      <c r="G25" s="12">
        <v>19021000</v>
      </c>
      <c r="H25" s="11">
        <v>185752</v>
      </c>
      <c r="I25" s="11">
        <v>843512</v>
      </c>
      <c r="J25" s="12">
        <v>8237.42</v>
      </c>
      <c r="K25" s="11">
        <v>1762510</v>
      </c>
      <c r="L25" s="11">
        <v>17212</v>
      </c>
      <c r="M25" s="12">
        <v>152005</v>
      </c>
      <c r="N25" s="11">
        <v>1484.42</v>
      </c>
      <c r="O25" s="11">
        <v>4.4346200000000002E-2</v>
      </c>
      <c r="P25" s="11">
        <v>0.113</v>
      </c>
      <c r="Q25" s="12">
        <v>0.111</v>
      </c>
      <c r="R25" s="11">
        <v>3.6275600000000002E-5</v>
      </c>
      <c r="S25" s="11">
        <v>3.9</v>
      </c>
      <c r="T25" s="11">
        <v>3.81</v>
      </c>
      <c r="X25" s="11">
        <v>4.1565291454360893E-2</v>
      </c>
      <c r="Y25" s="11">
        <v>4.244746201953075E-2</v>
      </c>
      <c r="Z25" s="11">
        <v>4.3383086268450374E-2</v>
      </c>
      <c r="AB25" s="13">
        <v>-17.676777623478191</v>
      </c>
      <c r="AE25" s="12"/>
    </row>
    <row r="26" spans="1:31" x14ac:dyDescent="0.25">
      <c r="A26" s="11">
        <v>6</v>
      </c>
      <c r="B26" s="11" t="s">
        <v>102</v>
      </c>
      <c r="C26" s="11">
        <v>33733</v>
      </c>
      <c r="D26" s="11">
        <v>33744</v>
      </c>
      <c r="E26" s="12">
        <v>673</v>
      </c>
      <c r="F26" s="12">
        <v>6.5722699999999996</v>
      </c>
      <c r="G26" s="12">
        <v>18777200</v>
      </c>
      <c r="H26" s="11">
        <v>183371</v>
      </c>
      <c r="I26" s="11">
        <v>832051</v>
      </c>
      <c r="J26" s="12">
        <v>8125.5</v>
      </c>
      <c r="K26" s="11">
        <v>1751280</v>
      </c>
      <c r="L26" s="11">
        <v>17102.3</v>
      </c>
      <c r="M26" s="12">
        <v>150818</v>
      </c>
      <c r="N26" s="11">
        <v>1472.83</v>
      </c>
      <c r="O26" s="11">
        <v>4.4311700000000002E-2</v>
      </c>
      <c r="P26" s="11">
        <v>0.112</v>
      </c>
      <c r="Q26" s="12">
        <v>0.112</v>
      </c>
      <c r="R26" s="11">
        <v>3.5841299999999999E-5</v>
      </c>
      <c r="S26" s="11">
        <v>3.93</v>
      </c>
      <c r="T26" s="11">
        <v>3.85</v>
      </c>
      <c r="X26" s="11">
        <v>4.1032500642133658E-2</v>
      </c>
      <c r="Y26" s="11">
        <v>4.1891966717756961E-2</v>
      </c>
      <c r="Z26" s="11">
        <v>4.3361659656168991E-2</v>
      </c>
      <c r="AB26" s="13">
        <v>-18.161940405365563</v>
      </c>
      <c r="AE26" s="12"/>
    </row>
    <row r="27" spans="1:31" x14ac:dyDescent="0.25">
      <c r="A27" s="11">
        <v>7</v>
      </c>
      <c r="B27" s="11" t="s">
        <v>103</v>
      </c>
      <c r="C27" s="11">
        <v>33692</v>
      </c>
      <c r="D27" s="11">
        <v>33681</v>
      </c>
      <c r="E27" s="12">
        <v>688</v>
      </c>
      <c r="F27" s="12">
        <v>6.71875</v>
      </c>
      <c r="G27" s="12">
        <v>18975800</v>
      </c>
      <c r="H27" s="11">
        <v>185311</v>
      </c>
      <c r="I27" s="11">
        <v>843699</v>
      </c>
      <c r="J27" s="12">
        <v>8239.25</v>
      </c>
      <c r="K27" s="11">
        <v>1740490</v>
      </c>
      <c r="L27" s="11">
        <v>16997</v>
      </c>
      <c r="M27" s="12">
        <v>150459</v>
      </c>
      <c r="N27" s="11">
        <v>1469.33</v>
      </c>
      <c r="O27" s="11">
        <v>4.4461899999999999E-2</v>
      </c>
      <c r="P27" s="11">
        <v>0.11600000000000001</v>
      </c>
      <c r="Q27" s="12">
        <v>0.111</v>
      </c>
      <c r="R27" s="11">
        <v>3.6256800000000002E-5</v>
      </c>
      <c r="S27" s="11">
        <v>3.96</v>
      </c>
      <c r="T27" s="11">
        <v>3.81</v>
      </c>
      <c r="X27" s="11">
        <v>4.1466609913750979E-2</v>
      </c>
      <c r="Y27" s="11">
        <v>4.2344552432598451E-2</v>
      </c>
      <c r="Z27" s="11">
        <v>4.3498563829343126E-2</v>
      </c>
      <c r="AB27" s="13">
        <v>-15.062019212183642</v>
      </c>
      <c r="AE27" s="12"/>
    </row>
    <row r="28" spans="1:31" x14ac:dyDescent="0.25">
      <c r="A28" s="11">
        <v>8</v>
      </c>
      <c r="B28" s="11" t="s">
        <v>104</v>
      </c>
      <c r="C28" s="11">
        <v>33631</v>
      </c>
      <c r="D28" s="11">
        <v>33652</v>
      </c>
      <c r="E28" s="12">
        <v>615</v>
      </c>
      <c r="F28" s="12">
        <v>6.0058600000000002</v>
      </c>
      <c r="G28" s="12">
        <v>18913500</v>
      </c>
      <c r="H28" s="11">
        <v>184702</v>
      </c>
      <c r="I28" s="11">
        <v>840620</v>
      </c>
      <c r="J28" s="12">
        <v>8209.18</v>
      </c>
      <c r="K28" s="11">
        <v>1734670</v>
      </c>
      <c r="L28" s="11">
        <v>16940.099999999999</v>
      </c>
      <c r="M28" s="12">
        <v>149380</v>
      </c>
      <c r="N28" s="11">
        <v>1458.79</v>
      </c>
      <c r="O28" s="11">
        <v>4.4445499999999999E-2</v>
      </c>
      <c r="P28" s="11">
        <v>0.111</v>
      </c>
      <c r="Q28" s="12">
        <v>0.111</v>
      </c>
      <c r="R28" s="11">
        <v>3.2516499999999999E-5</v>
      </c>
      <c r="S28" s="11">
        <v>3.9</v>
      </c>
      <c r="T28" s="11">
        <v>4.03</v>
      </c>
      <c r="X28" s="11">
        <v>4.1330335405289666E-2</v>
      </c>
      <c r="Y28" s="11">
        <v>4.2202456240972901E-2</v>
      </c>
      <c r="Z28" s="11">
        <v>4.3485680863426676E-2</v>
      </c>
      <c r="AB28" s="13">
        <v>-15.353728209429818</v>
      </c>
      <c r="AE28" s="12"/>
    </row>
    <row r="29" spans="1:31" x14ac:dyDescent="0.25">
      <c r="A29" s="11">
        <v>9</v>
      </c>
      <c r="B29" s="11" t="s">
        <v>105</v>
      </c>
      <c r="C29" s="11">
        <v>33598</v>
      </c>
      <c r="D29" s="11">
        <v>33595</v>
      </c>
      <c r="E29" s="12">
        <v>622</v>
      </c>
      <c r="F29" s="12">
        <v>6.0742200000000004</v>
      </c>
      <c r="G29" s="12">
        <v>18554900</v>
      </c>
      <c r="H29" s="11">
        <v>181200</v>
      </c>
      <c r="I29" s="11">
        <v>823487</v>
      </c>
      <c r="J29" s="12">
        <v>8041.87</v>
      </c>
      <c r="K29" s="11">
        <v>1704350</v>
      </c>
      <c r="L29" s="11">
        <v>16644</v>
      </c>
      <c r="M29" s="12">
        <v>146571</v>
      </c>
      <c r="N29" s="11">
        <v>1431.36</v>
      </c>
      <c r="O29" s="11">
        <v>4.43811E-2</v>
      </c>
      <c r="P29" s="11">
        <v>0.11700000000000001</v>
      </c>
      <c r="Q29" s="12">
        <v>0.113</v>
      </c>
      <c r="R29" s="11">
        <v>3.3522200000000002E-5</v>
      </c>
      <c r="S29" s="11">
        <v>3.95</v>
      </c>
      <c r="T29" s="11">
        <v>4.01</v>
      </c>
      <c r="X29" s="11">
        <v>4.0546701039720669E-2</v>
      </c>
      <c r="Y29" s="11">
        <v>4.1385728418468014E-2</v>
      </c>
      <c r="Z29" s="11">
        <v>4.3440826736205168E-2</v>
      </c>
      <c r="AB29" s="13">
        <v>-16.369360212106333</v>
      </c>
      <c r="AE29" s="12"/>
    </row>
    <row r="30" spans="1:31" x14ac:dyDescent="0.25">
      <c r="A30" s="11">
        <v>10</v>
      </c>
      <c r="B30" s="11" t="s">
        <v>106</v>
      </c>
      <c r="C30" s="11">
        <v>33537</v>
      </c>
      <c r="D30" s="11">
        <v>33553</v>
      </c>
      <c r="E30" s="12">
        <v>664</v>
      </c>
      <c r="F30" s="12">
        <v>6.4843799999999998</v>
      </c>
      <c r="G30" s="12">
        <v>18742200</v>
      </c>
      <c r="H30" s="11">
        <v>183029</v>
      </c>
      <c r="I30" s="11">
        <v>829533</v>
      </c>
      <c r="J30" s="12">
        <v>8100.91</v>
      </c>
      <c r="K30" s="11">
        <v>1681660</v>
      </c>
      <c r="L30" s="11">
        <v>16422.5</v>
      </c>
      <c r="M30" s="12">
        <v>144637</v>
      </c>
      <c r="N30" s="11">
        <v>1412.47</v>
      </c>
      <c r="O30" s="11">
        <v>4.4260099999999997E-2</v>
      </c>
      <c r="P30" s="11">
        <v>0.11700000000000001</v>
      </c>
      <c r="Q30" s="12">
        <v>0.112</v>
      </c>
      <c r="R30" s="11">
        <v>3.5428100000000001E-5</v>
      </c>
      <c r="S30" s="11">
        <v>3.86</v>
      </c>
      <c r="T30" s="11">
        <v>3.88</v>
      </c>
      <c r="X30" s="11">
        <v>4.0955972100436173E-2</v>
      </c>
      <c r="Y30" s="11">
        <v>4.1812201785324965E-2</v>
      </c>
      <c r="Z30" s="11">
        <v>4.3312934121045005E-2</v>
      </c>
      <c r="AB30" s="13">
        <v>-19.265232697177947</v>
      </c>
      <c r="AE30" s="12"/>
    </row>
    <row r="31" spans="1:31" x14ac:dyDescent="0.25">
      <c r="A31" s="11">
        <v>11</v>
      </c>
      <c r="B31" s="11" t="s">
        <v>107</v>
      </c>
      <c r="C31" s="11">
        <v>33499</v>
      </c>
      <c r="D31" s="11">
        <v>33520</v>
      </c>
      <c r="E31" s="12">
        <v>649</v>
      </c>
      <c r="F31" s="12">
        <v>6.3378899999999998</v>
      </c>
      <c r="G31" s="12">
        <v>18499100</v>
      </c>
      <c r="H31" s="11">
        <v>180655</v>
      </c>
      <c r="I31" s="11">
        <v>819947</v>
      </c>
      <c r="J31" s="12">
        <v>8007.29</v>
      </c>
      <c r="K31" s="11">
        <v>1670330</v>
      </c>
      <c r="L31" s="11">
        <v>16311.8</v>
      </c>
      <c r="M31" s="12">
        <v>143579</v>
      </c>
      <c r="N31" s="11">
        <v>1402.14</v>
      </c>
      <c r="O31" s="11">
        <v>4.4323700000000001E-2</v>
      </c>
      <c r="P31" s="11">
        <v>0.113</v>
      </c>
      <c r="Q31" s="12">
        <v>0.113</v>
      </c>
      <c r="R31" s="11">
        <v>3.5082900000000003E-5</v>
      </c>
      <c r="S31" s="11">
        <v>3.93</v>
      </c>
      <c r="T31" s="11">
        <v>3.93</v>
      </c>
      <c r="X31" s="11">
        <v>4.0424747661869417E-2</v>
      </c>
      <c r="Y31" s="11">
        <v>4.1258683598535267E-2</v>
      </c>
      <c r="Z31" s="11">
        <v>4.3387464635142522E-2</v>
      </c>
      <c r="AB31" s="13">
        <v>-17.577638266467854</v>
      </c>
      <c r="AE31" s="12"/>
    </row>
    <row r="32" spans="1:31" x14ac:dyDescent="0.25">
      <c r="A32" s="11">
        <v>12</v>
      </c>
      <c r="B32" s="11" t="s">
        <v>108</v>
      </c>
      <c r="C32" s="11">
        <v>33468</v>
      </c>
      <c r="D32" s="11">
        <v>33477</v>
      </c>
      <c r="E32" s="12">
        <v>640</v>
      </c>
      <c r="F32" s="12">
        <v>6.25</v>
      </c>
      <c r="G32" s="12">
        <v>18396700</v>
      </c>
      <c r="H32" s="11">
        <v>179655</v>
      </c>
      <c r="I32" s="11">
        <v>816250</v>
      </c>
      <c r="J32" s="12">
        <v>7971.19</v>
      </c>
      <c r="K32" s="11">
        <v>1681400</v>
      </c>
      <c r="L32" s="11">
        <v>16419.900000000001</v>
      </c>
      <c r="M32" s="12">
        <v>144520</v>
      </c>
      <c r="N32" s="11">
        <v>1411.33</v>
      </c>
      <c r="O32" s="11">
        <v>4.4369400000000003E-2</v>
      </c>
      <c r="P32" s="11">
        <v>0.11799999999999999</v>
      </c>
      <c r="Q32" s="12">
        <v>0.113</v>
      </c>
      <c r="R32" s="11">
        <v>3.4788800000000001E-5</v>
      </c>
      <c r="S32" s="11">
        <v>4.0199999999999996</v>
      </c>
      <c r="T32" s="11">
        <v>3.95</v>
      </c>
      <c r="X32" s="11">
        <v>4.0200979996087294E-2</v>
      </c>
      <c r="Y32" s="11">
        <v>4.1025614959239072E-2</v>
      </c>
      <c r="Z32" s="11">
        <v>4.3437382327978086E-2</v>
      </c>
      <c r="AB32" s="13">
        <v>-16.447351947592171</v>
      </c>
      <c r="AE32" s="12"/>
    </row>
    <row r="33" spans="1:31" x14ac:dyDescent="0.25">
      <c r="A33" s="11">
        <v>13</v>
      </c>
      <c r="B33" s="11" t="s">
        <v>109</v>
      </c>
      <c r="C33" s="11">
        <v>33425</v>
      </c>
      <c r="D33" s="11">
        <v>33438</v>
      </c>
      <c r="E33" s="12">
        <v>649</v>
      </c>
      <c r="F33" s="12">
        <v>6.3378899999999998</v>
      </c>
      <c r="G33" s="12">
        <v>18303900</v>
      </c>
      <c r="H33" s="11">
        <v>178749</v>
      </c>
      <c r="I33" s="11">
        <v>811127</v>
      </c>
      <c r="J33" s="12">
        <v>7921.16</v>
      </c>
      <c r="K33" s="11">
        <v>1669900</v>
      </c>
      <c r="L33" s="11">
        <v>16307.6</v>
      </c>
      <c r="M33" s="12">
        <v>143626</v>
      </c>
      <c r="N33" s="11">
        <v>1402.6</v>
      </c>
      <c r="O33" s="11">
        <v>4.43145E-2</v>
      </c>
      <c r="P33" s="11">
        <v>0.114</v>
      </c>
      <c r="Q33" s="12">
        <v>0.113</v>
      </c>
      <c r="R33" s="11">
        <v>3.5457000000000003E-5</v>
      </c>
      <c r="S33" s="11">
        <v>3.89</v>
      </c>
      <c r="T33" s="11">
        <v>3.93</v>
      </c>
      <c r="X33" s="11">
        <v>3.9998246490888685E-2</v>
      </c>
      <c r="Y33" s="11">
        <v>4.0814500721009429E-2</v>
      </c>
      <c r="Z33" s="11">
        <v>4.3388325583109053E-2</v>
      </c>
      <c r="AB33" s="13">
        <v>-17.558143821661766</v>
      </c>
      <c r="AE33" s="12"/>
    </row>
    <row r="34" spans="1:31" x14ac:dyDescent="0.25">
      <c r="A34" s="11">
        <v>14</v>
      </c>
      <c r="B34" s="11" t="s">
        <v>110</v>
      </c>
      <c r="C34" s="11">
        <v>33390</v>
      </c>
      <c r="D34" s="11">
        <v>33396</v>
      </c>
      <c r="E34" s="12">
        <v>616</v>
      </c>
      <c r="F34" s="12">
        <v>6.0156299999999998</v>
      </c>
      <c r="G34" s="12">
        <v>18256400</v>
      </c>
      <c r="H34" s="11">
        <v>178285</v>
      </c>
      <c r="I34" s="11">
        <v>809052</v>
      </c>
      <c r="J34" s="12">
        <v>7900.9</v>
      </c>
      <c r="K34" s="11">
        <v>1630730</v>
      </c>
      <c r="L34" s="11">
        <v>15925.1</v>
      </c>
      <c r="M34" s="12">
        <v>139751</v>
      </c>
      <c r="N34" s="11">
        <v>1364.76</v>
      </c>
      <c r="O34" s="11">
        <v>4.4316099999999997E-2</v>
      </c>
      <c r="P34" s="11">
        <v>0.12</v>
      </c>
      <c r="Q34" s="12">
        <v>0.114</v>
      </c>
      <c r="R34" s="11">
        <v>3.3741700000000003E-5</v>
      </c>
      <c r="S34" s="11">
        <v>4.1900000000000004</v>
      </c>
      <c r="T34" s="11">
        <v>4.03</v>
      </c>
      <c r="X34" s="11">
        <v>3.9894418293965783E-2</v>
      </c>
      <c r="Y34" s="11">
        <v>4.0706397314824776E-2</v>
      </c>
      <c r="Z34" s="11">
        <v>4.3392294206257856E-2</v>
      </c>
      <c r="AB34" s="13">
        <v>-17.468282287703364</v>
      </c>
      <c r="AE34" s="12"/>
    </row>
    <row r="35" spans="1:31" x14ac:dyDescent="0.25">
      <c r="A35" s="11">
        <v>15</v>
      </c>
      <c r="B35" s="11" t="s">
        <v>111</v>
      </c>
      <c r="C35" s="11">
        <v>33346</v>
      </c>
      <c r="D35" s="11">
        <v>33371</v>
      </c>
      <c r="E35" s="12">
        <v>596</v>
      </c>
      <c r="F35" s="12">
        <v>5.8203100000000001</v>
      </c>
      <c r="G35" s="12">
        <v>18042400</v>
      </c>
      <c r="H35" s="11">
        <v>176195</v>
      </c>
      <c r="I35" s="11">
        <v>797440</v>
      </c>
      <c r="J35" s="12">
        <v>7787.5</v>
      </c>
      <c r="K35" s="11">
        <v>1614670</v>
      </c>
      <c r="L35" s="11">
        <v>15768.3</v>
      </c>
      <c r="M35" s="12">
        <v>138442</v>
      </c>
      <c r="N35" s="11">
        <v>1351.97</v>
      </c>
      <c r="O35" s="11">
        <v>4.41982E-2</v>
      </c>
      <c r="P35" s="11">
        <v>0.122</v>
      </c>
      <c r="Q35" s="12">
        <v>0.114</v>
      </c>
      <c r="R35" s="11">
        <v>3.3033400000000001E-5</v>
      </c>
      <c r="S35" s="11">
        <v>4.17</v>
      </c>
      <c r="T35" s="11">
        <v>4.0999999999999996</v>
      </c>
      <c r="X35" s="11">
        <v>3.9426743872481143E-2</v>
      </c>
      <c r="Y35" s="11">
        <v>4.02196079633933E-2</v>
      </c>
      <c r="Z35" s="11">
        <v>4.3287642924300887E-2</v>
      </c>
      <c r="AB35" s="13">
        <v>-19.837901265055024</v>
      </c>
      <c r="AE35" s="12"/>
    </row>
    <row r="36" spans="1:31" x14ac:dyDescent="0.25">
      <c r="A36" s="11">
        <v>16</v>
      </c>
      <c r="B36" s="11" t="s">
        <v>112</v>
      </c>
      <c r="C36" s="11">
        <v>33317</v>
      </c>
      <c r="D36" s="11">
        <v>33341</v>
      </c>
      <c r="E36" s="12">
        <v>561</v>
      </c>
      <c r="F36" s="12">
        <v>5.4785199999999996</v>
      </c>
      <c r="G36" s="12">
        <v>18225400</v>
      </c>
      <c r="H36" s="11">
        <v>177982</v>
      </c>
      <c r="I36" s="11">
        <v>808261</v>
      </c>
      <c r="J36" s="12">
        <v>7893.17</v>
      </c>
      <c r="K36" s="11">
        <v>1642040</v>
      </c>
      <c r="L36" s="11">
        <v>16035.5</v>
      </c>
      <c r="M36" s="12">
        <v>141199</v>
      </c>
      <c r="N36" s="11">
        <v>1378.9</v>
      </c>
      <c r="O36" s="11">
        <v>4.4348100000000001E-2</v>
      </c>
      <c r="P36" s="11">
        <v>0.113</v>
      </c>
      <c r="Q36" s="12">
        <v>0.114</v>
      </c>
      <c r="R36" s="11">
        <v>3.0781300000000003E-5</v>
      </c>
      <c r="S36" s="11">
        <v>4.0999999999999996</v>
      </c>
      <c r="T36" s="11">
        <v>4.22</v>
      </c>
      <c r="X36" s="11">
        <v>3.9826616691233802E-2</v>
      </c>
      <c r="Y36" s="11">
        <v>4.063581010778404E-2</v>
      </c>
      <c r="Z36" s="11">
        <v>4.3425196867295041E-2</v>
      </c>
      <c r="AB36" s="13">
        <v>-16.723267333838443</v>
      </c>
      <c r="AE36" s="12"/>
    </row>
    <row r="37" spans="1:31" x14ac:dyDescent="0.25">
      <c r="A37" s="11">
        <v>17</v>
      </c>
      <c r="B37" s="11" t="s">
        <v>113</v>
      </c>
      <c r="C37" s="11">
        <v>33289</v>
      </c>
      <c r="D37" s="11">
        <v>33322</v>
      </c>
      <c r="E37" s="12">
        <v>600</v>
      </c>
      <c r="F37" s="12">
        <v>5.8593799999999998</v>
      </c>
      <c r="G37" s="12">
        <v>18368600</v>
      </c>
      <c r="H37" s="11">
        <v>179381</v>
      </c>
      <c r="I37" s="11">
        <v>813590</v>
      </c>
      <c r="J37" s="12">
        <v>7945.21</v>
      </c>
      <c r="K37" s="11">
        <v>1627880</v>
      </c>
      <c r="L37" s="11">
        <v>15897.3</v>
      </c>
      <c r="M37" s="12">
        <v>140123</v>
      </c>
      <c r="N37" s="11">
        <v>1368.39</v>
      </c>
      <c r="O37" s="11">
        <v>4.4292499999999999E-2</v>
      </c>
      <c r="P37" s="11">
        <v>0.115</v>
      </c>
      <c r="Q37" s="12">
        <v>0.113</v>
      </c>
      <c r="R37" s="11">
        <v>3.2664499999999999E-5</v>
      </c>
      <c r="S37" s="11">
        <v>4.07</v>
      </c>
      <c r="T37" s="11">
        <v>4.08</v>
      </c>
      <c r="X37" s="11">
        <v>4.0139667655662993E-2</v>
      </c>
      <c r="Y37" s="11">
        <v>4.0961763441223285E-2</v>
      </c>
      <c r="Z37" s="11">
        <v>4.3363515368828556E-2</v>
      </c>
      <c r="AB37" s="13">
        <v>-18.119921503614968</v>
      </c>
      <c r="AE37" s="12"/>
    </row>
    <row r="38" spans="1:31" x14ac:dyDescent="0.25">
      <c r="A38" s="11">
        <v>18</v>
      </c>
      <c r="B38" s="11" t="s">
        <v>114</v>
      </c>
      <c r="C38" s="11">
        <v>33271</v>
      </c>
      <c r="D38" s="11">
        <v>33268</v>
      </c>
      <c r="E38" s="12">
        <v>551</v>
      </c>
      <c r="F38" s="12">
        <v>5.3808600000000002</v>
      </c>
      <c r="G38" s="12">
        <v>18195700</v>
      </c>
      <c r="H38" s="11">
        <v>177692</v>
      </c>
      <c r="I38" s="11">
        <v>806375</v>
      </c>
      <c r="J38" s="12">
        <v>7874.76</v>
      </c>
      <c r="K38" s="11">
        <v>1622040</v>
      </c>
      <c r="L38" s="11">
        <v>15840.2</v>
      </c>
      <c r="M38" s="12">
        <v>138698</v>
      </c>
      <c r="N38" s="11">
        <v>1354.47</v>
      </c>
      <c r="O38" s="11">
        <v>4.4316800000000003E-2</v>
      </c>
      <c r="P38" s="11">
        <v>0.114</v>
      </c>
      <c r="Q38" s="12">
        <v>0.114</v>
      </c>
      <c r="R38" s="11">
        <v>3.0281899999999999E-5</v>
      </c>
      <c r="S38" s="11">
        <v>4.29</v>
      </c>
      <c r="T38" s="11">
        <v>4.26</v>
      </c>
      <c r="X38" s="11">
        <v>3.9761724068156985E-2</v>
      </c>
      <c r="Y38" s="11">
        <v>4.0568255968020377E-2</v>
      </c>
      <c r="Z38" s="11">
        <v>4.33960495575395E-2</v>
      </c>
      <c r="AB38" s="13">
        <v>-17.383249868633154</v>
      </c>
      <c r="AE38" s="12"/>
    </row>
    <row r="39" spans="1:31" x14ac:dyDescent="0.25">
      <c r="A39" s="11">
        <v>19</v>
      </c>
      <c r="B39" s="11" t="s">
        <v>115</v>
      </c>
      <c r="C39" s="11">
        <v>33216</v>
      </c>
      <c r="D39" s="11">
        <v>33266</v>
      </c>
      <c r="E39" s="12">
        <v>541</v>
      </c>
      <c r="F39" s="12">
        <v>5.2831999999999999</v>
      </c>
      <c r="G39" s="12">
        <v>18428200</v>
      </c>
      <c r="H39" s="11">
        <v>179963</v>
      </c>
      <c r="I39" s="11">
        <v>818154</v>
      </c>
      <c r="J39" s="12">
        <v>7989.79</v>
      </c>
      <c r="K39" s="11">
        <v>1656680</v>
      </c>
      <c r="L39" s="11">
        <v>16178.5</v>
      </c>
      <c r="M39" s="12">
        <v>142383</v>
      </c>
      <c r="N39" s="11">
        <v>1390.46</v>
      </c>
      <c r="O39" s="11">
        <v>4.4396900000000003E-2</v>
      </c>
      <c r="P39" s="11">
        <v>0.114</v>
      </c>
      <c r="Q39" s="12">
        <v>0.113</v>
      </c>
      <c r="R39" s="11">
        <v>2.9357300000000001E-5</v>
      </c>
      <c r="S39" s="11">
        <v>4.3899999999999997</v>
      </c>
      <c r="T39" s="11">
        <v>4.3</v>
      </c>
      <c r="X39" s="11">
        <v>4.0269900437148183E-2</v>
      </c>
      <c r="Y39" s="11">
        <v>4.1097394428070491E-2</v>
      </c>
      <c r="Z39" s="11">
        <v>4.3462707307758322E-2</v>
      </c>
      <c r="AB39" s="13">
        <v>-15.87391843042829</v>
      </c>
      <c r="AC39" s="11">
        <v>-17.511749349650586</v>
      </c>
      <c r="AD39" s="11">
        <v>1.6116699985677758</v>
      </c>
      <c r="AE39" s="12"/>
    </row>
    <row r="40" spans="1:31" x14ac:dyDescent="0.25">
      <c r="A40" s="11">
        <v>20</v>
      </c>
      <c r="B40" s="11" t="s">
        <v>116</v>
      </c>
      <c r="C40" s="11">
        <v>33216</v>
      </c>
      <c r="D40" s="11">
        <v>33220</v>
      </c>
      <c r="E40" s="12">
        <v>519</v>
      </c>
      <c r="F40" s="12">
        <v>5.0683600000000002</v>
      </c>
      <c r="G40" s="12">
        <v>18329700</v>
      </c>
      <c r="H40" s="11">
        <v>179001</v>
      </c>
      <c r="I40" s="11">
        <v>813572</v>
      </c>
      <c r="J40" s="12">
        <v>7945.04</v>
      </c>
      <c r="K40" s="11">
        <v>1656220</v>
      </c>
      <c r="L40" s="11">
        <v>16174</v>
      </c>
      <c r="M40" s="12">
        <v>143649</v>
      </c>
      <c r="N40" s="11">
        <v>1402.82</v>
      </c>
      <c r="O40" s="11">
        <v>4.4385399999999998E-2</v>
      </c>
      <c r="P40" s="11">
        <v>0.114</v>
      </c>
      <c r="Q40" s="12">
        <v>0.113</v>
      </c>
      <c r="R40" s="11">
        <v>2.8314699999999998E-5</v>
      </c>
      <c r="S40" s="11">
        <v>4.45</v>
      </c>
      <c r="T40" s="11">
        <v>4.3899999999999997</v>
      </c>
      <c r="X40" s="11">
        <v>4.0054635942665784E-2</v>
      </c>
      <c r="Y40" s="11">
        <v>4.087321685309394E-2</v>
      </c>
      <c r="Z40" s="11">
        <v>4.345643716688756E-2</v>
      </c>
      <c r="AB40" s="13">
        <v>-16.015893230164945</v>
      </c>
      <c r="AE40" s="12"/>
    </row>
    <row r="41" spans="1:31" x14ac:dyDescent="0.25">
      <c r="E41" s="12"/>
      <c r="F41" s="12"/>
      <c r="G41" s="12"/>
      <c r="J41" s="12"/>
      <c r="M41" s="12"/>
      <c r="Q41" s="12"/>
      <c r="AE41" s="12"/>
    </row>
    <row r="42" spans="1:31" x14ac:dyDescent="0.25">
      <c r="A42" s="11">
        <v>1</v>
      </c>
      <c r="B42" s="11" t="s">
        <v>117</v>
      </c>
      <c r="C42" s="11">
        <v>32680</v>
      </c>
      <c r="D42" s="11">
        <v>32791</v>
      </c>
      <c r="E42" s="12">
        <v>216</v>
      </c>
      <c r="F42" s="12">
        <v>2.1093799999999998</v>
      </c>
      <c r="G42" s="12">
        <v>6062630</v>
      </c>
      <c r="H42" s="11">
        <v>59205.4</v>
      </c>
      <c r="I42" s="11">
        <v>266324</v>
      </c>
      <c r="J42" s="12">
        <v>2600.8200000000002</v>
      </c>
      <c r="K42" s="11">
        <v>618639</v>
      </c>
      <c r="L42" s="11">
        <v>6041.4</v>
      </c>
      <c r="M42" s="12">
        <v>53062.2</v>
      </c>
      <c r="N42" s="11">
        <v>518.18600000000004</v>
      </c>
      <c r="O42" s="11">
        <v>4.3928700000000001E-2</v>
      </c>
      <c r="P42" s="11">
        <v>0.20200000000000001</v>
      </c>
      <c r="Q42" s="12">
        <v>0.19800000000000001</v>
      </c>
      <c r="R42" s="11">
        <v>3.5628099999999999E-5</v>
      </c>
      <c r="S42" s="11">
        <v>6.81</v>
      </c>
      <c r="T42" s="11">
        <v>6.8</v>
      </c>
      <c r="X42" s="11">
        <v>1.3248254159696901E-2</v>
      </c>
      <c r="Y42" s="11">
        <v>1.3336597476191984E-2</v>
      </c>
      <c r="Z42" s="11">
        <v>4.3624415335564645E-2</v>
      </c>
      <c r="AB42" s="13">
        <v>-12.21236355680977</v>
      </c>
      <c r="AE42" s="12"/>
    </row>
    <row r="43" spans="1:31" x14ac:dyDescent="0.25">
      <c r="A43" s="11">
        <v>2</v>
      </c>
      <c r="B43" s="11" t="s">
        <v>118</v>
      </c>
      <c r="C43" s="11">
        <v>32734</v>
      </c>
      <c r="D43" s="11">
        <v>32827</v>
      </c>
      <c r="E43" s="12">
        <v>217</v>
      </c>
      <c r="F43" s="12">
        <v>2.1191399999999998</v>
      </c>
      <c r="G43" s="12">
        <v>6751190</v>
      </c>
      <c r="H43" s="11">
        <v>65929.600000000006</v>
      </c>
      <c r="I43" s="11">
        <v>295774</v>
      </c>
      <c r="J43" s="12">
        <v>2888.42</v>
      </c>
      <c r="K43" s="11">
        <v>646590</v>
      </c>
      <c r="L43" s="11">
        <v>6314.36</v>
      </c>
      <c r="M43" s="12">
        <v>55493.3</v>
      </c>
      <c r="N43" s="11">
        <v>541.92700000000002</v>
      </c>
      <c r="O43" s="11">
        <v>4.3810599999999998E-2</v>
      </c>
      <c r="P43" s="11">
        <v>0.19700000000000001</v>
      </c>
      <c r="Q43" s="12">
        <v>0.188</v>
      </c>
      <c r="R43" s="11">
        <v>3.2142499999999999E-5</v>
      </c>
      <c r="S43" s="11">
        <v>6.83</v>
      </c>
      <c r="T43" s="11">
        <v>6.79</v>
      </c>
      <c r="X43" s="11">
        <v>1.4752912697949053E-2</v>
      </c>
      <c r="Y43" s="11">
        <v>1.4862545616926957E-2</v>
      </c>
      <c r="Z43" s="11">
        <v>4.3472679134936881E-2</v>
      </c>
      <c r="AB43" s="13">
        <v>-15.648126347624135</v>
      </c>
      <c r="AE43" s="12"/>
    </row>
    <row r="44" spans="1:31" x14ac:dyDescent="0.25">
      <c r="A44" s="11">
        <v>3</v>
      </c>
      <c r="B44" s="11" t="s">
        <v>119</v>
      </c>
      <c r="C44" s="11">
        <v>32772</v>
      </c>
      <c r="D44" s="11">
        <v>32823</v>
      </c>
      <c r="E44" s="12">
        <v>237</v>
      </c>
      <c r="F44" s="12">
        <v>2.3144499999999999</v>
      </c>
      <c r="G44" s="12">
        <v>6779650</v>
      </c>
      <c r="H44" s="11">
        <v>66207.5</v>
      </c>
      <c r="I44" s="11">
        <v>297314</v>
      </c>
      <c r="J44" s="12">
        <v>2903.46</v>
      </c>
      <c r="K44" s="11">
        <v>656141</v>
      </c>
      <c r="L44" s="11">
        <v>6407.63</v>
      </c>
      <c r="M44" s="12">
        <v>56506.400000000001</v>
      </c>
      <c r="N44" s="11">
        <v>551.82000000000005</v>
      </c>
      <c r="O44" s="11">
        <v>4.3853900000000001E-2</v>
      </c>
      <c r="P44" s="11">
        <v>0.17799999999999999</v>
      </c>
      <c r="Q44" s="12">
        <v>0.187</v>
      </c>
      <c r="R44" s="11">
        <v>3.4957499999999999E-5</v>
      </c>
      <c r="S44" s="11">
        <v>6.5</v>
      </c>
      <c r="T44" s="11">
        <v>6.5</v>
      </c>
      <c r="X44" s="11">
        <v>1.4815097732269902E-2</v>
      </c>
      <c r="Y44" s="11">
        <v>1.4925660290229103E-2</v>
      </c>
      <c r="Z44" s="11">
        <v>4.3514219859460024E-2</v>
      </c>
      <c r="AB44" s="13">
        <v>-14.707519722246708</v>
      </c>
      <c r="AE44" s="12"/>
    </row>
    <row r="45" spans="1:31" x14ac:dyDescent="0.25">
      <c r="A45" s="11">
        <v>4</v>
      </c>
      <c r="B45" s="11" t="s">
        <v>120</v>
      </c>
      <c r="C45" s="11">
        <v>32769</v>
      </c>
      <c r="D45" s="11">
        <v>32856</v>
      </c>
      <c r="E45" s="12">
        <v>212</v>
      </c>
      <c r="F45" s="12">
        <v>2.0703100000000001</v>
      </c>
      <c r="G45" s="12">
        <v>6739300</v>
      </c>
      <c r="H45" s="11">
        <v>65813.5</v>
      </c>
      <c r="I45" s="11">
        <v>295672</v>
      </c>
      <c r="J45" s="12">
        <v>2887.42</v>
      </c>
      <c r="K45" s="11">
        <v>642306</v>
      </c>
      <c r="L45" s="11">
        <v>6272.52</v>
      </c>
      <c r="M45" s="12">
        <v>55583.3</v>
      </c>
      <c r="N45" s="11">
        <v>542.80600000000004</v>
      </c>
      <c r="O45" s="11">
        <v>4.3872800000000003E-2</v>
      </c>
      <c r="P45" s="11">
        <v>0.188</v>
      </c>
      <c r="Q45" s="12">
        <v>0.188</v>
      </c>
      <c r="R45" s="11">
        <v>3.1457300000000001E-5</v>
      </c>
      <c r="S45" s="11">
        <v>7.15</v>
      </c>
      <c r="T45" s="11">
        <v>6.87</v>
      </c>
      <c r="X45" s="11">
        <v>1.4726933271951747E-2</v>
      </c>
      <c r="Y45" s="11">
        <v>1.4836178980882844E-2</v>
      </c>
      <c r="Z45" s="11">
        <v>4.3534995083844806E-2</v>
      </c>
      <c r="AB45" s="13">
        <v>-14.237106316502102</v>
      </c>
      <c r="AE45" s="12"/>
    </row>
    <row r="46" spans="1:31" x14ac:dyDescent="0.25">
      <c r="A46" s="11">
        <v>5</v>
      </c>
      <c r="B46" s="11" t="s">
        <v>121</v>
      </c>
      <c r="C46" s="11">
        <v>32808</v>
      </c>
      <c r="D46" s="11">
        <v>32901</v>
      </c>
      <c r="E46" s="12">
        <v>218</v>
      </c>
      <c r="F46" s="12">
        <v>2.1289099999999999</v>
      </c>
      <c r="G46" s="12">
        <v>6582720</v>
      </c>
      <c r="H46" s="11">
        <v>64284.4</v>
      </c>
      <c r="I46" s="11">
        <v>290549</v>
      </c>
      <c r="J46" s="12">
        <v>2837.39</v>
      </c>
      <c r="K46" s="11">
        <v>639560</v>
      </c>
      <c r="L46" s="11">
        <v>6245.7</v>
      </c>
      <c r="M46" s="12">
        <v>55022.3</v>
      </c>
      <c r="N46" s="11">
        <v>537.327</v>
      </c>
      <c r="O46" s="11">
        <v>4.4138200000000002E-2</v>
      </c>
      <c r="P46" s="11">
        <v>0.185</v>
      </c>
      <c r="Q46" s="12">
        <v>0.19</v>
      </c>
      <c r="R46" s="11">
        <v>3.3117000000000002E-5</v>
      </c>
      <c r="S46" s="11">
        <v>6.92</v>
      </c>
      <c r="T46" s="11">
        <v>6.77</v>
      </c>
      <c r="X46" s="11">
        <v>1.4384770134204302E-2</v>
      </c>
      <c r="Y46" s="11">
        <v>1.4488980460908879E-2</v>
      </c>
      <c r="Z46" s="11">
        <v>4.3806244968139528E-2</v>
      </c>
      <c r="AB46" s="13">
        <v>-8.0951951864166602</v>
      </c>
      <c r="AE46" s="12"/>
    </row>
    <row r="47" spans="1:31" x14ac:dyDescent="0.25">
      <c r="A47" s="11">
        <v>6</v>
      </c>
      <c r="B47" s="11" t="s">
        <v>122</v>
      </c>
      <c r="C47" s="11">
        <v>32849</v>
      </c>
      <c r="D47" s="11">
        <v>32932</v>
      </c>
      <c r="E47" s="12">
        <v>213</v>
      </c>
      <c r="F47" s="12">
        <v>2.0800800000000002</v>
      </c>
      <c r="G47" s="12">
        <v>6582100</v>
      </c>
      <c r="H47" s="11">
        <v>64278.3</v>
      </c>
      <c r="I47" s="11">
        <v>288892</v>
      </c>
      <c r="J47" s="12">
        <v>2821.21</v>
      </c>
      <c r="K47" s="11">
        <v>611788</v>
      </c>
      <c r="L47" s="11">
        <v>5974.49</v>
      </c>
      <c r="M47" s="12">
        <v>52177.2</v>
      </c>
      <c r="N47" s="11">
        <v>509.54300000000001</v>
      </c>
      <c r="O47" s="11">
        <v>4.3890499999999999E-2</v>
      </c>
      <c r="P47" s="11">
        <v>0.184</v>
      </c>
      <c r="Q47" s="12">
        <v>0.19</v>
      </c>
      <c r="R47" s="11">
        <v>3.2360500000000003E-5</v>
      </c>
      <c r="S47" s="11">
        <v>7.03</v>
      </c>
      <c r="T47" s="11">
        <v>6.85</v>
      </c>
      <c r="X47" s="11">
        <v>1.4383405151443032E-2</v>
      </c>
      <c r="Y47" s="11">
        <v>1.4487595630253135E-2</v>
      </c>
      <c r="Z47" s="11">
        <v>4.3560439185220685E-2</v>
      </c>
      <c r="AB47" s="13">
        <v>-13.660975529047992</v>
      </c>
      <c r="AE47" s="12"/>
    </row>
    <row r="48" spans="1:31" x14ac:dyDescent="0.25">
      <c r="A48" s="11">
        <v>7</v>
      </c>
      <c r="B48" s="11" t="s">
        <v>123</v>
      </c>
      <c r="C48" s="11">
        <v>32879</v>
      </c>
      <c r="D48" s="11">
        <v>32917</v>
      </c>
      <c r="E48" s="12">
        <v>209</v>
      </c>
      <c r="F48" s="12">
        <v>2.0410200000000001</v>
      </c>
      <c r="G48" s="12">
        <v>6454300</v>
      </c>
      <c r="H48" s="11">
        <v>63030.3</v>
      </c>
      <c r="I48" s="11">
        <v>282740</v>
      </c>
      <c r="J48" s="12">
        <v>2761.13</v>
      </c>
      <c r="K48" s="11">
        <v>610431</v>
      </c>
      <c r="L48" s="11">
        <v>5961.24</v>
      </c>
      <c r="M48" s="12">
        <v>51959.199999999997</v>
      </c>
      <c r="N48" s="11">
        <v>507.41399999999999</v>
      </c>
      <c r="O48" s="11">
        <v>4.3806499999999998E-2</v>
      </c>
      <c r="P48" s="11">
        <v>0.19500000000000001</v>
      </c>
      <c r="Q48" s="12">
        <v>0.192</v>
      </c>
      <c r="R48" s="11">
        <v>3.2381500000000002E-5</v>
      </c>
      <c r="S48" s="11">
        <v>6.97</v>
      </c>
      <c r="T48" s="11">
        <v>6.92</v>
      </c>
      <c r="X48" s="11">
        <v>1.4104143104546942E-2</v>
      </c>
      <c r="Y48" s="11">
        <v>1.4204312935720527E-2</v>
      </c>
      <c r="Z48" s="11">
        <v>4.3483464853906743E-2</v>
      </c>
      <c r="AB48" s="13">
        <v>-15.403905312989629</v>
      </c>
      <c r="AE48" s="12"/>
    </row>
    <row r="49" spans="1:31" x14ac:dyDescent="0.25">
      <c r="A49" s="11">
        <v>8</v>
      </c>
      <c r="B49" s="11" t="s">
        <v>124</v>
      </c>
      <c r="C49" s="11">
        <v>32862</v>
      </c>
      <c r="D49" s="11">
        <v>32926</v>
      </c>
      <c r="E49" s="12">
        <v>192</v>
      </c>
      <c r="F49" s="12">
        <v>1.875</v>
      </c>
      <c r="G49" s="12">
        <v>6423870</v>
      </c>
      <c r="H49" s="11">
        <v>62733.1</v>
      </c>
      <c r="I49" s="11">
        <v>280665</v>
      </c>
      <c r="J49" s="12">
        <v>2740.87</v>
      </c>
      <c r="K49" s="11">
        <v>597239</v>
      </c>
      <c r="L49" s="11">
        <v>5832.41</v>
      </c>
      <c r="M49" s="12">
        <v>51219.1</v>
      </c>
      <c r="N49" s="11">
        <v>500.18700000000001</v>
      </c>
      <c r="O49" s="11">
        <v>4.3690899999999998E-2</v>
      </c>
      <c r="P49" s="11">
        <v>0.2</v>
      </c>
      <c r="Q49" s="12">
        <v>0.193</v>
      </c>
      <c r="R49" s="11">
        <v>2.98885E-5</v>
      </c>
      <c r="S49" s="11">
        <v>7.38</v>
      </c>
      <c r="T49" s="11">
        <v>7.22</v>
      </c>
      <c r="X49" s="11">
        <v>1.4037639354276495E-2</v>
      </c>
      <c r="Y49" s="11">
        <v>1.4136863449629772E-2</v>
      </c>
      <c r="Z49" s="11">
        <v>4.3370235967202339E-2</v>
      </c>
      <c r="AB49" s="13">
        <v>-17.967746994637434</v>
      </c>
      <c r="AC49" s="11">
        <v>-13.991617370784303</v>
      </c>
      <c r="AD49" s="11">
        <v>2.9072281778202349</v>
      </c>
      <c r="AE49" s="12"/>
    </row>
    <row r="50" spans="1:31" x14ac:dyDescent="0.25">
      <c r="E50" s="12"/>
      <c r="F50" s="12"/>
      <c r="G50" s="12"/>
      <c r="J50" s="12"/>
      <c r="M50" s="12"/>
      <c r="Q50" s="12"/>
      <c r="AE50" s="12"/>
    </row>
    <row r="51" spans="1:31" x14ac:dyDescent="0.25">
      <c r="A51" s="11">
        <v>1</v>
      </c>
      <c r="B51" s="11" t="s">
        <v>125</v>
      </c>
      <c r="C51" s="11">
        <v>34709</v>
      </c>
      <c r="D51" s="11">
        <v>34668</v>
      </c>
      <c r="E51" s="12">
        <v>404</v>
      </c>
      <c r="F51" s="12">
        <v>7.8906299999999998</v>
      </c>
      <c r="G51" s="12">
        <v>15253700</v>
      </c>
      <c r="H51" s="11">
        <v>297924</v>
      </c>
      <c r="I51" s="11">
        <v>702476</v>
      </c>
      <c r="J51" s="12">
        <v>13720.2</v>
      </c>
      <c r="K51" s="11">
        <v>1260950</v>
      </c>
      <c r="L51" s="11">
        <v>24627.9</v>
      </c>
      <c r="M51" s="12">
        <v>111100</v>
      </c>
      <c r="N51" s="11">
        <v>2169.92</v>
      </c>
      <c r="O51" s="11">
        <v>4.6052900000000001E-2</v>
      </c>
      <c r="P51" s="11">
        <v>0.121</v>
      </c>
      <c r="Q51" s="12">
        <v>0.122</v>
      </c>
      <c r="R51" s="11">
        <v>2.6485399999999999E-5</v>
      </c>
      <c r="S51" s="11">
        <v>4.57</v>
      </c>
      <c r="T51" s="11">
        <v>4.9800000000000004</v>
      </c>
      <c r="X51" s="11">
        <v>6.6665758060473188E-2</v>
      </c>
      <c r="Y51" s="11">
        <v>6.8964544892758842E-2</v>
      </c>
      <c r="Z51" s="11">
        <v>4.4449655794929981E-2</v>
      </c>
      <c r="AB51" s="13">
        <v>6.4735561645996587</v>
      </c>
      <c r="AE51" s="12"/>
    </row>
    <row r="52" spans="1:31" x14ac:dyDescent="0.25">
      <c r="A52" s="11">
        <v>2</v>
      </c>
      <c r="B52" s="11" t="s">
        <v>126</v>
      </c>
      <c r="C52" s="11">
        <v>34624</v>
      </c>
      <c r="D52" s="11">
        <v>34660</v>
      </c>
      <c r="E52" s="12">
        <v>374</v>
      </c>
      <c r="F52" s="12">
        <v>7.3046899999999999</v>
      </c>
      <c r="G52" s="12">
        <v>15283000</v>
      </c>
      <c r="H52" s="11">
        <v>298496</v>
      </c>
      <c r="I52" s="11">
        <v>704354</v>
      </c>
      <c r="J52" s="12">
        <v>13756.9</v>
      </c>
      <c r="K52" s="11">
        <v>1273910</v>
      </c>
      <c r="L52" s="11">
        <v>24881.1</v>
      </c>
      <c r="M52" s="12">
        <v>112731</v>
      </c>
      <c r="N52" s="11">
        <v>2201.7800000000002</v>
      </c>
      <c r="O52" s="11">
        <v>4.6087299999999998E-2</v>
      </c>
      <c r="P52" s="11">
        <v>0.129</v>
      </c>
      <c r="Q52" s="12">
        <v>0.122</v>
      </c>
      <c r="R52" s="11">
        <v>2.4471600000000001E-5</v>
      </c>
      <c r="S52" s="11">
        <v>5.5</v>
      </c>
      <c r="T52" s="11">
        <v>5.17</v>
      </c>
      <c r="X52" s="11">
        <v>6.6793753165300562E-2</v>
      </c>
      <c r="Y52" s="11">
        <v>6.9101528380289601E-2</v>
      </c>
      <c r="Z52" s="11">
        <v>4.4479782497935758E-2</v>
      </c>
      <c r="AB52" s="13">
        <v>7.1557151007592967</v>
      </c>
      <c r="AE52" s="12"/>
    </row>
    <row r="53" spans="1:31" x14ac:dyDescent="0.25">
      <c r="A53" s="11">
        <v>3</v>
      </c>
      <c r="B53" s="11" t="s">
        <v>127</v>
      </c>
      <c r="C53" s="11">
        <v>34623</v>
      </c>
      <c r="D53" s="11">
        <v>34697</v>
      </c>
      <c r="E53" s="12">
        <v>368</v>
      </c>
      <c r="F53" s="12">
        <v>7.1875</v>
      </c>
      <c r="G53" s="12">
        <v>15339200</v>
      </c>
      <c r="H53" s="11">
        <v>299594</v>
      </c>
      <c r="I53" s="11">
        <v>706372</v>
      </c>
      <c r="J53" s="12">
        <v>13796.3</v>
      </c>
      <c r="K53" s="11">
        <v>1279690</v>
      </c>
      <c r="L53" s="11">
        <v>24993.9</v>
      </c>
      <c r="M53" s="12">
        <v>113220</v>
      </c>
      <c r="N53" s="11">
        <v>2211.33</v>
      </c>
      <c r="O53" s="11">
        <v>4.6050000000000001E-2</v>
      </c>
      <c r="P53" s="11">
        <v>0.11700000000000001</v>
      </c>
      <c r="Q53" s="12">
        <v>0.122</v>
      </c>
      <c r="R53" s="11">
        <v>2.3990800000000001E-5</v>
      </c>
      <c r="S53" s="11">
        <v>5.54</v>
      </c>
      <c r="T53" s="11">
        <v>5.21</v>
      </c>
      <c r="X53" s="11">
        <v>6.7039450062329337E-2</v>
      </c>
      <c r="Y53" s="11">
        <v>6.936453003605382E-2</v>
      </c>
      <c r="Z53" s="11">
        <v>4.4437884240776854E-2</v>
      </c>
      <c r="AB53" s="13">
        <v>6.2070128639102329</v>
      </c>
      <c r="AE53" s="12"/>
    </row>
    <row r="54" spans="1:31" x14ac:dyDescent="0.25">
      <c r="A54" s="11">
        <v>4</v>
      </c>
      <c r="B54" s="11" t="s">
        <v>128</v>
      </c>
      <c r="C54" s="11">
        <v>34659</v>
      </c>
      <c r="D54" s="11">
        <v>34702</v>
      </c>
      <c r="E54" s="12">
        <v>385</v>
      </c>
      <c r="F54" s="12">
        <v>7.5195299999999996</v>
      </c>
      <c r="G54" s="12">
        <v>15371300</v>
      </c>
      <c r="H54" s="11">
        <v>300221</v>
      </c>
      <c r="I54" s="11">
        <v>707025</v>
      </c>
      <c r="J54" s="12">
        <v>13809.1</v>
      </c>
      <c r="K54" s="11">
        <v>1278420</v>
      </c>
      <c r="L54" s="11">
        <v>24969.1</v>
      </c>
      <c r="M54" s="12">
        <v>112677</v>
      </c>
      <c r="N54" s="11">
        <v>2200.7199999999998</v>
      </c>
      <c r="O54" s="11">
        <v>4.5996500000000003E-2</v>
      </c>
      <c r="P54" s="11">
        <v>0.126</v>
      </c>
      <c r="Q54" s="12">
        <v>0.122</v>
      </c>
      <c r="R54" s="11">
        <v>2.5046699999999999E-5</v>
      </c>
      <c r="S54" s="11">
        <v>4.8</v>
      </c>
      <c r="T54" s="11">
        <v>5.0999999999999996</v>
      </c>
      <c r="X54" s="11">
        <v>6.7179752388774716E-2</v>
      </c>
      <c r="Y54" s="11">
        <v>6.9514744034580814E-2</v>
      </c>
      <c r="Z54" s="11">
        <v>4.4382892397524389E-2</v>
      </c>
      <c r="AB54" s="13">
        <v>4.9618325571447741</v>
      </c>
      <c r="AE54" s="12"/>
    </row>
    <row r="55" spans="1:31" x14ac:dyDescent="0.25">
      <c r="A55" s="11">
        <v>5</v>
      </c>
      <c r="B55" s="11" t="s">
        <v>129</v>
      </c>
      <c r="C55" s="11">
        <v>34662</v>
      </c>
      <c r="D55" s="11">
        <v>34692</v>
      </c>
      <c r="E55" s="12">
        <v>412</v>
      </c>
      <c r="F55" s="12">
        <v>8.0468799999999998</v>
      </c>
      <c r="G55" s="12">
        <v>15338700</v>
      </c>
      <c r="H55" s="11">
        <v>299584</v>
      </c>
      <c r="I55" s="11">
        <v>706439</v>
      </c>
      <c r="J55" s="12">
        <v>13797.6</v>
      </c>
      <c r="K55" s="11">
        <v>1281120</v>
      </c>
      <c r="L55" s="11">
        <v>25021.9</v>
      </c>
      <c r="M55" s="12">
        <v>112850</v>
      </c>
      <c r="N55" s="11">
        <v>2204.1</v>
      </c>
      <c r="O55" s="11">
        <v>4.6056100000000003E-2</v>
      </c>
      <c r="P55" s="11">
        <v>0.111</v>
      </c>
      <c r="Q55" s="12">
        <v>0.122</v>
      </c>
      <c r="R55" s="11">
        <v>2.6860200000000001E-5</v>
      </c>
      <c r="S55" s="11">
        <v>5.34</v>
      </c>
      <c r="T55" s="11">
        <v>4.93</v>
      </c>
      <c r="X55" s="11">
        <v>6.7037212385671507E-2</v>
      </c>
      <c r="Y55" s="11">
        <v>6.9362134455168839E-2</v>
      </c>
      <c r="Z55" s="11">
        <v>4.4443824426602836E-2</v>
      </c>
      <c r="AB55" s="13">
        <v>6.341516491568111</v>
      </c>
      <c r="AE55" s="12"/>
    </row>
    <row r="56" spans="1:31" x14ac:dyDescent="0.25">
      <c r="A56" s="11">
        <v>6</v>
      </c>
      <c r="B56" s="11" t="s">
        <v>130</v>
      </c>
      <c r="C56" s="11">
        <v>34651</v>
      </c>
      <c r="D56" s="11">
        <v>34673</v>
      </c>
      <c r="E56" s="12">
        <v>412</v>
      </c>
      <c r="F56" s="12">
        <v>8.0468799999999998</v>
      </c>
      <c r="G56" s="12">
        <v>15315600</v>
      </c>
      <c r="H56" s="11">
        <v>299133</v>
      </c>
      <c r="I56" s="11">
        <v>704734</v>
      </c>
      <c r="J56" s="12">
        <v>13764.3</v>
      </c>
      <c r="K56" s="11">
        <v>1276970</v>
      </c>
      <c r="L56" s="11">
        <v>24940.799999999999</v>
      </c>
      <c r="M56" s="12">
        <v>112510</v>
      </c>
      <c r="N56" s="11">
        <v>2197.46</v>
      </c>
      <c r="O56" s="11">
        <v>4.6014199999999998E-2</v>
      </c>
      <c r="P56" s="11">
        <v>0.11899999999999999</v>
      </c>
      <c r="Q56" s="12">
        <v>0.122</v>
      </c>
      <c r="R56" s="11">
        <v>2.6900799999999998E-5</v>
      </c>
      <c r="S56" s="11">
        <v>5.41</v>
      </c>
      <c r="T56" s="11">
        <v>4.93</v>
      </c>
      <c r="X56" s="11">
        <v>6.6936293168403771E-2</v>
      </c>
      <c r="Y56" s="11">
        <v>6.9254099522789395E-2</v>
      </c>
      <c r="Z56" s="11">
        <v>4.4405812427380023E-2</v>
      </c>
      <c r="AB56" s="13">
        <v>5.4808107931658689</v>
      </c>
      <c r="AE56" s="12"/>
    </row>
    <row r="57" spans="1:31" x14ac:dyDescent="0.25">
      <c r="A57" s="11">
        <v>7</v>
      </c>
      <c r="B57" s="11" t="s">
        <v>131</v>
      </c>
      <c r="C57" s="11">
        <v>34632</v>
      </c>
      <c r="D57" s="11">
        <v>34639</v>
      </c>
      <c r="E57" s="12">
        <v>348</v>
      </c>
      <c r="F57" s="12">
        <v>6.7968799999999998</v>
      </c>
      <c r="G57" s="12">
        <v>15321900</v>
      </c>
      <c r="H57" s="11">
        <v>299256</v>
      </c>
      <c r="I57" s="11">
        <v>705430</v>
      </c>
      <c r="J57" s="12">
        <v>13777.9</v>
      </c>
      <c r="K57" s="11">
        <v>1280070</v>
      </c>
      <c r="L57" s="11">
        <v>25001.4</v>
      </c>
      <c r="M57" s="12">
        <v>113155</v>
      </c>
      <c r="N57" s="11">
        <v>2210.06</v>
      </c>
      <c r="O57" s="11">
        <v>4.6040600000000001E-2</v>
      </c>
      <c r="P57" s="11">
        <v>0.11899999999999999</v>
      </c>
      <c r="Q57" s="12">
        <v>0.122</v>
      </c>
      <c r="R57" s="11">
        <v>2.27126E-5</v>
      </c>
      <c r="S57" s="11">
        <v>5.1100000000000003</v>
      </c>
      <c r="T57" s="11">
        <v>5.36</v>
      </c>
      <c r="X57" s="11">
        <v>6.6963816591294967E-2</v>
      </c>
      <c r="Y57" s="11">
        <v>6.9283562476529906E-2</v>
      </c>
      <c r="Z57" s="11">
        <v>4.4430628925791998E-2</v>
      </c>
      <c r="AB57" s="13">
        <v>6.0427307667081376</v>
      </c>
      <c r="AE57" s="12"/>
    </row>
    <row r="58" spans="1:31" x14ac:dyDescent="0.25">
      <c r="A58" s="11">
        <v>8</v>
      </c>
      <c r="B58" s="11" t="s">
        <v>132</v>
      </c>
      <c r="C58" s="11">
        <v>34598</v>
      </c>
      <c r="D58" s="11">
        <v>34660</v>
      </c>
      <c r="E58" s="12">
        <v>372</v>
      </c>
      <c r="F58" s="12">
        <v>7.2656299999999998</v>
      </c>
      <c r="G58" s="12">
        <v>15317000</v>
      </c>
      <c r="H58" s="11">
        <v>299160</v>
      </c>
      <c r="I58" s="11">
        <v>706342</v>
      </c>
      <c r="J58" s="12">
        <v>13795.7</v>
      </c>
      <c r="K58" s="11">
        <v>1284600</v>
      </c>
      <c r="L58" s="11">
        <v>25089.8</v>
      </c>
      <c r="M58" s="12">
        <v>113424</v>
      </c>
      <c r="N58" s="11">
        <v>2215.31</v>
      </c>
      <c r="O58" s="11">
        <v>4.6115000000000003E-2</v>
      </c>
      <c r="P58" s="11">
        <v>0.114</v>
      </c>
      <c r="Q58" s="12">
        <v>0.122</v>
      </c>
      <c r="R58" s="11">
        <v>2.4286799999999999E-5</v>
      </c>
      <c r="S58" s="11">
        <v>5.23</v>
      </c>
      <c r="T58" s="11">
        <v>5.18</v>
      </c>
      <c r="X58" s="11">
        <v>6.6942334895379887E-2</v>
      </c>
      <c r="Y58" s="11">
        <v>6.9260566928567927E-2</v>
      </c>
      <c r="Z58" s="11">
        <v>4.4502943779602046E-2</v>
      </c>
      <c r="AB58" s="13">
        <v>7.6801560015291592</v>
      </c>
      <c r="AE58" s="12"/>
    </row>
    <row r="59" spans="1:31" x14ac:dyDescent="0.25">
      <c r="A59" s="11">
        <v>9</v>
      </c>
      <c r="B59" s="11" t="s">
        <v>133</v>
      </c>
      <c r="C59" s="11">
        <v>34621</v>
      </c>
      <c r="D59" s="11">
        <v>34697</v>
      </c>
      <c r="E59" s="12">
        <v>412</v>
      </c>
      <c r="F59" s="12">
        <v>8.0468799999999998</v>
      </c>
      <c r="G59" s="12">
        <v>15264700</v>
      </c>
      <c r="H59" s="11">
        <v>298139</v>
      </c>
      <c r="I59" s="11">
        <v>702661</v>
      </c>
      <c r="J59" s="12">
        <v>13723.8</v>
      </c>
      <c r="K59" s="11">
        <v>1268670</v>
      </c>
      <c r="L59" s="11">
        <v>24778.7</v>
      </c>
      <c r="M59" s="12">
        <v>112175</v>
      </c>
      <c r="N59" s="11">
        <v>2190.92</v>
      </c>
      <c r="O59" s="11">
        <v>4.6031700000000002E-2</v>
      </c>
      <c r="P59" s="11">
        <v>0.125</v>
      </c>
      <c r="Q59" s="12">
        <v>0.122</v>
      </c>
      <c r="R59" s="11">
        <v>2.6990300000000001E-5</v>
      </c>
      <c r="S59" s="11">
        <v>5.08</v>
      </c>
      <c r="T59" s="11">
        <v>4.93</v>
      </c>
      <c r="X59" s="11">
        <v>6.6713868108616348E-2</v>
      </c>
      <c r="Y59" s="11">
        <v>6.9016031313842249E-2</v>
      </c>
      <c r="Z59" s="11">
        <v>4.4428039139279708E-2</v>
      </c>
      <c r="AB59" s="13">
        <v>5.9840902307104482</v>
      </c>
      <c r="AE59" s="12"/>
    </row>
    <row r="60" spans="1:31" x14ac:dyDescent="0.25">
      <c r="A60" s="11">
        <v>10</v>
      </c>
      <c r="B60" s="11" t="s">
        <v>134</v>
      </c>
      <c r="C60" s="11">
        <v>34656</v>
      </c>
      <c r="D60" s="11">
        <v>34659</v>
      </c>
      <c r="E60" s="12">
        <v>382</v>
      </c>
      <c r="F60" s="12">
        <v>7.4609399999999999</v>
      </c>
      <c r="G60" s="12">
        <v>15300200</v>
      </c>
      <c r="H60" s="11">
        <v>298832</v>
      </c>
      <c r="I60" s="11">
        <v>705424</v>
      </c>
      <c r="J60" s="12">
        <v>13777.8</v>
      </c>
      <c r="K60" s="11">
        <v>1269960</v>
      </c>
      <c r="L60" s="11">
        <v>24803.9</v>
      </c>
      <c r="M60" s="12">
        <v>111637</v>
      </c>
      <c r="N60" s="11">
        <v>2180.41</v>
      </c>
      <c r="O60" s="11">
        <v>4.6105500000000001E-2</v>
      </c>
      <c r="P60" s="11">
        <v>0.126</v>
      </c>
      <c r="Q60" s="12">
        <v>0.122</v>
      </c>
      <c r="R60" s="11">
        <v>2.4967E-5</v>
      </c>
      <c r="S60" s="11">
        <v>5.24</v>
      </c>
      <c r="T60" s="11">
        <v>5.12</v>
      </c>
      <c r="X60" s="11">
        <v>6.6868939101003347E-2</v>
      </c>
      <c r="Y60" s="11">
        <v>6.9182002662464229E-2</v>
      </c>
      <c r="Z60" s="11">
        <v>4.4495540259483136E-2</v>
      </c>
      <c r="AB60" s="13">
        <v>7.5125180954767057</v>
      </c>
      <c r="AC60" s="11">
        <v>6.3839939065572393</v>
      </c>
      <c r="AD60" s="11">
        <v>0.86313194317481423</v>
      </c>
      <c r="AE60" s="12"/>
    </row>
    <row r="61" spans="1:31" x14ac:dyDescent="0.25">
      <c r="E61" s="12"/>
      <c r="F61" s="12"/>
      <c r="G61" s="12"/>
      <c r="J61" s="12"/>
      <c r="M61" s="12"/>
      <c r="Q61" s="12"/>
      <c r="AE61" s="12"/>
    </row>
    <row r="62" spans="1:31" x14ac:dyDescent="0.25">
      <c r="A62" s="11">
        <v>1</v>
      </c>
      <c r="B62" s="11" t="s">
        <v>135</v>
      </c>
      <c r="C62" s="11">
        <v>33174</v>
      </c>
      <c r="D62" s="11">
        <v>33179</v>
      </c>
      <c r="E62" s="12">
        <v>451</v>
      </c>
      <c r="F62" s="12">
        <v>4.4043000000000001</v>
      </c>
      <c r="G62" s="12">
        <v>17593000</v>
      </c>
      <c r="H62" s="11">
        <v>171807</v>
      </c>
      <c r="I62" s="11">
        <v>801753</v>
      </c>
      <c r="J62" s="12">
        <v>7829.62</v>
      </c>
      <c r="K62" s="11">
        <v>1598670</v>
      </c>
      <c r="L62" s="11">
        <v>15612</v>
      </c>
      <c r="M62" s="12">
        <v>140222</v>
      </c>
      <c r="N62" s="11">
        <v>1369.36</v>
      </c>
      <c r="O62" s="11">
        <v>4.5572300000000003E-2</v>
      </c>
      <c r="P62" s="11">
        <v>0.115</v>
      </c>
      <c r="Q62" s="12">
        <v>0.114</v>
      </c>
      <c r="R62" s="11">
        <v>2.5635200000000001E-5</v>
      </c>
      <c r="S62" s="11">
        <v>4.66</v>
      </c>
      <c r="T62" s="11">
        <v>4.71</v>
      </c>
      <c r="X62" s="11">
        <v>3.8444851355029189E-2</v>
      </c>
      <c r="Y62" s="11">
        <v>3.9198338503596636E-2</v>
      </c>
      <c r="Z62" s="11">
        <v>4.4656795224787715E-2</v>
      </c>
      <c r="AB62" s="13">
        <v>11.163814274868233</v>
      </c>
      <c r="AE62" s="12"/>
    </row>
    <row r="63" spans="1:31" x14ac:dyDescent="0.25">
      <c r="A63" s="11">
        <v>2</v>
      </c>
      <c r="B63" s="11" t="s">
        <v>136</v>
      </c>
      <c r="C63" s="11">
        <v>33128</v>
      </c>
      <c r="D63" s="11">
        <v>33171</v>
      </c>
      <c r="E63" s="12">
        <v>567</v>
      </c>
      <c r="F63" s="12">
        <v>5.5371100000000002</v>
      </c>
      <c r="G63" s="12">
        <v>18174000</v>
      </c>
      <c r="H63" s="11">
        <v>177480</v>
      </c>
      <c r="I63" s="11">
        <v>823466</v>
      </c>
      <c r="J63" s="12">
        <v>8041.66</v>
      </c>
      <c r="K63" s="11">
        <v>1670220</v>
      </c>
      <c r="L63" s="11">
        <v>16310.7</v>
      </c>
      <c r="M63" s="12">
        <v>147256</v>
      </c>
      <c r="N63" s="11">
        <v>1438.05</v>
      </c>
      <c r="O63" s="11">
        <v>4.5310099999999999E-2</v>
      </c>
      <c r="P63" s="11">
        <v>0.114</v>
      </c>
      <c r="Q63" s="12">
        <v>0.113</v>
      </c>
      <c r="R63" s="11">
        <v>3.1198400000000003E-5</v>
      </c>
      <c r="S63" s="11">
        <v>4.26</v>
      </c>
      <c r="T63" s="11">
        <v>4.2</v>
      </c>
      <c r="X63" s="11">
        <v>3.9714285323011175E-2</v>
      </c>
      <c r="Y63" s="11">
        <v>4.0518874392302756E-2</v>
      </c>
      <c r="Z63" s="11">
        <v>4.4369834326923867E-2</v>
      </c>
      <c r="AB63" s="13">
        <v>4.6661586645371234</v>
      </c>
      <c r="AE63" s="12"/>
    </row>
    <row r="64" spans="1:31" x14ac:dyDescent="0.25">
      <c r="A64" s="11">
        <v>3</v>
      </c>
      <c r="B64" s="11" t="s">
        <v>137</v>
      </c>
      <c r="C64" s="11">
        <v>33120</v>
      </c>
      <c r="D64" s="11">
        <v>33119</v>
      </c>
      <c r="E64" s="12">
        <v>486</v>
      </c>
      <c r="F64" s="12">
        <v>4.7460899999999997</v>
      </c>
      <c r="G64" s="12">
        <v>17979000</v>
      </c>
      <c r="H64" s="11">
        <v>175576</v>
      </c>
      <c r="I64" s="11">
        <v>817700</v>
      </c>
      <c r="J64" s="12">
        <v>7985.35</v>
      </c>
      <c r="K64" s="11">
        <v>1666390</v>
      </c>
      <c r="L64" s="11">
        <v>16273.3</v>
      </c>
      <c r="M64" s="12">
        <v>146208</v>
      </c>
      <c r="N64" s="11">
        <v>1427.81</v>
      </c>
      <c r="O64" s="11">
        <v>4.5480800000000002E-2</v>
      </c>
      <c r="P64" s="11">
        <v>0.113</v>
      </c>
      <c r="Q64" s="12">
        <v>0.113</v>
      </c>
      <c r="R64" s="11">
        <v>2.70315E-5</v>
      </c>
      <c r="S64" s="11">
        <v>4.49</v>
      </c>
      <c r="T64" s="11">
        <v>4.54</v>
      </c>
      <c r="X64" s="11">
        <v>3.9288231687362014E-2</v>
      </c>
      <c r="Y64" s="11">
        <v>4.007547904011708E-2</v>
      </c>
      <c r="Z64" s="11">
        <v>4.4547107996839065E-2</v>
      </c>
      <c r="AB64" s="13">
        <v>8.6801663724269673</v>
      </c>
      <c r="AE64" s="12"/>
    </row>
    <row r="65" spans="1:31" x14ac:dyDescent="0.25">
      <c r="A65" s="11">
        <v>4</v>
      </c>
      <c r="B65" s="11" t="s">
        <v>138</v>
      </c>
      <c r="C65" s="11">
        <v>33068</v>
      </c>
      <c r="D65" s="11">
        <v>33124</v>
      </c>
      <c r="E65" s="12">
        <v>500</v>
      </c>
      <c r="F65" s="12">
        <v>4.8828100000000001</v>
      </c>
      <c r="G65" s="12">
        <v>17884100</v>
      </c>
      <c r="H65" s="11">
        <v>174649</v>
      </c>
      <c r="I65" s="11">
        <v>810799</v>
      </c>
      <c r="J65" s="12">
        <v>7917.96</v>
      </c>
      <c r="K65" s="11">
        <v>1635340</v>
      </c>
      <c r="L65" s="11">
        <v>15970.1</v>
      </c>
      <c r="M65" s="12">
        <v>144120</v>
      </c>
      <c r="N65" s="11">
        <v>1407.42</v>
      </c>
      <c r="O65" s="11">
        <v>4.5336300000000003E-2</v>
      </c>
      <c r="P65" s="11">
        <v>0.113</v>
      </c>
      <c r="Q65" s="12">
        <v>0.114</v>
      </c>
      <c r="R65" s="11">
        <v>2.7957799999999999E-5</v>
      </c>
      <c r="S65" s="11">
        <v>4.43</v>
      </c>
      <c r="T65" s="11">
        <v>4.47</v>
      </c>
      <c r="X65" s="11">
        <v>3.9080799061181982E-2</v>
      </c>
      <c r="Y65" s="11">
        <v>3.9859672996696134E-2</v>
      </c>
      <c r="Z65" s="11">
        <v>4.4410484088246036E-2</v>
      </c>
      <c r="AB65" s="13">
        <v>5.5865912101549231</v>
      </c>
      <c r="AE65" s="12"/>
    </row>
    <row r="66" spans="1:31" x14ac:dyDescent="0.25">
      <c r="A66" s="11">
        <v>5</v>
      </c>
      <c r="B66" s="11" t="s">
        <v>139</v>
      </c>
      <c r="C66" s="11">
        <v>33071</v>
      </c>
      <c r="D66" s="11">
        <v>33089</v>
      </c>
      <c r="E66" s="12">
        <v>557</v>
      </c>
      <c r="F66" s="12">
        <v>5.4394499999999999</v>
      </c>
      <c r="G66" s="12">
        <v>17959800</v>
      </c>
      <c r="H66" s="11">
        <v>175389</v>
      </c>
      <c r="I66" s="11">
        <v>814577</v>
      </c>
      <c r="J66" s="12">
        <v>7954.85</v>
      </c>
      <c r="K66" s="11">
        <v>1652420</v>
      </c>
      <c r="L66" s="11">
        <v>16136.9</v>
      </c>
      <c r="M66" s="12">
        <v>145565</v>
      </c>
      <c r="N66" s="11">
        <v>1421.53</v>
      </c>
      <c r="O66" s="11">
        <v>4.5355600000000003E-2</v>
      </c>
      <c r="P66" s="11">
        <v>0.112</v>
      </c>
      <c r="Q66" s="12">
        <v>0.113</v>
      </c>
      <c r="R66" s="11">
        <v>3.1013799999999998E-5</v>
      </c>
      <c r="S66" s="11">
        <v>4.3099999999999996</v>
      </c>
      <c r="T66" s="11">
        <v>4.24</v>
      </c>
      <c r="X66" s="11">
        <v>3.9246387133860756E-2</v>
      </c>
      <c r="Y66" s="11">
        <v>4.0031941674193522E-2</v>
      </c>
      <c r="Z66" s="11">
        <v>4.4425469084898417E-2</v>
      </c>
      <c r="AB66" s="13">
        <v>5.9258964893549315</v>
      </c>
      <c r="AE66" s="12"/>
    </row>
    <row r="67" spans="1:31" x14ac:dyDescent="0.25">
      <c r="A67" s="11">
        <v>6</v>
      </c>
      <c r="B67" s="11" t="s">
        <v>140</v>
      </c>
      <c r="C67" s="11">
        <v>33039</v>
      </c>
      <c r="D67" s="11">
        <v>33082</v>
      </c>
      <c r="E67" s="12">
        <v>598</v>
      </c>
      <c r="F67" s="12">
        <v>5.8398399999999997</v>
      </c>
      <c r="G67" s="12">
        <v>18314400</v>
      </c>
      <c r="H67" s="11">
        <v>178852</v>
      </c>
      <c r="I67" s="11">
        <v>830276</v>
      </c>
      <c r="J67" s="12">
        <v>8108.16</v>
      </c>
      <c r="K67" s="11">
        <v>1682930</v>
      </c>
      <c r="L67" s="11">
        <v>16434.900000000001</v>
      </c>
      <c r="M67" s="12">
        <v>148478</v>
      </c>
      <c r="N67" s="11">
        <v>1449.98</v>
      </c>
      <c r="O67" s="11">
        <v>4.53345E-2</v>
      </c>
      <c r="P67" s="11">
        <v>0.109</v>
      </c>
      <c r="Q67" s="12">
        <v>0.112</v>
      </c>
      <c r="R67" s="11">
        <v>3.2651799999999998E-5</v>
      </c>
      <c r="S67" s="11">
        <v>4.0999999999999996</v>
      </c>
      <c r="T67" s="11">
        <v>4.09</v>
      </c>
      <c r="X67" s="11">
        <v>4.0021294560464243E-2</v>
      </c>
      <c r="Y67" s="11">
        <v>4.0838499366746189E-2</v>
      </c>
      <c r="Z67" s="11">
        <v>4.4386462083111831E-2</v>
      </c>
      <c r="AB67" s="13">
        <v>5.0426609479012896</v>
      </c>
      <c r="AE67" s="12"/>
    </row>
    <row r="68" spans="1:31" x14ac:dyDescent="0.25">
      <c r="A68" s="11">
        <v>7</v>
      </c>
      <c r="B68" s="11" t="s">
        <v>141</v>
      </c>
      <c r="C68" s="11">
        <v>33030</v>
      </c>
      <c r="D68" s="11">
        <v>33055</v>
      </c>
      <c r="E68" s="12">
        <v>570</v>
      </c>
      <c r="F68" s="12">
        <v>5.5664100000000003</v>
      </c>
      <c r="G68" s="12">
        <v>18482300</v>
      </c>
      <c r="H68" s="11">
        <v>180491</v>
      </c>
      <c r="I68" s="11">
        <v>841325</v>
      </c>
      <c r="J68" s="12">
        <v>8216.06</v>
      </c>
      <c r="K68" s="11">
        <v>1710250</v>
      </c>
      <c r="L68" s="11">
        <v>16701.7</v>
      </c>
      <c r="M68" s="12">
        <v>150395</v>
      </c>
      <c r="N68" s="11">
        <v>1468.7</v>
      </c>
      <c r="O68" s="11">
        <v>4.5520699999999997E-2</v>
      </c>
      <c r="P68" s="11">
        <v>0.11600000000000001</v>
      </c>
      <c r="Q68" s="12">
        <v>0.111</v>
      </c>
      <c r="R68" s="11">
        <v>3.0840399999999997E-5</v>
      </c>
      <c r="S68" s="11">
        <v>4.2300000000000004</v>
      </c>
      <c r="T68" s="11">
        <v>4.1900000000000004</v>
      </c>
      <c r="X68" s="11">
        <v>4.0388049764681147E-2</v>
      </c>
      <c r="Y68" s="11">
        <v>4.1220456692796927E-2</v>
      </c>
      <c r="Z68" s="11">
        <v>4.4560052850587832E-2</v>
      </c>
      <c r="AB68" s="13">
        <v>8.9732766958603438</v>
      </c>
      <c r="AE68" s="12"/>
    </row>
    <row r="69" spans="1:31" x14ac:dyDescent="0.25">
      <c r="A69" s="11">
        <v>8</v>
      </c>
      <c r="B69" s="11" t="s">
        <v>142</v>
      </c>
      <c r="C69" s="11">
        <v>33004</v>
      </c>
      <c r="D69" s="11">
        <v>33019</v>
      </c>
      <c r="E69" s="12">
        <v>588</v>
      </c>
      <c r="F69" s="12">
        <v>5.7421899999999999</v>
      </c>
      <c r="G69" s="12">
        <v>18172000</v>
      </c>
      <c r="H69" s="11">
        <v>177461</v>
      </c>
      <c r="I69" s="11">
        <v>821396</v>
      </c>
      <c r="J69" s="12">
        <v>8021.45</v>
      </c>
      <c r="K69" s="11">
        <v>1699820</v>
      </c>
      <c r="L69" s="11">
        <v>16599.8</v>
      </c>
      <c r="M69" s="12">
        <v>149966</v>
      </c>
      <c r="N69" s="11">
        <v>1464.51</v>
      </c>
      <c r="O69" s="11">
        <v>4.5201100000000001E-2</v>
      </c>
      <c r="P69" s="11">
        <v>0.11700000000000001</v>
      </c>
      <c r="Q69" s="12">
        <v>0.113</v>
      </c>
      <c r="R69" s="11">
        <v>3.2357400000000003E-5</v>
      </c>
      <c r="S69" s="11">
        <v>3.95</v>
      </c>
      <c r="T69" s="11">
        <v>4.12</v>
      </c>
      <c r="X69" s="11">
        <v>3.9710033737361317E-2</v>
      </c>
      <c r="Y69" s="11">
        <v>4.0514448801745269E-2</v>
      </c>
      <c r="Z69" s="11">
        <v>4.4263196597716152E-2</v>
      </c>
      <c r="AB69" s="13">
        <v>2.2515605620867518</v>
      </c>
      <c r="AE69" s="12"/>
    </row>
    <row r="70" spans="1:31" x14ac:dyDescent="0.25">
      <c r="A70" s="11">
        <v>9</v>
      </c>
      <c r="B70" s="11" t="s">
        <v>143</v>
      </c>
      <c r="C70" s="11">
        <v>32963</v>
      </c>
      <c r="D70" s="11">
        <v>32983</v>
      </c>
      <c r="E70" s="12">
        <v>528</v>
      </c>
      <c r="F70" s="12">
        <v>5.15625</v>
      </c>
      <c r="G70" s="12">
        <v>18242100</v>
      </c>
      <c r="H70" s="11">
        <v>178146</v>
      </c>
      <c r="I70" s="11">
        <v>831079</v>
      </c>
      <c r="J70" s="12">
        <v>8116.01</v>
      </c>
      <c r="K70" s="11">
        <v>1680820</v>
      </c>
      <c r="L70" s="11">
        <v>16414.3</v>
      </c>
      <c r="M70" s="12">
        <v>147991</v>
      </c>
      <c r="N70" s="11">
        <v>1445.22</v>
      </c>
      <c r="O70" s="11">
        <v>4.55582E-2</v>
      </c>
      <c r="P70" s="11">
        <v>0.113</v>
      </c>
      <c r="Q70" s="12">
        <v>0.112</v>
      </c>
      <c r="R70" s="11">
        <v>2.8943999999999999E-5</v>
      </c>
      <c r="S70" s="11">
        <v>4.6100000000000003</v>
      </c>
      <c r="T70" s="11">
        <v>4.3499999999999996</v>
      </c>
      <c r="X70" s="11">
        <v>3.9863314588422065E-2</v>
      </c>
      <c r="Y70" s="11">
        <v>4.0674015118544446E-2</v>
      </c>
      <c r="Z70" s="11">
        <v>4.4609241357930714E-2</v>
      </c>
      <c r="AB70" s="13">
        <v>10.087052067625057</v>
      </c>
      <c r="AE70" s="12"/>
    </row>
    <row r="71" spans="1:31" x14ac:dyDescent="0.25">
      <c r="A71" s="11">
        <v>10</v>
      </c>
      <c r="B71" s="11" t="s">
        <v>144</v>
      </c>
      <c r="C71" s="11">
        <v>32932</v>
      </c>
      <c r="D71" s="11">
        <v>32957</v>
      </c>
      <c r="E71" s="12">
        <v>564</v>
      </c>
      <c r="F71" s="12">
        <v>5.5078100000000001</v>
      </c>
      <c r="G71" s="12">
        <v>18245400</v>
      </c>
      <c r="H71" s="11">
        <v>178178</v>
      </c>
      <c r="I71" s="11">
        <v>828656</v>
      </c>
      <c r="J71" s="12">
        <v>8092.34</v>
      </c>
      <c r="K71" s="11">
        <v>1695630</v>
      </c>
      <c r="L71" s="11">
        <v>16558.900000000001</v>
      </c>
      <c r="M71" s="12">
        <v>149737</v>
      </c>
      <c r="N71" s="11">
        <v>1462.28</v>
      </c>
      <c r="O71" s="11">
        <v>4.5417399999999997E-2</v>
      </c>
      <c r="P71" s="11">
        <v>0.115</v>
      </c>
      <c r="Q71" s="12">
        <v>0.112</v>
      </c>
      <c r="R71" s="11">
        <v>3.0911999999999998E-5</v>
      </c>
      <c r="S71" s="11">
        <v>4.21</v>
      </c>
      <c r="T71" s="11">
        <v>4.21</v>
      </c>
      <c r="X71" s="11">
        <v>3.9870475153727096E-2</v>
      </c>
      <c r="Y71" s="11">
        <v>4.0681469921590024E-2</v>
      </c>
      <c r="Z71" s="11">
        <v>4.4471204387290776E-2</v>
      </c>
      <c r="AB71" s="13">
        <v>6.9614809414251244</v>
      </c>
      <c r="AE71" s="12"/>
    </row>
    <row r="72" spans="1:31" x14ac:dyDescent="0.25">
      <c r="A72" s="11">
        <v>11</v>
      </c>
      <c r="B72" s="11" t="s">
        <v>145</v>
      </c>
      <c r="C72" s="11">
        <v>32907</v>
      </c>
      <c r="D72" s="11">
        <v>32949</v>
      </c>
      <c r="E72" s="12">
        <v>536</v>
      </c>
      <c r="F72" s="12">
        <v>5.2343799999999998</v>
      </c>
      <c r="G72" s="12">
        <v>18314300</v>
      </c>
      <c r="H72" s="11">
        <v>178851</v>
      </c>
      <c r="I72" s="11">
        <v>830508</v>
      </c>
      <c r="J72" s="12">
        <v>8110.43</v>
      </c>
      <c r="K72" s="11">
        <v>1698390</v>
      </c>
      <c r="L72" s="11">
        <v>16585.8</v>
      </c>
      <c r="M72" s="12">
        <v>149484</v>
      </c>
      <c r="N72" s="11">
        <v>1459.8</v>
      </c>
      <c r="O72" s="11">
        <v>4.5347600000000002E-2</v>
      </c>
      <c r="P72" s="11">
        <v>0.11799999999999999</v>
      </c>
      <c r="Q72" s="12">
        <v>0.112</v>
      </c>
      <c r="R72" s="11">
        <v>2.9266799999999999E-5</v>
      </c>
      <c r="S72" s="11">
        <v>4.51</v>
      </c>
      <c r="T72" s="11">
        <v>4.32</v>
      </c>
      <c r="X72" s="11">
        <v>4.0021070792798465E-2</v>
      </c>
      <c r="Y72" s="11">
        <v>4.0838266367472349E-2</v>
      </c>
      <c r="Z72" s="11">
        <v>4.439929343242599E-2</v>
      </c>
      <c r="AB72" s="13">
        <v>5.3332011904216881</v>
      </c>
      <c r="AE72" s="12"/>
    </row>
    <row r="73" spans="1:31" x14ac:dyDescent="0.25">
      <c r="A73" s="11">
        <v>12</v>
      </c>
      <c r="B73" s="11" t="s">
        <v>146</v>
      </c>
      <c r="C73" s="11">
        <v>32896</v>
      </c>
      <c r="D73" s="11">
        <v>32881</v>
      </c>
      <c r="E73" s="12">
        <v>561</v>
      </c>
      <c r="F73" s="12">
        <v>5.4785199999999996</v>
      </c>
      <c r="G73" s="12">
        <v>17978400</v>
      </c>
      <c r="H73" s="11">
        <v>175570</v>
      </c>
      <c r="I73" s="11">
        <v>815856</v>
      </c>
      <c r="J73" s="12">
        <v>7967.34</v>
      </c>
      <c r="K73" s="11">
        <v>1682410</v>
      </c>
      <c r="L73" s="11">
        <v>16429.8</v>
      </c>
      <c r="M73" s="12">
        <v>149366</v>
      </c>
      <c r="N73" s="11">
        <v>1458.65</v>
      </c>
      <c r="O73" s="11">
        <v>4.5379900000000001E-2</v>
      </c>
      <c r="P73" s="11">
        <v>0.11700000000000001</v>
      </c>
      <c r="Q73" s="12">
        <v>0.113</v>
      </c>
      <c r="R73" s="11">
        <v>3.1204200000000002E-5</v>
      </c>
      <c r="S73" s="11">
        <v>4.63</v>
      </c>
      <c r="T73" s="11">
        <v>4.22</v>
      </c>
      <c r="X73" s="11">
        <v>3.9286889081367321E-2</v>
      </c>
      <c r="Y73" s="11">
        <v>4.007408209042948E-2</v>
      </c>
      <c r="Z73" s="11">
        <v>4.4448311217642325E-2</v>
      </c>
      <c r="AB73" s="13">
        <v>6.4431109010751886</v>
      </c>
      <c r="AE73" s="12"/>
    </row>
    <row r="74" spans="1:31" x14ac:dyDescent="0.25">
      <c r="A74" s="11">
        <v>13</v>
      </c>
      <c r="B74" s="11" t="s">
        <v>147</v>
      </c>
      <c r="C74" s="11">
        <v>32833</v>
      </c>
      <c r="D74" s="11">
        <v>32878</v>
      </c>
      <c r="E74" s="12">
        <v>487</v>
      </c>
      <c r="F74" s="12">
        <v>4.7558600000000002</v>
      </c>
      <c r="G74" s="12">
        <v>18059700</v>
      </c>
      <c r="H74" s="11">
        <v>176364</v>
      </c>
      <c r="I74" s="11">
        <v>820190</v>
      </c>
      <c r="J74" s="12">
        <v>8009.67</v>
      </c>
      <c r="K74" s="11">
        <v>1655670</v>
      </c>
      <c r="L74" s="11">
        <v>16168.7</v>
      </c>
      <c r="M74" s="12">
        <v>146134</v>
      </c>
      <c r="N74" s="11">
        <v>1427.09</v>
      </c>
      <c r="O74" s="11">
        <v>4.5415400000000002E-2</v>
      </c>
      <c r="P74" s="11">
        <v>0.115</v>
      </c>
      <c r="Q74" s="12">
        <v>0.113</v>
      </c>
      <c r="R74" s="11">
        <v>2.6966099999999999E-5</v>
      </c>
      <c r="S74" s="11">
        <v>4.51</v>
      </c>
      <c r="T74" s="11">
        <v>4.53</v>
      </c>
      <c r="X74" s="11">
        <v>3.9464560607998328E-2</v>
      </c>
      <c r="Y74" s="11">
        <v>4.0258961725514152E-2</v>
      </c>
      <c r="Z74" s="11">
        <v>4.4478869949646983E-2</v>
      </c>
      <c r="AB74" s="13">
        <v>7.1350522698565566</v>
      </c>
      <c r="AE74" s="12"/>
    </row>
    <row r="75" spans="1:31" x14ac:dyDescent="0.25">
      <c r="A75" s="11">
        <v>14</v>
      </c>
      <c r="B75" s="11" t="s">
        <v>148</v>
      </c>
      <c r="C75" s="11">
        <v>32820</v>
      </c>
      <c r="D75" s="11">
        <v>32839</v>
      </c>
      <c r="E75" s="12">
        <v>535</v>
      </c>
      <c r="F75" s="12">
        <v>5.2246100000000002</v>
      </c>
      <c r="G75" s="12">
        <v>17839400</v>
      </c>
      <c r="H75" s="11">
        <v>174213</v>
      </c>
      <c r="I75" s="11">
        <v>808752</v>
      </c>
      <c r="J75" s="12">
        <v>7897.97</v>
      </c>
      <c r="K75" s="11">
        <v>1641200</v>
      </c>
      <c r="L75" s="11">
        <v>16027.3</v>
      </c>
      <c r="M75" s="12">
        <v>144360</v>
      </c>
      <c r="N75" s="11">
        <v>1409.77</v>
      </c>
      <c r="O75" s="11">
        <v>4.5335199999999999E-2</v>
      </c>
      <c r="P75" s="11">
        <v>0.114</v>
      </c>
      <c r="Q75" s="12">
        <v>0.114</v>
      </c>
      <c r="R75" s="11">
        <v>2.9989799999999999E-5</v>
      </c>
      <c r="S75" s="11">
        <v>4.2699999999999996</v>
      </c>
      <c r="T75" s="11">
        <v>4.32</v>
      </c>
      <c r="X75" s="11">
        <v>3.8983236358900976E-2</v>
      </c>
      <c r="Y75" s="11">
        <v>3.975818777450859E-2</v>
      </c>
      <c r="Z75" s="11">
        <v>4.4411715664463648E-2</v>
      </c>
      <c r="AB75" s="13">
        <v>5.6144777904503229</v>
      </c>
      <c r="AE75" s="12"/>
    </row>
    <row r="76" spans="1:31" x14ac:dyDescent="0.25">
      <c r="A76" s="11">
        <v>15</v>
      </c>
      <c r="B76" s="11" t="s">
        <v>149</v>
      </c>
      <c r="C76" s="11">
        <v>32791</v>
      </c>
      <c r="D76" s="11">
        <v>32842</v>
      </c>
      <c r="E76" s="12">
        <v>559</v>
      </c>
      <c r="F76" s="12">
        <v>5.4589800000000004</v>
      </c>
      <c r="G76" s="12">
        <v>17944300</v>
      </c>
      <c r="H76" s="11">
        <v>175237</v>
      </c>
      <c r="I76" s="11">
        <v>814529</v>
      </c>
      <c r="J76" s="12">
        <v>7954.38</v>
      </c>
      <c r="K76" s="11">
        <v>1667660</v>
      </c>
      <c r="L76" s="11">
        <v>16285.7</v>
      </c>
      <c r="M76" s="12">
        <v>147291</v>
      </c>
      <c r="N76" s="11">
        <v>1438.39</v>
      </c>
      <c r="O76" s="11">
        <v>4.5392000000000002E-2</v>
      </c>
      <c r="P76" s="11">
        <v>0.109</v>
      </c>
      <c r="Q76" s="12">
        <v>0.113</v>
      </c>
      <c r="R76" s="11">
        <v>3.1151900000000002E-5</v>
      </c>
      <c r="S76" s="11">
        <v>4.3600000000000003</v>
      </c>
      <c r="T76" s="11">
        <v>4.2300000000000004</v>
      </c>
      <c r="X76" s="11">
        <v>3.9212374448661873E-2</v>
      </c>
      <c r="Y76" s="11">
        <v>3.9996554382207568E-2</v>
      </c>
      <c r="Z76" s="11">
        <v>4.4461928624300505E-2</v>
      </c>
      <c r="AB76" s="13">
        <v>6.7514498400362832</v>
      </c>
      <c r="AE76" s="12"/>
    </row>
    <row r="77" spans="1:31" x14ac:dyDescent="0.25">
      <c r="A77" s="11">
        <v>16</v>
      </c>
      <c r="B77" s="11" t="s">
        <v>150</v>
      </c>
      <c r="C77" s="11">
        <v>32796</v>
      </c>
      <c r="D77" s="11">
        <v>32802</v>
      </c>
      <c r="E77" s="12">
        <v>540</v>
      </c>
      <c r="F77" s="12">
        <v>5.2734399999999999</v>
      </c>
      <c r="G77" s="12">
        <v>18037500</v>
      </c>
      <c r="H77" s="11">
        <v>176147</v>
      </c>
      <c r="I77" s="11">
        <v>818277</v>
      </c>
      <c r="J77" s="12">
        <v>7990.99</v>
      </c>
      <c r="K77" s="11">
        <v>1675230</v>
      </c>
      <c r="L77" s="11">
        <v>16359.7</v>
      </c>
      <c r="M77" s="12">
        <v>147919</v>
      </c>
      <c r="N77" s="11">
        <v>1444.52</v>
      </c>
      <c r="O77" s="11">
        <v>4.5365200000000001E-2</v>
      </c>
      <c r="P77" s="11">
        <v>0.11</v>
      </c>
      <c r="Q77" s="12">
        <v>0.113</v>
      </c>
      <c r="R77" s="11">
        <v>2.9937599999999999E-5</v>
      </c>
      <c r="S77" s="11">
        <v>4.26</v>
      </c>
      <c r="T77" s="11">
        <v>4.3</v>
      </c>
      <c r="X77" s="11">
        <v>3.9416003024523603E-2</v>
      </c>
      <c r="Y77" s="11">
        <v>4.020843084033051E-2</v>
      </c>
      <c r="Z77" s="11">
        <v>4.4430855144258943E-2</v>
      </c>
      <c r="AB77" s="13">
        <v>6.0478530314551637</v>
      </c>
      <c r="AE77" s="12"/>
    </row>
    <row r="78" spans="1:31" x14ac:dyDescent="0.25">
      <c r="A78" s="11">
        <v>17</v>
      </c>
      <c r="B78" s="11" t="s">
        <v>151</v>
      </c>
      <c r="C78" s="11">
        <v>32753</v>
      </c>
      <c r="D78" s="11">
        <v>32798</v>
      </c>
      <c r="E78" s="12">
        <v>507</v>
      </c>
      <c r="F78" s="12">
        <v>4.9511700000000003</v>
      </c>
      <c r="G78" s="12">
        <v>17906500</v>
      </c>
      <c r="H78" s="11">
        <v>174868</v>
      </c>
      <c r="I78" s="11">
        <v>812776</v>
      </c>
      <c r="J78" s="12">
        <v>7937.27</v>
      </c>
      <c r="K78" s="11">
        <v>1674250</v>
      </c>
      <c r="L78" s="11">
        <v>16350.1</v>
      </c>
      <c r="M78" s="12">
        <v>147658</v>
      </c>
      <c r="N78" s="11">
        <v>1441.97</v>
      </c>
      <c r="O78" s="11">
        <v>4.539E-2</v>
      </c>
      <c r="P78" s="11">
        <v>0.115</v>
      </c>
      <c r="Q78" s="12">
        <v>0.113</v>
      </c>
      <c r="R78" s="11">
        <v>2.83138E-5</v>
      </c>
      <c r="S78" s="11">
        <v>4.5999999999999996</v>
      </c>
      <c r="T78" s="11">
        <v>4.4400000000000004</v>
      </c>
      <c r="X78" s="11">
        <v>3.9129804179988271E-2</v>
      </c>
      <c r="Y78" s="11">
        <v>3.9910652182282437E-2</v>
      </c>
      <c r="Z78" s="11">
        <v>4.4461926225865582E-2</v>
      </c>
      <c r="AB78" s="13">
        <v>6.7513955322744401</v>
      </c>
      <c r="AE78" s="12"/>
    </row>
    <row r="79" spans="1:31" x14ac:dyDescent="0.25">
      <c r="A79" s="11">
        <v>18</v>
      </c>
      <c r="B79" s="11" t="s">
        <v>152</v>
      </c>
      <c r="C79" s="11">
        <v>32745</v>
      </c>
      <c r="D79" s="11">
        <v>32748</v>
      </c>
      <c r="E79" s="12">
        <v>519</v>
      </c>
      <c r="F79" s="12">
        <v>5.0683600000000002</v>
      </c>
      <c r="G79" s="12">
        <v>17640200</v>
      </c>
      <c r="H79" s="11">
        <v>172268</v>
      </c>
      <c r="I79" s="11">
        <v>799794</v>
      </c>
      <c r="J79" s="12">
        <v>7810.49</v>
      </c>
      <c r="K79" s="11">
        <v>1654190</v>
      </c>
      <c r="L79" s="11">
        <v>16154.2</v>
      </c>
      <c r="M79" s="12">
        <v>146176</v>
      </c>
      <c r="N79" s="11">
        <v>1427.5</v>
      </c>
      <c r="O79" s="11">
        <v>4.5339400000000002E-2</v>
      </c>
      <c r="P79" s="11">
        <v>0.11600000000000001</v>
      </c>
      <c r="Q79" s="12">
        <v>0.114</v>
      </c>
      <c r="R79" s="11">
        <v>2.9421499999999999E-5</v>
      </c>
      <c r="S79" s="11">
        <v>4.55</v>
      </c>
      <c r="T79" s="11">
        <v>4.3899999999999997</v>
      </c>
      <c r="X79" s="11">
        <v>3.8548008248954747E-2</v>
      </c>
      <c r="Y79" s="11">
        <v>3.9305584241745135E-2</v>
      </c>
      <c r="Z79" s="11">
        <v>4.4426132164790896E-2</v>
      </c>
      <c r="AB79" s="13">
        <v>5.9409106073602391</v>
      </c>
      <c r="AE79" s="12"/>
    </row>
    <row r="80" spans="1:31" x14ac:dyDescent="0.25">
      <c r="A80" s="11">
        <v>19</v>
      </c>
      <c r="B80" s="11" t="s">
        <v>153</v>
      </c>
      <c r="C80" s="11">
        <v>32699</v>
      </c>
      <c r="D80" s="11">
        <v>33020</v>
      </c>
      <c r="E80" s="12">
        <v>503</v>
      </c>
      <c r="F80" s="12">
        <v>4.9121100000000002</v>
      </c>
      <c r="G80" s="12">
        <v>18355100</v>
      </c>
      <c r="H80" s="11">
        <v>179249</v>
      </c>
      <c r="I80" s="11">
        <v>834355</v>
      </c>
      <c r="J80" s="12">
        <v>8148</v>
      </c>
      <c r="K80" s="11">
        <v>1695470</v>
      </c>
      <c r="L80" s="11">
        <v>16557.3</v>
      </c>
      <c r="M80" s="12">
        <v>149361</v>
      </c>
      <c r="N80" s="11">
        <v>1458.6</v>
      </c>
      <c r="O80" s="11">
        <v>4.5456299999999998E-2</v>
      </c>
      <c r="P80" s="11">
        <v>0.112</v>
      </c>
      <c r="Q80" s="12">
        <v>0.112</v>
      </c>
      <c r="R80" s="11">
        <v>2.74038E-5</v>
      </c>
      <c r="S80" s="11">
        <v>4.47</v>
      </c>
      <c r="T80" s="11">
        <v>4.46</v>
      </c>
      <c r="X80" s="11">
        <v>4.0110130323779747E-2</v>
      </c>
      <c r="Y80" s="11">
        <v>4.0931004281792693E-2</v>
      </c>
      <c r="Z80" s="11">
        <v>4.4503606913684692E-2</v>
      </c>
      <c r="AB80" s="13">
        <v>7.6951713465625016</v>
      </c>
      <c r="AE80" s="12"/>
    </row>
    <row r="81" spans="1:34" x14ac:dyDescent="0.25">
      <c r="A81" s="11">
        <v>20</v>
      </c>
      <c r="B81" s="11" t="s">
        <v>154</v>
      </c>
      <c r="C81" s="11">
        <v>32959</v>
      </c>
      <c r="D81" s="11">
        <v>32856</v>
      </c>
      <c r="E81" s="12">
        <v>2718</v>
      </c>
      <c r="F81" s="12">
        <v>26.542999999999999</v>
      </c>
      <c r="G81" s="12">
        <v>18362100</v>
      </c>
      <c r="H81" s="11">
        <v>179317</v>
      </c>
      <c r="I81" s="11">
        <v>832710</v>
      </c>
      <c r="J81" s="12">
        <v>8131.93</v>
      </c>
      <c r="K81" s="11">
        <v>1602660</v>
      </c>
      <c r="L81" s="11">
        <v>15651</v>
      </c>
      <c r="M81" s="12">
        <v>141257</v>
      </c>
      <c r="N81" s="11">
        <v>1379.46</v>
      </c>
      <c r="O81" s="11">
        <v>4.5349399999999998E-2</v>
      </c>
      <c r="P81" s="11">
        <v>0.122</v>
      </c>
      <c r="Q81" s="12">
        <v>0.112</v>
      </c>
      <c r="R81" s="11">
        <v>1.48023E-4</v>
      </c>
      <c r="S81" s="11">
        <v>1.93</v>
      </c>
      <c r="T81" s="11">
        <v>1.92</v>
      </c>
      <c r="X81" s="11">
        <v>4.0125346525052931E-2</v>
      </c>
      <c r="Y81" s="11">
        <v>4.0946849793591505E-2</v>
      </c>
      <c r="Z81" s="11">
        <v>4.4398587139083533E-2</v>
      </c>
      <c r="AB81" s="13">
        <v>5.3172085902684074</v>
      </c>
      <c r="AC81" s="11">
        <v>6.6184244663000786</v>
      </c>
      <c r="AD81" s="11">
        <v>2.0018903886131074</v>
      </c>
      <c r="AE81" s="12"/>
    </row>
    <row r="82" spans="1:34" x14ac:dyDescent="0.25">
      <c r="E82" s="12"/>
      <c r="F82" s="12"/>
      <c r="G82" s="12"/>
      <c r="J82" s="12"/>
      <c r="M82" s="12"/>
      <c r="Q82" s="12"/>
      <c r="AE82" s="12"/>
    </row>
    <row r="83" spans="1:34" x14ac:dyDescent="0.25">
      <c r="A83" s="11">
        <v>1</v>
      </c>
      <c r="B83" s="11" t="s">
        <v>155</v>
      </c>
      <c r="C83" s="11">
        <v>32444</v>
      </c>
      <c r="D83" s="11">
        <v>32501</v>
      </c>
      <c r="E83" s="12">
        <v>254</v>
      </c>
      <c r="F83" s="12">
        <v>2.48047</v>
      </c>
      <c r="G83" s="12">
        <v>7524300</v>
      </c>
      <c r="H83" s="11">
        <v>73479.5</v>
      </c>
      <c r="I83" s="11">
        <v>337766</v>
      </c>
      <c r="J83" s="12">
        <v>3298.5</v>
      </c>
      <c r="K83" s="11">
        <v>745282</v>
      </c>
      <c r="L83" s="11">
        <v>7278.14</v>
      </c>
      <c r="M83" s="12">
        <v>65589.899999999994</v>
      </c>
      <c r="N83" s="11">
        <v>640.52599999999995</v>
      </c>
      <c r="O83" s="11">
        <v>4.4889999999999999E-2</v>
      </c>
      <c r="P83" s="11">
        <v>0.17100000000000001</v>
      </c>
      <c r="Q83" s="12">
        <v>0.17599999999999999</v>
      </c>
      <c r="R83" s="11">
        <v>3.3757300000000003E-5</v>
      </c>
      <c r="S83" s="11">
        <v>6.12</v>
      </c>
      <c r="T83" s="11">
        <v>6.27</v>
      </c>
      <c r="X83" s="11">
        <v>1.6442336197837502E-2</v>
      </c>
      <c r="Y83" s="11">
        <v>1.6578631917682871E-2</v>
      </c>
      <c r="Z83" s="11">
        <v>4.4504118203483128E-2</v>
      </c>
      <c r="AB83" s="13">
        <v>7.7067484814685727</v>
      </c>
      <c r="AE83" s="12"/>
    </row>
    <row r="84" spans="1:34" x14ac:dyDescent="0.25">
      <c r="A84" s="11">
        <v>2</v>
      </c>
      <c r="B84" s="11" t="s">
        <v>156</v>
      </c>
      <c r="C84" s="11">
        <v>32451</v>
      </c>
      <c r="D84" s="11">
        <v>32571</v>
      </c>
      <c r="E84" s="12">
        <v>260</v>
      </c>
      <c r="F84" s="12">
        <v>2.5390600000000001</v>
      </c>
      <c r="G84" s="12">
        <v>7507040</v>
      </c>
      <c r="H84" s="11">
        <v>73310.899999999994</v>
      </c>
      <c r="I84" s="11">
        <v>336003</v>
      </c>
      <c r="J84" s="12">
        <v>3281.28</v>
      </c>
      <c r="K84" s="11">
        <v>745881</v>
      </c>
      <c r="L84" s="11">
        <v>7283.99</v>
      </c>
      <c r="M84" s="12">
        <v>65695.899999999994</v>
      </c>
      <c r="N84" s="11">
        <v>641.56200000000001</v>
      </c>
      <c r="O84" s="11">
        <v>4.4758300000000001E-2</v>
      </c>
      <c r="P84" s="11">
        <v>0.17499999999999999</v>
      </c>
      <c r="Q84" s="12">
        <v>0.17599999999999999</v>
      </c>
      <c r="R84" s="11">
        <v>3.4634200000000001E-5</v>
      </c>
      <c r="S84" s="11">
        <v>6.13</v>
      </c>
      <c r="T84" s="11">
        <v>6.2</v>
      </c>
      <c r="X84" s="11">
        <v>1.6404608969386635E-2</v>
      </c>
      <c r="Y84" s="11">
        <v>1.654027736055922E-2</v>
      </c>
      <c r="Z84" s="11">
        <v>4.4374432800120496E-2</v>
      </c>
      <c r="AB84" s="13">
        <v>4.7702818931283364</v>
      </c>
      <c r="AE84" s="12"/>
    </row>
    <row r="85" spans="1:34" x14ac:dyDescent="0.25">
      <c r="A85" s="11">
        <v>3</v>
      </c>
      <c r="B85" s="11" t="s">
        <v>157</v>
      </c>
      <c r="C85" s="11">
        <v>32525</v>
      </c>
      <c r="D85" s="11">
        <v>32613</v>
      </c>
      <c r="E85" s="12">
        <v>292</v>
      </c>
      <c r="F85" s="12">
        <v>2.8515600000000001</v>
      </c>
      <c r="G85" s="12">
        <v>7580120</v>
      </c>
      <c r="H85" s="11">
        <v>74024.600000000006</v>
      </c>
      <c r="I85" s="11">
        <v>339353</v>
      </c>
      <c r="J85" s="12">
        <v>3313.99</v>
      </c>
      <c r="K85" s="11">
        <v>755188</v>
      </c>
      <c r="L85" s="11">
        <v>7374.88</v>
      </c>
      <c r="M85" s="12">
        <v>66618.899999999994</v>
      </c>
      <c r="N85" s="11">
        <v>650.57500000000005</v>
      </c>
      <c r="O85" s="11">
        <v>4.4768799999999997E-2</v>
      </c>
      <c r="P85" s="11">
        <v>0.17299999999999999</v>
      </c>
      <c r="Q85" s="12">
        <v>0.17499999999999999</v>
      </c>
      <c r="R85" s="11">
        <v>3.8521800000000001E-5</v>
      </c>
      <c r="S85" s="11">
        <v>6.36</v>
      </c>
      <c r="T85" s="11">
        <v>5.85</v>
      </c>
      <c r="X85" s="11">
        <v>1.6564311952455339E-2</v>
      </c>
      <c r="Y85" s="11">
        <v>1.6702645870772775E-2</v>
      </c>
      <c r="Z85" s="11">
        <v>4.4381106251066754E-2</v>
      </c>
      <c r="AB85" s="13">
        <v>4.921388842904495</v>
      </c>
      <c r="AE85" s="12"/>
    </row>
    <row r="86" spans="1:34" x14ac:dyDescent="0.25">
      <c r="A86" s="11">
        <v>4</v>
      </c>
      <c r="B86" s="11" t="s">
        <v>158</v>
      </c>
      <c r="C86" s="11">
        <v>32561</v>
      </c>
      <c r="D86" s="11">
        <v>32650</v>
      </c>
      <c r="E86" s="12">
        <v>268</v>
      </c>
      <c r="F86" s="12">
        <v>2.6171899999999999</v>
      </c>
      <c r="G86" s="12">
        <v>7620370</v>
      </c>
      <c r="H86" s="11">
        <v>74417.7</v>
      </c>
      <c r="I86" s="11">
        <v>341091</v>
      </c>
      <c r="J86" s="12">
        <v>3330.97</v>
      </c>
      <c r="K86" s="11">
        <v>751105</v>
      </c>
      <c r="L86" s="11">
        <v>7335.01</v>
      </c>
      <c r="M86" s="12">
        <v>65923.899999999994</v>
      </c>
      <c r="N86" s="11">
        <v>643.78800000000001</v>
      </c>
      <c r="O86" s="11">
        <v>4.4760399999999999E-2</v>
      </c>
      <c r="P86" s="11">
        <v>0.18099999999999999</v>
      </c>
      <c r="Q86" s="12">
        <v>0.17499999999999999</v>
      </c>
      <c r="R86" s="11">
        <v>3.5168900000000001E-5</v>
      </c>
      <c r="S86" s="11">
        <v>6.13</v>
      </c>
      <c r="T86" s="11">
        <v>6.11</v>
      </c>
      <c r="X86" s="11">
        <v>1.6652275021874288E-2</v>
      </c>
      <c r="Y86" s="11">
        <v>1.6792088257804563E-2</v>
      </c>
      <c r="Z86" s="11">
        <v>4.4370721361182947E-2</v>
      </c>
      <c r="AB86" s="13">
        <v>4.6862437812653646</v>
      </c>
      <c r="AE86" s="12"/>
    </row>
    <row r="87" spans="1:34" x14ac:dyDescent="0.25">
      <c r="A87" s="11">
        <v>5</v>
      </c>
      <c r="B87" s="11" t="s">
        <v>159</v>
      </c>
      <c r="C87" s="11">
        <v>32602</v>
      </c>
      <c r="D87" s="11">
        <v>32698</v>
      </c>
      <c r="E87" s="12">
        <v>283</v>
      </c>
      <c r="F87" s="12">
        <v>2.7636699999999998</v>
      </c>
      <c r="G87" s="12">
        <v>7641960</v>
      </c>
      <c r="H87" s="11">
        <v>74628.5</v>
      </c>
      <c r="I87" s="11">
        <v>343580</v>
      </c>
      <c r="J87" s="12">
        <v>3355.27</v>
      </c>
      <c r="K87" s="11">
        <v>758610</v>
      </c>
      <c r="L87" s="11">
        <v>7408.3</v>
      </c>
      <c r="M87" s="12">
        <v>66391.899999999994</v>
      </c>
      <c r="N87" s="11">
        <v>648.35799999999995</v>
      </c>
      <c r="O87" s="11">
        <v>4.4959699999999998E-2</v>
      </c>
      <c r="P87" s="11">
        <v>0.17399999999999999</v>
      </c>
      <c r="Q87" s="12">
        <v>0.17399999999999999</v>
      </c>
      <c r="R87" s="11">
        <v>3.7032400000000001E-5</v>
      </c>
      <c r="S87" s="11">
        <v>6.19</v>
      </c>
      <c r="T87" s="11">
        <v>5.94</v>
      </c>
      <c r="X87" s="11">
        <v>1.6699445245821159E-2</v>
      </c>
      <c r="Y87" s="11">
        <v>1.6840055034312216E-2</v>
      </c>
      <c r="Z87" s="11">
        <v>4.4567177963447377E-2</v>
      </c>
      <c r="AE87" s="12"/>
    </row>
    <row r="88" spans="1:34" x14ac:dyDescent="0.25">
      <c r="A88" s="11">
        <v>6</v>
      </c>
      <c r="B88" s="11" t="s">
        <v>160</v>
      </c>
      <c r="C88" s="11">
        <v>32646</v>
      </c>
      <c r="D88" s="11">
        <v>32671</v>
      </c>
      <c r="E88" s="12">
        <v>287</v>
      </c>
      <c r="F88" s="12">
        <v>2.8027299999999999</v>
      </c>
      <c r="G88" s="12">
        <v>7677180</v>
      </c>
      <c r="H88" s="11">
        <v>74972.5</v>
      </c>
      <c r="I88" s="11">
        <v>344267</v>
      </c>
      <c r="J88" s="12">
        <v>3361.98</v>
      </c>
      <c r="K88" s="11">
        <v>752541</v>
      </c>
      <c r="L88" s="11">
        <v>7349.03</v>
      </c>
      <c r="M88" s="12">
        <v>66561.899999999994</v>
      </c>
      <c r="N88" s="11">
        <v>650.01900000000001</v>
      </c>
      <c r="O88" s="11">
        <v>4.4842899999999998E-2</v>
      </c>
      <c r="P88" s="11">
        <v>0.183</v>
      </c>
      <c r="Q88" s="12">
        <v>0.17399999999999999</v>
      </c>
      <c r="R88" s="11">
        <v>3.7383499999999999E-5</v>
      </c>
      <c r="S88" s="11">
        <v>5.61</v>
      </c>
      <c r="T88" s="11">
        <v>5.9</v>
      </c>
      <c r="X88" s="11">
        <v>1.6776421322850212E-2</v>
      </c>
      <c r="Y88" s="11">
        <v>1.6918335888322207E-2</v>
      </c>
      <c r="Z88" s="11">
        <v>4.4449593756088701E-2</v>
      </c>
      <c r="AB88" s="13">
        <v>6.4721514191163898</v>
      </c>
      <c r="AE88" s="12"/>
    </row>
    <row r="89" spans="1:34" x14ac:dyDescent="0.25">
      <c r="A89" s="11">
        <v>7</v>
      </c>
      <c r="B89" s="11" t="s">
        <v>161</v>
      </c>
      <c r="C89" s="11">
        <v>32623</v>
      </c>
      <c r="D89" s="11">
        <v>32745</v>
      </c>
      <c r="E89" s="12">
        <v>277</v>
      </c>
      <c r="F89" s="12">
        <v>2.7050800000000002</v>
      </c>
      <c r="G89" s="12">
        <v>7709370</v>
      </c>
      <c r="H89" s="11">
        <v>75286.8</v>
      </c>
      <c r="I89" s="11">
        <v>344942</v>
      </c>
      <c r="J89" s="12">
        <v>3368.57</v>
      </c>
      <c r="K89" s="11">
        <v>760521</v>
      </c>
      <c r="L89" s="11">
        <v>7426.96</v>
      </c>
      <c r="M89" s="12">
        <v>66885.899999999994</v>
      </c>
      <c r="N89" s="11">
        <v>653.18299999999999</v>
      </c>
      <c r="O89" s="11">
        <v>4.4743199999999997E-2</v>
      </c>
      <c r="P89" s="11">
        <v>0.187</v>
      </c>
      <c r="Q89" s="12">
        <v>0.17399999999999999</v>
      </c>
      <c r="R89" s="11">
        <v>3.5930299999999997E-5</v>
      </c>
      <c r="S89" s="11">
        <v>5.97</v>
      </c>
      <c r="T89" s="11">
        <v>6.01</v>
      </c>
      <c r="X89" s="11">
        <v>1.6846751500205533E-2</v>
      </c>
      <c r="Y89" s="11">
        <v>1.6989863504446444E-2</v>
      </c>
      <c r="Z89" s="11">
        <v>4.4349123683955834E-2</v>
      </c>
      <c r="AB89" s="13">
        <v>4.1972075758118788</v>
      </c>
      <c r="AE89" s="12"/>
    </row>
    <row r="90" spans="1:34" x14ac:dyDescent="0.25">
      <c r="A90" s="11">
        <v>8</v>
      </c>
      <c r="B90" s="11" t="s">
        <v>162</v>
      </c>
      <c r="C90" s="11">
        <v>32695</v>
      </c>
      <c r="D90" s="11">
        <v>32760</v>
      </c>
      <c r="E90" s="12">
        <v>286</v>
      </c>
      <c r="F90" s="12">
        <v>2.79297</v>
      </c>
      <c r="G90" s="12">
        <v>7766320</v>
      </c>
      <c r="H90" s="11">
        <v>75843</v>
      </c>
      <c r="I90" s="11">
        <v>349021</v>
      </c>
      <c r="J90" s="12">
        <v>3408.41</v>
      </c>
      <c r="K90" s="11">
        <v>769030</v>
      </c>
      <c r="L90" s="11">
        <v>7510.06</v>
      </c>
      <c r="M90" s="12">
        <v>67784</v>
      </c>
      <c r="N90" s="11">
        <v>661.95299999999997</v>
      </c>
      <c r="O90" s="11">
        <v>4.4940399999999998E-2</v>
      </c>
      <c r="P90" s="11">
        <v>0.17699999999999999</v>
      </c>
      <c r="Q90" s="12">
        <v>0.17299999999999999</v>
      </c>
      <c r="R90" s="11">
        <v>3.6825700000000002E-5</v>
      </c>
      <c r="S90" s="11">
        <v>5.91</v>
      </c>
      <c r="T90" s="11">
        <v>5.91</v>
      </c>
      <c r="X90" s="11">
        <v>1.6971211075913546E-2</v>
      </c>
      <c r="Y90" s="11">
        <v>1.7116454557496826E-2</v>
      </c>
      <c r="Z90" s="11">
        <v>4.4541663815223481E-2</v>
      </c>
      <c r="AB90" s="13">
        <v>8.5568937681053114</v>
      </c>
      <c r="AC90" s="11">
        <v>5.9015593945429075</v>
      </c>
      <c r="AD90" s="11">
        <v>1.6959468245829661</v>
      </c>
      <c r="AE90" s="12"/>
    </row>
    <row r="91" spans="1:34" x14ac:dyDescent="0.25">
      <c r="E91" s="12"/>
      <c r="F91" s="12"/>
      <c r="G91" s="12"/>
    </row>
    <row r="92" spans="1:34" x14ac:dyDescent="0.25">
      <c r="A92" s="11">
        <v>1</v>
      </c>
      <c r="B92" s="11" t="s">
        <v>163</v>
      </c>
      <c r="C92" s="11">
        <v>35091</v>
      </c>
      <c r="D92" s="11">
        <v>35126</v>
      </c>
      <c r="E92" s="12">
        <v>214</v>
      </c>
      <c r="F92" s="12">
        <v>4.1796899999999999</v>
      </c>
      <c r="G92" s="12">
        <v>12483500</v>
      </c>
      <c r="H92" s="11">
        <v>243818</v>
      </c>
      <c r="I92" s="11">
        <v>561449</v>
      </c>
      <c r="J92" s="11">
        <v>10965.8</v>
      </c>
      <c r="K92" s="11">
        <v>1172520</v>
      </c>
      <c r="L92" s="11">
        <v>22900.799999999999</v>
      </c>
      <c r="M92" s="11">
        <v>102427</v>
      </c>
      <c r="N92" s="11">
        <v>2000.53</v>
      </c>
      <c r="O92" s="11">
        <v>4.49752E-2</v>
      </c>
      <c r="P92" s="11">
        <v>0.123</v>
      </c>
      <c r="Q92" s="11">
        <v>0.13600000000000001</v>
      </c>
      <c r="R92" s="11">
        <v>1.7142600000000001E-5</v>
      </c>
      <c r="S92" s="11">
        <v>7.24</v>
      </c>
      <c r="T92" s="11">
        <v>6.84</v>
      </c>
      <c r="X92" s="11">
        <v>5.4558584735665647E-2</v>
      </c>
      <c r="Y92" s="11">
        <v>5.6088643232931862E-2</v>
      </c>
      <c r="Z92" s="11">
        <v>4.3693469072185562E-2</v>
      </c>
      <c r="AB92" s="13">
        <v>-10.648779798502318</v>
      </c>
    </row>
    <row r="93" spans="1:34" x14ac:dyDescent="0.25">
      <c r="A93" s="11">
        <v>2</v>
      </c>
      <c r="B93" s="11" t="s">
        <v>164</v>
      </c>
      <c r="C93" s="11">
        <v>35173</v>
      </c>
      <c r="D93" s="11">
        <v>35182</v>
      </c>
      <c r="E93" s="12">
        <v>244</v>
      </c>
      <c r="F93" s="12">
        <v>4.7656299999999998</v>
      </c>
      <c r="G93" s="11">
        <v>12289600</v>
      </c>
      <c r="H93" s="13">
        <v>240031</v>
      </c>
      <c r="I93" s="11">
        <v>552413</v>
      </c>
      <c r="J93" s="11">
        <v>10789.3</v>
      </c>
      <c r="K93" s="11">
        <v>1159500</v>
      </c>
      <c r="L93" s="11">
        <v>22646.5</v>
      </c>
      <c r="M93" s="11">
        <v>101703</v>
      </c>
      <c r="N93" s="11">
        <v>1986.39</v>
      </c>
      <c r="O93" s="11">
        <v>4.4949700000000002E-2</v>
      </c>
      <c r="P93" s="11">
        <v>0.14099999999999999</v>
      </c>
      <c r="Q93" s="11">
        <v>0.13800000000000001</v>
      </c>
      <c r="R93" s="11">
        <v>1.98542E-5</v>
      </c>
      <c r="S93" s="11">
        <v>6.32</v>
      </c>
      <c r="T93" s="11">
        <v>6.4</v>
      </c>
      <c r="X93" s="11">
        <v>5.3711176585348741E-2</v>
      </c>
      <c r="Y93" s="11">
        <v>5.5193428579747572E-2</v>
      </c>
      <c r="Z93" s="11">
        <v>4.3688567889302046E-2</v>
      </c>
      <c r="AB93" s="13">
        <v>-10.759757282533755</v>
      </c>
    </row>
    <row r="94" spans="1:34" x14ac:dyDescent="0.25">
      <c r="A94" s="11">
        <v>3</v>
      </c>
      <c r="B94" s="11" t="s">
        <v>165</v>
      </c>
      <c r="C94" s="11">
        <v>35220</v>
      </c>
      <c r="D94" s="11">
        <v>35229</v>
      </c>
      <c r="E94" s="12">
        <v>238</v>
      </c>
      <c r="F94" s="12">
        <v>4.6484399999999999</v>
      </c>
      <c r="G94" s="12">
        <v>12414800</v>
      </c>
      <c r="H94" s="11">
        <v>242477</v>
      </c>
      <c r="I94" s="14">
        <v>556825</v>
      </c>
      <c r="J94" s="11">
        <v>10875.5</v>
      </c>
      <c r="K94" s="11">
        <v>1169120</v>
      </c>
      <c r="L94" s="11">
        <v>22834.400000000001</v>
      </c>
      <c r="M94" s="11">
        <v>103076</v>
      </c>
      <c r="N94" s="11">
        <v>2013.2</v>
      </c>
      <c r="O94" s="11">
        <v>4.4851799999999997E-2</v>
      </c>
      <c r="P94" s="11">
        <v>0.13700000000000001</v>
      </c>
      <c r="Q94" s="11">
        <v>0.13700000000000001</v>
      </c>
      <c r="R94" s="11">
        <v>1.9170699999999999E-5</v>
      </c>
      <c r="S94" s="11">
        <v>6.56</v>
      </c>
      <c r="T94" s="11">
        <v>6.48</v>
      </c>
      <c r="U94" s="14"/>
      <c r="X94" s="11">
        <v>5.4258512295851817E-2</v>
      </c>
      <c r="Y94" s="11">
        <v>5.5771553044154321E-2</v>
      </c>
      <c r="Z94" s="11">
        <v>4.3580607220608303E-2</v>
      </c>
      <c r="AA94" s="14"/>
      <c r="AH94" s="14"/>
    </row>
    <row r="95" spans="1:34" x14ac:dyDescent="0.25">
      <c r="A95" s="11">
        <v>4</v>
      </c>
      <c r="B95" s="11" t="s">
        <v>166</v>
      </c>
      <c r="C95" s="11">
        <v>35271</v>
      </c>
      <c r="D95" s="11">
        <v>35286</v>
      </c>
      <c r="E95" s="12">
        <v>230</v>
      </c>
      <c r="F95" s="12">
        <v>4.4921899999999999</v>
      </c>
      <c r="G95" s="12">
        <v>12425900</v>
      </c>
      <c r="H95" s="11">
        <v>242693</v>
      </c>
      <c r="I95" s="11">
        <v>559044</v>
      </c>
      <c r="J95" s="11">
        <v>10918.8</v>
      </c>
      <c r="K95" s="11">
        <v>1171990</v>
      </c>
      <c r="L95" s="11">
        <v>22890.400000000001</v>
      </c>
      <c r="M95" s="11">
        <v>102402</v>
      </c>
      <c r="N95" s="11">
        <v>2000.04</v>
      </c>
      <c r="O95" s="11">
        <v>4.4990299999999997E-2</v>
      </c>
      <c r="P95" s="11">
        <v>0.13500000000000001</v>
      </c>
      <c r="Q95" s="11">
        <v>0.13700000000000001</v>
      </c>
      <c r="R95" s="11">
        <v>1.85098E-5</v>
      </c>
      <c r="S95" s="11">
        <v>6.57</v>
      </c>
      <c r="T95" s="11">
        <v>6.59</v>
      </c>
      <c r="X95" s="11">
        <v>5.4306846111660756E-2</v>
      </c>
      <c r="Y95" s="11">
        <v>5.5822621365688739E-2</v>
      </c>
      <c r="Z95" s="11">
        <v>4.3714047378355617E-2</v>
      </c>
      <c r="AB95" s="13">
        <v>-10.182825211893732</v>
      </c>
    </row>
    <row r="96" spans="1:34" x14ac:dyDescent="0.25">
      <c r="A96" s="11">
        <v>5</v>
      </c>
      <c r="B96" s="11" t="s">
        <v>167</v>
      </c>
      <c r="C96" s="11">
        <v>35324</v>
      </c>
      <c r="D96" s="11">
        <v>35299</v>
      </c>
      <c r="E96" s="12">
        <v>226</v>
      </c>
      <c r="F96" s="12">
        <v>4.4140600000000001</v>
      </c>
      <c r="G96" s="12">
        <v>12449300</v>
      </c>
      <c r="H96" s="11">
        <v>243150</v>
      </c>
      <c r="I96" s="12">
        <v>559760</v>
      </c>
      <c r="J96" s="11">
        <v>10932.8</v>
      </c>
      <c r="K96" s="11">
        <v>1177520</v>
      </c>
      <c r="L96" s="11">
        <v>22998.400000000001</v>
      </c>
      <c r="M96" s="11">
        <v>102539</v>
      </c>
      <c r="N96" s="11">
        <v>2002.71</v>
      </c>
      <c r="O96" s="11">
        <v>4.4963099999999999E-2</v>
      </c>
      <c r="P96" s="11">
        <v>0.13300000000000001</v>
      </c>
      <c r="Q96" s="11">
        <v>0.13700000000000001</v>
      </c>
      <c r="R96" s="11">
        <v>1.8153599999999998E-5</v>
      </c>
      <c r="S96" s="11">
        <v>6.52</v>
      </c>
      <c r="T96" s="11">
        <v>6.65</v>
      </c>
      <c r="X96" s="11">
        <v>5.4409107934923186E-2</v>
      </c>
      <c r="Y96" s="11">
        <v>5.5930677057366991E-2</v>
      </c>
      <c r="Z96" s="11">
        <v>4.3685220192409904E-2</v>
      </c>
      <c r="AB96" s="13">
        <v>-10.835559183262511</v>
      </c>
      <c r="AC96" s="11">
        <v>-10.60673036904808</v>
      </c>
      <c r="AD96" s="11">
        <v>0.29282736623319783</v>
      </c>
    </row>
    <row r="97" spans="1:31" x14ac:dyDescent="0.25">
      <c r="E97" s="12"/>
      <c r="F97" s="12"/>
      <c r="G97" s="12"/>
      <c r="I97" s="14"/>
    </row>
    <row r="98" spans="1:31" x14ac:dyDescent="0.25">
      <c r="A98" s="11">
        <v>1</v>
      </c>
      <c r="B98" s="11" t="s">
        <v>168</v>
      </c>
      <c r="C98" s="11">
        <v>35409</v>
      </c>
      <c r="D98" s="11">
        <v>35290</v>
      </c>
      <c r="E98" s="12">
        <v>207</v>
      </c>
      <c r="F98" s="12">
        <v>4.0429700000000004</v>
      </c>
      <c r="G98" s="12">
        <v>13570100</v>
      </c>
      <c r="H98" s="11">
        <v>265041</v>
      </c>
      <c r="I98" s="11">
        <v>611741</v>
      </c>
      <c r="J98" s="11">
        <v>11948.1</v>
      </c>
      <c r="K98" s="11">
        <v>1235200</v>
      </c>
      <c r="L98" s="11">
        <v>24125</v>
      </c>
      <c r="M98" s="11">
        <v>108729</v>
      </c>
      <c r="N98" s="11">
        <v>2123.61</v>
      </c>
      <c r="O98" s="11">
        <v>4.5080200000000001E-2</v>
      </c>
      <c r="P98" s="12">
        <v>0.13100000000000001</v>
      </c>
      <c r="Q98" s="12">
        <v>0.13100000000000001</v>
      </c>
      <c r="R98" s="11">
        <v>1.52542E-5</v>
      </c>
      <c r="S98" s="11">
        <v>7.13</v>
      </c>
      <c r="T98" s="11">
        <v>6.95</v>
      </c>
      <c r="X98" s="11">
        <v>5.9307605906559639E-2</v>
      </c>
      <c r="Y98" s="11">
        <v>6.1120047759309244E-2</v>
      </c>
      <c r="Z98" s="11">
        <v>4.3683801069164085E-2</v>
      </c>
      <c r="AB98" s="13">
        <v>-10.867692390917561</v>
      </c>
    </row>
    <row r="99" spans="1:31" x14ac:dyDescent="0.25">
      <c r="A99" s="11">
        <v>2</v>
      </c>
      <c r="B99" s="11" t="s">
        <v>169</v>
      </c>
      <c r="C99" s="11">
        <v>35314</v>
      </c>
      <c r="D99" s="11">
        <v>35375</v>
      </c>
      <c r="E99" s="12">
        <v>233</v>
      </c>
      <c r="F99" s="12">
        <v>4.5507799999999996</v>
      </c>
      <c r="G99" s="12">
        <v>13556400</v>
      </c>
      <c r="H99" s="11">
        <v>264773</v>
      </c>
      <c r="I99" s="11">
        <v>611755</v>
      </c>
      <c r="J99" s="11">
        <v>11948.3</v>
      </c>
      <c r="K99" s="11">
        <v>1230340</v>
      </c>
      <c r="L99" s="11">
        <v>24030.1</v>
      </c>
      <c r="M99" s="11">
        <v>108200</v>
      </c>
      <c r="N99" s="11">
        <v>2113.2800000000002</v>
      </c>
      <c r="O99" s="11">
        <v>4.5126600000000003E-2</v>
      </c>
      <c r="P99" s="11">
        <v>0.13300000000000001</v>
      </c>
      <c r="Q99" s="11">
        <v>0.13100000000000001</v>
      </c>
      <c r="R99" s="11">
        <v>1.7187500000000001E-5</v>
      </c>
      <c r="S99" s="11">
        <v>6.63</v>
      </c>
      <c r="T99" s="11">
        <v>6.55</v>
      </c>
      <c r="X99" s="11">
        <v>5.9247636172130032E-2</v>
      </c>
      <c r="Y99" s="11">
        <v>6.1056358633279864E-2</v>
      </c>
      <c r="Z99" s="11">
        <v>4.3730175306510341E-2</v>
      </c>
      <c r="AB99" s="13">
        <v>-9.8176405346863671</v>
      </c>
    </row>
    <row r="100" spans="1:31" x14ac:dyDescent="0.25">
      <c r="A100" s="11">
        <v>3</v>
      </c>
      <c r="B100" s="11" t="s">
        <v>170</v>
      </c>
      <c r="C100" s="11">
        <v>35402</v>
      </c>
      <c r="D100" s="11">
        <v>35382</v>
      </c>
      <c r="E100" s="12">
        <v>224</v>
      </c>
      <c r="F100" s="12">
        <v>4.375</v>
      </c>
      <c r="G100" s="12">
        <v>13441500</v>
      </c>
      <c r="H100" s="11">
        <v>262529</v>
      </c>
      <c r="I100" s="11">
        <v>606341</v>
      </c>
      <c r="J100" s="12">
        <v>11842.6</v>
      </c>
      <c r="K100" s="11">
        <v>1224340</v>
      </c>
      <c r="L100" s="11">
        <v>23912.9</v>
      </c>
      <c r="M100" s="12">
        <v>107107</v>
      </c>
      <c r="N100" s="11">
        <v>2091.9299999999998</v>
      </c>
      <c r="O100" s="11">
        <v>4.5109499999999997E-2</v>
      </c>
      <c r="P100" s="12">
        <v>0.125</v>
      </c>
      <c r="Q100" s="12">
        <v>0.13100000000000001</v>
      </c>
      <c r="R100" s="11">
        <v>1.66648E-5</v>
      </c>
      <c r="S100" s="11">
        <v>6.41</v>
      </c>
      <c r="T100" s="11">
        <v>6.68</v>
      </c>
      <c r="X100" s="11">
        <v>5.8745501530114944E-2</v>
      </c>
      <c r="Y100" s="11">
        <v>6.0523235440194681E-2</v>
      </c>
      <c r="Z100" s="11">
        <v>4.3725418965094617E-2</v>
      </c>
      <c r="AB100" s="13">
        <v>-9.9253383733626244</v>
      </c>
      <c r="AE100" s="12"/>
    </row>
    <row r="101" spans="1:31" x14ac:dyDescent="0.25">
      <c r="A101" s="11">
        <v>4</v>
      </c>
      <c r="B101" s="11" t="s">
        <v>171</v>
      </c>
      <c r="C101" s="11">
        <v>35428</v>
      </c>
      <c r="D101" s="11">
        <v>35329</v>
      </c>
      <c r="E101" s="12">
        <v>226</v>
      </c>
      <c r="F101" s="12">
        <v>4.4140600000000001</v>
      </c>
      <c r="G101" s="12">
        <v>13387200</v>
      </c>
      <c r="H101" s="11">
        <v>261469</v>
      </c>
      <c r="I101" s="11">
        <v>604241</v>
      </c>
      <c r="J101" s="12">
        <v>11801.6</v>
      </c>
      <c r="K101" s="11">
        <v>1218430</v>
      </c>
      <c r="L101" s="11">
        <v>23797.5</v>
      </c>
      <c r="M101" s="12">
        <v>107540</v>
      </c>
      <c r="N101" s="11">
        <v>2100.39</v>
      </c>
      <c r="O101" s="11">
        <v>4.5135500000000002E-2</v>
      </c>
      <c r="P101" s="12">
        <v>0.13300000000000001</v>
      </c>
      <c r="Q101" s="12">
        <v>0.13200000000000001</v>
      </c>
      <c r="R101" s="11">
        <v>1.6881700000000001E-5</v>
      </c>
      <c r="S101" s="11">
        <v>6.9</v>
      </c>
      <c r="T101" s="11">
        <v>6.65</v>
      </c>
      <c r="X101" s="11">
        <v>5.8508307804385894E-2</v>
      </c>
      <c r="Y101" s="11">
        <v>6.0271499527478706E-2</v>
      </c>
      <c r="Z101" s="11">
        <v>4.3756205353717548E-2</v>
      </c>
      <c r="AB101" s="13">
        <v>-9.2282421757735591</v>
      </c>
      <c r="AE101" s="12"/>
    </row>
    <row r="102" spans="1:31" x14ac:dyDescent="0.25">
      <c r="A102" s="11">
        <v>5</v>
      </c>
      <c r="B102" s="11" t="s">
        <v>172</v>
      </c>
      <c r="C102" s="11">
        <v>35351</v>
      </c>
      <c r="D102" s="11">
        <v>35330</v>
      </c>
      <c r="E102" s="12">
        <v>248</v>
      </c>
      <c r="F102" s="12">
        <v>4.84375</v>
      </c>
      <c r="G102" s="12">
        <v>13490900</v>
      </c>
      <c r="H102" s="11">
        <v>263494</v>
      </c>
      <c r="I102" s="11">
        <v>609154</v>
      </c>
      <c r="J102" s="12">
        <v>11897.5</v>
      </c>
      <c r="K102" s="11">
        <v>1224110</v>
      </c>
      <c r="L102" s="11">
        <v>23908.400000000001</v>
      </c>
      <c r="M102" s="12">
        <v>107609</v>
      </c>
      <c r="N102" s="11">
        <v>2101.7399999999998</v>
      </c>
      <c r="O102" s="11">
        <v>4.5152999999999999E-2</v>
      </c>
      <c r="P102" s="12">
        <v>0.126</v>
      </c>
      <c r="Q102" s="12">
        <v>0.13100000000000001</v>
      </c>
      <c r="R102" s="11">
        <v>1.83828E-5</v>
      </c>
      <c r="S102" s="11">
        <v>5.97</v>
      </c>
      <c r="T102" s="11">
        <v>6.35</v>
      </c>
      <c r="X102" s="11">
        <v>5.8961437327594693E-2</v>
      </c>
      <c r="Y102" s="11">
        <v>6.0752463615578137E-2</v>
      </c>
      <c r="Z102" s="11">
        <v>4.3762498676314175E-2</v>
      </c>
      <c r="AB102" s="13">
        <v>-9.0857424722181612</v>
      </c>
      <c r="AE102" s="12"/>
    </row>
    <row r="103" spans="1:31" x14ac:dyDescent="0.25">
      <c r="A103" s="11">
        <v>6</v>
      </c>
      <c r="B103" s="11" t="s">
        <v>173</v>
      </c>
      <c r="C103" s="11">
        <v>35360</v>
      </c>
      <c r="D103" s="11">
        <v>35346</v>
      </c>
      <c r="E103" s="12">
        <v>211</v>
      </c>
      <c r="F103" s="12">
        <v>4.1210899999999997</v>
      </c>
      <c r="G103" s="12">
        <v>13407100</v>
      </c>
      <c r="H103" s="11">
        <v>261857</v>
      </c>
      <c r="I103" s="11">
        <v>604931</v>
      </c>
      <c r="J103" s="12">
        <v>11815.1</v>
      </c>
      <c r="K103" s="11">
        <v>1221790</v>
      </c>
      <c r="L103" s="11">
        <v>23863.1</v>
      </c>
      <c r="M103" s="12">
        <v>107679</v>
      </c>
      <c r="N103" s="11">
        <v>2103.11</v>
      </c>
      <c r="O103" s="11">
        <v>4.5120300000000002E-2</v>
      </c>
      <c r="P103" s="12">
        <v>0.13300000000000001</v>
      </c>
      <c r="Q103" s="12">
        <v>0.13100000000000001</v>
      </c>
      <c r="R103" s="11">
        <v>1.5738000000000001E-5</v>
      </c>
      <c r="S103" s="11">
        <v>7.46</v>
      </c>
      <c r="T103" s="11">
        <v>6.88</v>
      </c>
      <c r="X103" s="11">
        <v>5.8595129658709361E-2</v>
      </c>
      <c r="Y103" s="11">
        <v>6.0363637233905351E-2</v>
      </c>
      <c r="Z103" s="11">
        <v>4.3739426525951031E-2</v>
      </c>
      <c r="AB103" s="13">
        <v>-9.6081651728907591</v>
      </c>
      <c r="AC103" s="11">
        <v>-9.5330257457862935</v>
      </c>
      <c r="AD103" s="11">
        <v>0.63528921582334841</v>
      </c>
      <c r="AE103" s="12"/>
    </row>
    <row r="104" spans="1:31" x14ac:dyDescent="0.25">
      <c r="E104" s="12"/>
      <c r="F104" s="12"/>
      <c r="G104" s="12"/>
      <c r="J104" s="12"/>
      <c r="M104" s="12"/>
      <c r="P104" s="12"/>
      <c r="Q104" s="12"/>
      <c r="AE104" s="12"/>
    </row>
    <row r="105" spans="1:31" x14ac:dyDescent="0.25">
      <c r="E105" s="12"/>
      <c r="F105" s="12"/>
      <c r="G105" s="12"/>
      <c r="J105" s="12"/>
      <c r="M105" s="12"/>
      <c r="P105" s="12"/>
      <c r="Q105" s="12"/>
      <c r="AE105" s="12"/>
    </row>
    <row r="106" spans="1:31" x14ac:dyDescent="0.25">
      <c r="E106" s="12"/>
      <c r="F106" s="12"/>
      <c r="G106" s="12"/>
      <c r="J106" s="12"/>
      <c r="M106" s="12"/>
      <c r="P106" s="12"/>
      <c r="Q106" s="12"/>
      <c r="AE106" s="12"/>
    </row>
    <row r="107" spans="1:31" x14ac:dyDescent="0.25">
      <c r="E107" s="12"/>
      <c r="F107" s="12"/>
      <c r="G107" s="12"/>
      <c r="J107" s="12"/>
      <c r="M107" s="12"/>
      <c r="P107" s="12"/>
      <c r="Q107" s="12"/>
      <c r="AE107" s="12"/>
    </row>
    <row r="108" spans="1:31" x14ac:dyDescent="0.25">
      <c r="E108" s="12"/>
      <c r="F108" s="12"/>
      <c r="G108" s="12"/>
      <c r="J108" s="12"/>
      <c r="M108" s="12"/>
      <c r="P108" s="12"/>
      <c r="Q108" s="12"/>
      <c r="AE108" s="12"/>
    </row>
    <row r="109" spans="1:31" x14ac:dyDescent="0.25">
      <c r="E109" s="12"/>
      <c r="F109" s="12"/>
      <c r="G109" s="12"/>
      <c r="J109" s="12"/>
      <c r="M109" s="12"/>
      <c r="P109" s="12"/>
      <c r="Q109" s="12"/>
      <c r="AE109" s="12"/>
    </row>
    <row r="110" spans="1:31" x14ac:dyDescent="0.25">
      <c r="E110" s="12"/>
      <c r="F110" s="12"/>
      <c r="G110" s="12"/>
      <c r="J110" s="12"/>
      <c r="M110" s="12"/>
      <c r="P110" s="12"/>
      <c r="Q110" s="12"/>
      <c r="AE110" s="12"/>
    </row>
    <row r="111" spans="1:31" x14ac:dyDescent="0.25">
      <c r="E111" s="12"/>
      <c r="F111" s="12"/>
      <c r="G111" s="12"/>
      <c r="J111" s="12"/>
      <c r="M111" s="12"/>
      <c r="P111" s="12"/>
      <c r="Q111" s="12"/>
      <c r="AE111" s="12"/>
    </row>
    <row r="112" spans="1:31" x14ac:dyDescent="0.25">
      <c r="E112" s="12"/>
      <c r="F112" s="12"/>
      <c r="G112" s="12"/>
      <c r="J112" s="12"/>
      <c r="M112" s="12"/>
      <c r="P112" s="12"/>
      <c r="Q112" s="12"/>
      <c r="AE112" s="12"/>
    </row>
    <row r="113" spans="5:31" x14ac:dyDescent="0.25">
      <c r="E113" s="12"/>
      <c r="F113" s="12"/>
      <c r="G113" s="12"/>
      <c r="J113" s="12"/>
      <c r="M113" s="12"/>
      <c r="P113" s="12"/>
      <c r="Q113" s="12"/>
      <c r="AE113" s="12"/>
    </row>
    <row r="114" spans="5:31" x14ac:dyDescent="0.25">
      <c r="E114" s="12"/>
      <c r="F114" s="12"/>
      <c r="G114" s="12"/>
      <c r="J114" s="12"/>
      <c r="M114" s="12"/>
      <c r="P114" s="12"/>
      <c r="Q114" s="12"/>
      <c r="AE114" s="12"/>
    </row>
    <row r="115" spans="5:31" x14ac:dyDescent="0.25">
      <c r="E115" s="12"/>
      <c r="F115" s="12"/>
      <c r="G115" s="12"/>
      <c r="J115" s="12"/>
      <c r="M115" s="12"/>
      <c r="P115" s="12"/>
      <c r="Q115" s="12"/>
      <c r="AE115" s="12"/>
    </row>
    <row r="116" spans="5:31" x14ac:dyDescent="0.25">
      <c r="E116" s="12"/>
      <c r="F116" s="12"/>
      <c r="G116" s="12"/>
      <c r="J116" s="12"/>
      <c r="M116" s="12"/>
      <c r="P116" s="12"/>
      <c r="Q116" s="12"/>
      <c r="AE116" s="12"/>
    </row>
    <row r="117" spans="5:31" x14ac:dyDescent="0.25">
      <c r="E117" s="12"/>
      <c r="F117" s="12"/>
      <c r="G117" s="12"/>
      <c r="J117" s="12"/>
      <c r="M117" s="12"/>
      <c r="P117" s="12"/>
      <c r="Q117" s="12"/>
      <c r="AE117" s="12"/>
    </row>
    <row r="118" spans="5:31" x14ac:dyDescent="0.25">
      <c r="E118" s="12"/>
      <c r="F118" s="12"/>
      <c r="G118" s="12"/>
      <c r="J118" s="12"/>
      <c r="M118" s="12"/>
      <c r="P118" s="12"/>
      <c r="Q118" s="12"/>
      <c r="AE118" s="12"/>
    </row>
    <row r="119" spans="5:31" x14ac:dyDescent="0.25">
      <c r="E119" s="12"/>
      <c r="F119" s="12"/>
      <c r="G119" s="12"/>
      <c r="J119" s="12"/>
      <c r="M119" s="12"/>
      <c r="P119" s="12"/>
      <c r="Q119" s="12"/>
      <c r="AE119" s="12"/>
    </row>
    <row r="120" spans="5:31" x14ac:dyDescent="0.25">
      <c r="E120" s="12"/>
      <c r="F120" s="12"/>
      <c r="G120" s="12"/>
      <c r="J120" s="12"/>
      <c r="M120" s="12"/>
      <c r="P120" s="12"/>
      <c r="Q120" s="12"/>
      <c r="AE120" s="12"/>
    </row>
    <row r="121" spans="5:31" x14ac:dyDescent="0.25">
      <c r="E121" s="12"/>
      <c r="F121" s="12"/>
      <c r="G121" s="12"/>
      <c r="J121" s="12"/>
      <c r="M121" s="12"/>
      <c r="P121" s="12"/>
      <c r="Q121" s="12"/>
      <c r="AE121" s="12"/>
    </row>
    <row r="122" spans="5:31" x14ac:dyDescent="0.25">
      <c r="E122" s="12"/>
      <c r="F122" s="12"/>
      <c r="G122" s="12"/>
      <c r="J122" s="12"/>
      <c r="M122" s="12"/>
      <c r="P122" s="12"/>
      <c r="Q122" s="12"/>
      <c r="AE122" s="12"/>
    </row>
    <row r="123" spans="5:31" x14ac:dyDescent="0.25">
      <c r="E123" s="12"/>
      <c r="F123" s="12"/>
      <c r="G123" s="12"/>
      <c r="J123" s="12"/>
      <c r="M123" s="12"/>
      <c r="P123" s="12"/>
      <c r="Q123" s="12"/>
      <c r="AE123" s="12"/>
    </row>
    <row r="124" spans="5:31" x14ac:dyDescent="0.25">
      <c r="E124" s="12"/>
      <c r="F124" s="12"/>
      <c r="G124" s="12"/>
      <c r="J124" s="12"/>
      <c r="M124" s="12"/>
      <c r="P124" s="12"/>
      <c r="Q124" s="12"/>
      <c r="AE124" s="12"/>
    </row>
    <row r="125" spans="5:31" x14ac:dyDescent="0.25">
      <c r="E125" s="12"/>
      <c r="F125" s="12"/>
      <c r="G125" s="12"/>
      <c r="J125" s="12"/>
      <c r="M125" s="12"/>
      <c r="P125" s="12"/>
      <c r="Q125" s="12"/>
      <c r="AE125" s="12"/>
    </row>
    <row r="126" spans="5:31" x14ac:dyDescent="0.25">
      <c r="E126" s="12"/>
      <c r="F126" s="12"/>
      <c r="G126" s="12"/>
      <c r="J126" s="12"/>
      <c r="M126" s="12"/>
      <c r="P126" s="12"/>
      <c r="Q126" s="12"/>
      <c r="AE126" s="12"/>
    </row>
    <row r="127" spans="5:31" x14ac:dyDescent="0.25">
      <c r="E127" s="12"/>
      <c r="F127" s="12"/>
      <c r="G127" s="12"/>
      <c r="J127" s="12"/>
      <c r="M127" s="12"/>
      <c r="P127" s="12"/>
      <c r="Q127" s="12"/>
      <c r="AE127" s="12"/>
    </row>
    <row r="128" spans="5:31" x14ac:dyDescent="0.25">
      <c r="E128" s="12"/>
      <c r="F128" s="12"/>
      <c r="G128" s="12"/>
      <c r="J128" s="12"/>
      <c r="M128" s="12"/>
      <c r="P128" s="12"/>
      <c r="Q128" s="12"/>
      <c r="AE128" s="12"/>
    </row>
    <row r="129" spans="5:31" x14ac:dyDescent="0.25">
      <c r="E129" s="12"/>
      <c r="F129" s="12"/>
      <c r="G129" s="12"/>
      <c r="J129" s="12"/>
      <c r="M129" s="12"/>
      <c r="P129" s="12"/>
      <c r="Q129" s="12"/>
      <c r="AE129" s="12"/>
    </row>
    <row r="130" spans="5:31" x14ac:dyDescent="0.25">
      <c r="E130" s="12"/>
      <c r="F130" s="12"/>
      <c r="G130" s="12"/>
      <c r="J130" s="12"/>
      <c r="M130" s="12"/>
      <c r="P130" s="12"/>
      <c r="Q130" s="12"/>
      <c r="AE130" s="12"/>
    </row>
    <row r="131" spans="5:31" x14ac:dyDescent="0.25">
      <c r="E131" s="12"/>
      <c r="F131" s="12"/>
      <c r="G131" s="12"/>
      <c r="J131" s="12"/>
      <c r="M131" s="12"/>
      <c r="P131" s="12"/>
      <c r="Q131" s="12"/>
      <c r="AE131" s="12"/>
    </row>
    <row r="132" spans="5:31" x14ac:dyDescent="0.25">
      <c r="E132" s="12"/>
      <c r="F132" s="12"/>
      <c r="G132" s="12"/>
      <c r="J132" s="12"/>
      <c r="M132" s="12"/>
      <c r="P132" s="12"/>
      <c r="Q132" s="12"/>
      <c r="AE132" s="12"/>
    </row>
    <row r="133" spans="5:31" x14ac:dyDescent="0.25">
      <c r="E133" s="12"/>
      <c r="F133" s="12"/>
      <c r="G133" s="12"/>
      <c r="J133" s="12"/>
      <c r="M133" s="12"/>
      <c r="P133" s="12"/>
      <c r="Q133" s="12"/>
      <c r="AE133" s="12"/>
    </row>
    <row r="134" spans="5:31" x14ac:dyDescent="0.25">
      <c r="E134" s="12"/>
      <c r="F134" s="12"/>
      <c r="G134" s="12"/>
      <c r="J134" s="12"/>
      <c r="M134" s="12"/>
      <c r="P134" s="12"/>
      <c r="Q134" s="12"/>
      <c r="AE134" s="12"/>
    </row>
    <row r="135" spans="5:31" x14ac:dyDescent="0.25">
      <c r="E135" s="12"/>
      <c r="F135" s="12"/>
      <c r="G135" s="12"/>
      <c r="J135" s="12"/>
      <c r="M135" s="12"/>
      <c r="P135" s="12"/>
      <c r="Q135" s="12"/>
      <c r="AE135" s="12"/>
    </row>
    <row r="136" spans="5:31" x14ac:dyDescent="0.25">
      <c r="E136" s="12"/>
      <c r="F136" s="12"/>
      <c r="G136" s="12"/>
      <c r="J136" s="12"/>
      <c r="M136" s="12"/>
      <c r="P136" s="12"/>
      <c r="Q136" s="12"/>
      <c r="AE136" s="12"/>
    </row>
    <row r="137" spans="5:31" x14ac:dyDescent="0.25">
      <c r="E137" s="12"/>
      <c r="F137" s="12"/>
      <c r="G137" s="12"/>
      <c r="J137" s="12"/>
      <c r="M137" s="12"/>
      <c r="P137" s="12"/>
      <c r="Q137" s="12"/>
      <c r="AE137" s="12"/>
    </row>
    <row r="138" spans="5:31" x14ac:dyDescent="0.25">
      <c r="E138" s="12"/>
      <c r="F138" s="12"/>
      <c r="G138" s="12"/>
      <c r="J138" s="12"/>
      <c r="M138" s="12"/>
      <c r="P138" s="12"/>
      <c r="Q138" s="12"/>
      <c r="AE138" s="12"/>
    </row>
    <row r="139" spans="5:31" x14ac:dyDescent="0.25">
      <c r="E139" s="12"/>
      <c r="F139" s="12"/>
      <c r="G139" s="12"/>
      <c r="J139" s="12"/>
      <c r="M139" s="12"/>
      <c r="P139" s="12"/>
      <c r="Q139" s="12"/>
      <c r="AE139" s="12"/>
    </row>
    <row r="140" spans="5:31" x14ac:dyDescent="0.25">
      <c r="E140" s="12"/>
      <c r="F140" s="12"/>
      <c r="G140" s="12"/>
      <c r="J140" s="12"/>
      <c r="M140" s="12"/>
      <c r="P140" s="12"/>
      <c r="Q140" s="12"/>
      <c r="AE140" s="12"/>
    </row>
    <row r="141" spans="5:31" x14ac:dyDescent="0.25">
      <c r="E141" s="12"/>
      <c r="F141" s="12"/>
      <c r="G141" s="12"/>
      <c r="J141" s="12"/>
      <c r="M141" s="12"/>
      <c r="P141" s="12"/>
      <c r="Q141" s="12"/>
      <c r="AE141" s="12"/>
    </row>
    <row r="142" spans="5:31" x14ac:dyDescent="0.25">
      <c r="E142" s="12"/>
      <c r="F142" s="12"/>
      <c r="G142" s="12"/>
      <c r="J142" s="12"/>
      <c r="M142" s="12"/>
      <c r="P142" s="12"/>
      <c r="Q142" s="12"/>
      <c r="AE142" s="12"/>
    </row>
    <row r="143" spans="5:31" x14ac:dyDescent="0.25">
      <c r="E143" s="12"/>
      <c r="F143" s="12"/>
      <c r="G143" s="12"/>
      <c r="J143" s="12"/>
      <c r="M143" s="12"/>
      <c r="P143" s="12"/>
      <c r="Q143" s="12"/>
      <c r="AE143" s="12"/>
    </row>
    <row r="144" spans="5:31" x14ac:dyDescent="0.25">
      <c r="E144" s="12"/>
      <c r="F144" s="12"/>
      <c r="G144" s="12"/>
      <c r="J144" s="12"/>
      <c r="M144" s="12"/>
      <c r="P144" s="12"/>
      <c r="Q144" s="12"/>
      <c r="AE144" s="12"/>
    </row>
    <row r="145" spans="5:31" x14ac:dyDescent="0.25">
      <c r="E145" s="12"/>
      <c r="F145" s="12"/>
      <c r="G145" s="12"/>
      <c r="J145" s="12"/>
      <c r="M145" s="12"/>
      <c r="P145" s="12"/>
      <c r="Q145" s="12"/>
      <c r="AE145" s="12"/>
    </row>
    <row r="146" spans="5:31" x14ac:dyDescent="0.25">
      <c r="E146" s="12"/>
      <c r="F146" s="12"/>
      <c r="G146" s="12"/>
      <c r="J146" s="12"/>
      <c r="M146" s="12"/>
      <c r="P146" s="12"/>
      <c r="Q146" s="12"/>
      <c r="AE146" s="12"/>
    </row>
    <row r="147" spans="5:31" x14ac:dyDescent="0.25">
      <c r="E147" s="12"/>
      <c r="F147" s="12"/>
      <c r="G147" s="12"/>
      <c r="J147" s="12"/>
      <c r="M147" s="12"/>
      <c r="P147" s="12"/>
      <c r="Q147" s="12"/>
      <c r="AE147" s="12"/>
    </row>
    <row r="148" spans="5:31" x14ac:dyDescent="0.25">
      <c r="E148" s="12"/>
      <c r="F148" s="12"/>
      <c r="G148" s="12"/>
      <c r="J148" s="12"/>
      <c r="M148" s="12"/>
      <c r="P148" s="12"/>
      <c r="Q148" s="12"/>
      <c r="AE148" s="12"/>
    </row>
    <row r="149" spans="5:31" x14ac:dyDescent="0.25">
      <c r="E149" s="12"/>
      <c r="F149" s="12"/>
      <c r="G149" s="12"/>
      <c r="J149" s="12"/>
      <c r="M149" s="12"/>
      <c r="P149" s="12"/>
      <c r="Q149" s="12"/>
      <c r="AE149" s="12"/>
    </row>
    <row r="150" spans="5:31" x14ac:dyDescent="0.25">
      <c r="E150" s="12"/>
      <c r="F150" s="12"/>
      <c r="G150" s="12"/>
      <c r="J150" s="12"/>
      <c r="M150" s="12"/>
      <c r="P150" s="12"/>
      <c r="Q150" s="12"/>
      <c r="AE150" s="12"/>
    </row>
    <row r="151" spans="5:31" x14ac:dyDescent="0.25">
      <c r="E151" s="12"/>
      <c r="F151" s="12"/>
      <c r="G151" s="12"/>
      <c r="J151" s="12"/>
      <c r="M151" s="12"/>
      <c r="P151" s="12"/>
      <c r="Q151" s="12"/>
      <c r="AE151" s="12"/>
    </row>
    <row r="152" spans="5:31" x14ac:dyDescent="0.25">
      <c r="E152" s="12"/>
      <c r="F152" s="12"/>
      <c r="G152" s="12"/>
      <c r="J152" s="12"/>
      <c r="M152" s="12"/>
      <c r="P152" s="12"/>
      <c r="Q152" s="12"/>
      <c r="AE152" s="12"/>
    </row>
    <row r="153" spans="5:31" x14ac:dyDescent="0.25">
      <c r="E153" s="12"/>
      <c r="F153" s="12"/>
      <c r="G153" s="12"/>
      <c r="J153" s="12"/>
      <c r="M153" s="12"/>
      <c r="P153" s="12"/>
      <c r="Q153" s="12"/>
      <c r="AE153" s="12"/>
    </row>
    <row r="154" spans="5:31" x14ac:dyDescent="0.25">
      <c r="E154" s="12"/>
      <c r="F154" s="12"/>
      <c r="G154" s="12"/>
      <c r="J154" s="12"/>
      <c r="M154" s="12"/>
      <c r="P154" s="12"/>
      <c r="Q154" s="12"/>
      <c r="AE154" s="12"/>
    </row>
    <row r="155" spans="5:31" x14ac:dyDescent="0.25">
      <c r="E155" s="12"/>
      <c r="F155" s="12"/>
      <c r="G155" s="12"/>
      <c r="J155" s="12"/>
      <c r="M155" s="12"/>
      <c r="P155" s="12"/>
      <c r="Q155" s="12"/>
      <c r="AE155" s="12"/>
    </row>
    <row r="156" spans="5:31" x14ac:dyDescent="0.25">
      <c r="E156" s="12"/>
      <c r="F156" s="12"/>
      <c r="G156" s="12"/>
      <c r="J156" s="12"/>
      <c r="M156" s="12"/>
      <c r="P156" s="12"/>
      <c r="Q156" s="12"/>
      <c r="AE156" s="12"/>
    </row>
    <row r="157" spans="5:31" x14ac:dyDescent="0.25">
      <c r="E157" s="12"/>
      <c r="F157" s="12"/>
      <c r="G157" s="12"/>
      <c r="J157" s="12"/>
      <c r="M157" s="12"/>
      <c r="P157" s="12"/>
      <c r="Q157" s="12"/>
      <c r="AE157" s="12"/>
    </row>
    <row r="159" spans="5:31" x14ac:dyDescent="0.25">
      <c r="G159" s="12"/>
    </row>
    <row r="160" spans="5:31" x14ac:dyDescent="0.25">
      <c r="H160" s="13"/>
    </row>
    <row r="161" spans="5:31" x14ac:dyDescent="0.25">
      <c r="I161" s="14"/>
    </row>
    <row r="162" spans="5:31" s="16" customFormat="1" x14ac:dyDescent="0.25">
      <c r="AB162" s="25"/>
    </row>
    <row r="165" spans="5:31" x14ac:dyDescent="0.25">
      <c r="E165" s="12"/>
      <c r="F165" s="12"/>
      <c r="G165" s="12"/>
      <c r="J165" s="12"/>
      <c r="M165" s="12"/>
      <c r="P165" s="12"/>
      <c r="Q165" s="12"/>
      <c r="AE165" s="12"/>
    </row>
    <row r="166" spans="5:31" x14ac:dyDescent="0.25">
      <c r="E166" s="12"/>
      <c r="F166" s="12"/>
      <c r="G166" s="12"/>
      <c r="J166" s="12"/>
      <c r="M166" s="12"/>
      <c r="P166" s="12"/>
      <c r="Q166" s="12"/>
      <c r="AE166" s="12"/>
    </row>
    <row r="167" spans="5:31" x14ac:dyDescent="0.25">
      <c r="E167" s="12"/>
      <c r="F167" s="12"/>
      <c r="G167" s="12"/>
      <c r="J167" s="12"/>
      <c r="M167" s="12"/>
      <c r="P167" s="12"/>
      <c r="Q167" s="12"/>
      <c r="AE167" s="12"/>
    </row>
    <row r="168" spans="5:31" x14ac:dyDescent="0.25">
      <c r="E168" s="12"/>
      <c r="F168" s="12"/>
      <c r="G168" s="12"/>
      <c r="J168" s="12"/>
      <c r="M168" s="12"/>
      <c r="P168" s="12"/>
      <c r="Q168" s="12"/>
      <c r="AE168" s="12"/>
    </row>
    <row r="169" spans="5:31" x14ac:dyDescent="0.25">
      <c r="E169" s="12"/>
      <c r="F169" s="12"/>
      <c r="G169" s="12"/>
      <c r="J169" s="12"/>
      <c r="M169" s="12"/>
      <c r="P169" s="12"/>
      <c r="Q169" s="12"/>
      <c r="AE169" s="12"/>
    </row>
    <row r="170" spans="5:31" x14ac:dyDescent="0.25">
      <c r="E170" s="12"/>
      <c r="F170" s="12"/>
      <c r="G170" s="12"/>
      <c r="J170" s="12"/>
      <c r="M170" s="12"/>
      <c r="P170" s="12"/>
      <c r="Q170" s="12"/>
      <c r="AE170" s="12"/>
    </row>
    <row r="171" spans="5:31" x14ac:dyDescent="0.25">
      <c r="E171" s="12"/>
      <c r="F171" s="12"/>
      <c r="G171" s="12"/>
      <c r="J171" s="12"/>
      <c r="M171" s="12"/>
      <c r="P171" s="12"/>
      <c r="Q171" s="12"/>
      <c r="AE171" s="12"/>
    </row>
    <row r="172" spans="5:31" x14ac:dyDescent="0.25">
      <c r="E172" s="12"/>
      <c r="F172" s="12"/>
      <c r="G172" s="12"/>
      <c r="J172" s="12"/>
      <c r="M172" s="12"/>
      <c r="P172" s="12"/>
      <c r="Q172" s="12"/>
      <c r="AE172" s="12"/>
    </row>
    <row r="173" spans="5:31" x14ac:dyDescent="0.25">
      <c r="E173" s="12"/>
      <c r="F173" s="12"/>
      <c r="G173" s="12"/>
      <c r="J173" s="12"/>
      <c r="M173" s="12"/>
      <c r="P173" s="12"/>
      <c r="Q173" s="12"/>
      <c r="AE173" s="12"/>
    </row>
    <row r="174" spans="5:31" x14ac:dyDescent="0.25">
      <c r="E174" s="12"/>
      <c r="F174" s="12"/>
      <c r="G174" s="12"/>
      <c r="J174" s="12"/>
      <c r="M174" s="12"/>
      <c r="P174" s="12"/>
      <c r="Q174" s="12"/>
      <c r="AE174" s="12"/>
    </row>
    <row r="175" spans="5:31" x14ac:dyDescent="0.25">
      <c r="E175" s="12"/>
      <c r="F175" s="12"/>
      <c r="G175" s="12"/>
      <c r="J175" s="12"/>
      <c r="M175" s="12"/>
      <c r="P175" s="12"/>
      <c r="Q175" s="12"/>
      <c r="AE175" s="12"/>
    </row>
    <row r="176" spans="5:31" x14ac:dyDescent="0.25">
      <c r="E176" s="12"/>
      <c r="F176" s="12"/>
      <c r="G176" s="12"/>
      <c r="J176" s="12"/>
      <c r="M176" s="12"/>
      <c r="P176" s="12"/>
      <c r="Q176" s="12"/>
      <c r="AE176" s="12"/>
    </row>
    <row r="177" spans="5:31" x14ac:dyDescent="0.25">
      <c r="E177" s="12"/>
      <c r="F177" s="12"/>
      <c r="G177" s="12"/>
      <c r="J177" s="12"/>
      <c r="M177" s="12"/>
      <c r="P177" s="12"/>
      <c r="Q177" s="12"/>
      <c r="AE177" s="12"/>
    </row>
    <row r="178" spans="5:31" x14ac:dyDescent="0.25">
      <c r="E178" s="12"/>
      <c r="F178" s="12"/>
      <c r="G178" s="12"/>
      <c r="J178" s="12"/>
      <c r="M178" s="12"/>
      <c r="P178" s="12"/>
      <c r="Q178" s="12"/>
      <c r="AE178" s="12"/>
    </row>
    <row r="179" spans="5:31" x14ac:dyDescent="0.25">
      <c r="E179" s="12"/>
      <c r="F179" s="12"/>
      <c r="G179" s="12"/>
      <c r="J179" s="12"/>
      <c r="M179" s="12"/>
      <c r="P179" s="12"/>
      <c r="Q179" s="12"/>
      <c r="AE179" s="12"/>
    </row>
    <row r="180" spans="5:31" x14ac:dyDescent="0.25">
      <c r="E180" s="12"/>
      <c r="F180" s="12"/>
      <c r="G180" s="12"/>
      <c r="J180" s="12"/>
      <c r="M180" s="12"/>
      <c r="P180" s="12"/>
      <c r="Q180" s="12"/>
      <c r="AE180" s="12"/>
    </row>
    <row r="181" spans="5:31" x14ac:dyDescent="0.25">
      <c r="E181" s="12"/>
      <c r="F181" s="12"/>
      <c r="G181" s="12"/>
      <c r="J181" s="12"/>
      <c r="M181" s="12"/>
      <c r="P181" s="12"/>
      <c r="Q181" s="12"/>
      <c r="AE181" s="12"/>
    </row>
    <row r="182" spans="5:31" x14ac:dyDescent="0.25">
      <c r="E182" s="12"/>
      <c r="F182" s="12"/>
      <c r="G182" s="12"/>
      <c r="J182" s="12"/>
      <c r="M182" s="12"/>
      <c r="P182" s="12"/>
      <c r="Q182" s="12"/>
      <c r="AE182" s="12"/>
    </row>
    <row r="183" spans="5:31" x14ac:dyDescent="0.25">
      <c r="E183" s="12"/>
      <c r="F183" s="12"/>
      <c r="G183" s="12"/>
      <c r="J183" s="12"/>
      <c r="M183" s="12"/>
      <c r="P183" s="12"/>
      <c r="Q183" s="12"/>
      <c r="AE183" s="12"/>
    </row>
    <row r="184" spans="5:31" x14ac:dyDescent="0.25">
      <c r="E184" s="12"/>
      <c r="F184" s="12"/>
      <c r="G184" s="12"/>
      <c r="J184" s="12"/>
      <c r="M184" s="12"/>
      <c r="P184" s="12"/>
      <c r="Q184" s="12"/>
      <c r="AE184" s="12"/>
    </row>
    <row r="185" spans="5:31" x14ac:dyDescent="0.25">
      <c r="E185" s="12"/>
      <c r="F185" s="12"/>
      <c r="G185" s="12"/>
      <c r="J185" s="12"/>
      <c r="M185" s="12"/>
      <c r="P185" s="12"/>
      <c r="Q185" s="12"/>
      <c r="AE185" s="12"/>
    </row>
    <row r="186" spans="5:31" x14ac:dyDescent="0.25">
      <c r="E186" s="12"/>
      <c r="F186" s="12"/>
      <c r="G186" s="12"/>
      <c r="J186" s="12"/>
      <c r="M186" s="12"/>
      <c r="P186" s="12"/>
      <c r="Q186" s="12"/>
      <c r="AE186" s="12"/>
    </row>
    <row r="187" spans="5:31" x14ac:dyDescent="0.25">
      <c r="E187" s="12"/>
      <c r="F187" s="12"/>
      <c r="G187" s="12"/>
      <c r="J187" s="12"/>
      <c r="M187" s="12"/>
      <c r="P187" s="12"/>
      <c r="Q187" s="12"/>
      <c r="AE187" s="12"/>
    </row>
    <row r="188" spans="5:31" x14ac:dyDescent="0.25">
      <c r="E188" s="12"/>
      <c r="F188" s="12"/>
      <c r="G188" s="12"/>
      <c r="J188" s="12"/>
      <c r="M188" s="12"/>
      <c r="P188" s="12"/>
      <c r="Q188" s="12"/>
      <c r="AE188" s="12"/>
    </row>
    <row r="189" spans="5:31" x14ac:dyDescent="0.25">
      <c r="E189" s="12"/>
      <c r="F189" s="12"/>
      <c r="G189" s="12"/>
      <c r="J189" s="12"/>
      <c r="M189" s="12"/>
      <c r="P189" s="12"/>
      <c r="Q189" s="12"/>
      <c r="AE189" s="12"/>
    </row>
    <row r="190" spans="5:31" x14ac:dyDescent="0.25">
      <c r="E190" s="12"/>
      <c r="F190" s="12"/>
      <c r="G190" s="12"/>
      <c r="J190" s="12"/>
      <c r="M190" s="12"/>
      <c r="P190" s="12"/>
      <c r="Q190" s="12"/>
      <c r="AE190" s="12"/>
    </row>
    <row r="191" spans="5:31" x14ac:dyDescent="0.25">
      <c r="E191" s="12"/>
      <c r="F191" s="12"/>
      <c r="G191" s="12"/>
      <c r="J191" s="12"/>
      <c r="M191" s="12"/>
      <c r="P191" s="12"/>
      <c r="Q191" s="12"/>
      <c r="AE191" s="12"/>
    </row>
    <row r="192" spans="5:31" x14ac:dyDescent="0.25">
      <c r="E192" s="12"/>
      <c r="F192" s="12"/>
      <c r="G192" s="12"/>
      <c r="J192" s="12"/>
      <c r="M192" s="12"/>
      <c r="P192" s="12"/>
      <c r="Q192" s="12"/>
      <c r="AE192" s="12"/>
    </row>
    <row r="193" spans="5:31" x14ac:dyDescent="0.25">
      <c r="E193" s="12"/>
      <c r="F193" s="12"/>
      <c r="G193" s="12"/>
      <c r="J193" s="12"/>
      <c r="M193" s="12"/>
      <c r="P193" s="12"/>
      <c r="Q193" s="12"/>
      <c r="AE193" s="12"/>
    </row>
    <row r="194" spans="5:31" x14ac:dyDescent="0.25">
      <c r="E194" s="12"/>
      <c r="F194" s="12"/>
      <c r="G194" s="12"/>
      <c r="J194" s="12"/>
      <c r="M194" s="12"/>
      <c r="P194" s="12"/>
      <c r="Q194" s="12"/>
      <c r="AE194" s="12"/>
    </row>
    <row r="195" spans="5:31" x14ac:dyDescent="0.25">
      <c r="E195" s="12"/>
      <c r="F195" s="12"/>
      <c r="G195" s="12"/>
      <c r="J195" s="12"/>
      <c r="M195" s="12"/>
      <c r="P195" s="12"/>
      <c r="Q195" s="12"/>
      <c r="AE195" s="12"/>
    </row>
    <row r="196" spans="5:31" x14ac:dyDescent="0.25">
      <c r="E196" s="12"/>
      <c r="F196" s="12"/>
      <c r="G196" s="12"/>
      <c r="J196" s="12"/>
      <c r="M196" s="12"/>
      <c r="P196" s="12"/>
      <c r="Q196" s="12"/>
      <c r="AE196" s="12"/>
    </row>
    <row r="197" spans="5:31" x14ac:dyDescent="0.25">
      <c r="E197" s="12"/>
      <c r="F197" s="12"/>
      <c r="G197" s="12"/>
      <c r="J197" s="12"/>
      <c r="M197" s="12"/>
      <c r="P197" s="12"/>
      <c r="Q197" s="12"/>
      <c r="AE197" s="12"/>
    </row>
    <row r="198" spans="5:31" x14ac:dyDescent="0.25">
      <c r="E198" s="12"/>
      <c r="F198" s="12"/>
      <c r="G198" s="12"/>
      <c r="J198" s="12"/>
      <c r="M198" s="12"/>
      <c r="P198" s="12"/>
      <c r="Q198" s="12"/>
      <c r="AE198" s="12"/>
    </row>
    <row r="199" spans="5:31" x14ac:dyDescent="0.25">
      <c r="E199" s="12"/>
      <c r="F199" s="12"/>
      <c r="G199" s="12"/>
      <c r="J199" s="12"/>
      <c r="M199" s="12"/>
      <c r="P199" s="12"/>
      <c r="Q199" s="12"/>
      <c r="AE199" s="12"/>
    </row>
    <row r="200" spans="5:31" x14ac:dyDescent="0.25">
      <c r="E200" s="12"/>
      <c r="F200" s="12"/>
      <c r="G200" s="12"/>
      <c r="J200" s="12"/>
      <c r="M200" s="12"/>
      <c r="P200" s="12"/>
      <c r="Q200" s="12"/>
      <c r="AE200" s="12"/>
    </row>
    <row r="201" spans="5:31" x14ac:dyDescent="0.25">
      <c r="E201" s="12"/>
      <c r="F201" s="12"/>
      <c r="G201" s="12"/>
      <c r="J201" s="12"/>
      <c r="M201" s="12"/>
      <c r="P201" s="12"/>
      <c r="Q201" s="12"/>
      <c r="AE201" s="12"/>
    </row>
    <row r="202" spans="5:31" x14ac:dyDescent="0.25">
      <c r="E202" s="12"/>
      <c r="F202" s="12"/>
      <c r="G202" s="12"/>
      <c r="J202" s="12"/>
      <c r="M202" s="12"/>
      <c r="P202" s="12"/>
      <c r="Q202" s="12"/>
      <c r="AE202" s="12"/>
    </row>
    <row r="203" spans="5:31" x14ac:dyDescent="0.25">
      <c r="E203" s="12"/>
      <c r="F203" s="12"/>
      <c r="G203" s="12"/>
      <c r="J203" s="12"/>
      <c r="M203" s="12"/>
      <c r="P203" s="12"/>
      <c r="Q203" s="12"/>
      <c r="AE203" s="12"/>
    </row>
    <row r="204" spans="5:31" x14ac:dyDescent="0.25">
      <c r="E204" s="12"/>
      <c r="F204" s="12"/>
      <c r="G204" s="12"/>
      <c r="J204" s="12"/>
      <c r="M204" s="12"/>
      <c r="P204" s="12"/>
      <c r="Q204" s="12"/>
      <c r="AE204" s="12"/>
    </row>
    <row r="205" spans="5:31" x14ac:dyDescent="0.25">
      <c r="E205" s="12"/>
      <c r="F205" s="12"/>
      <c r="G205" s="12"/>
      <c r="J205" s="12"/>
      <c r="M205" s="12"/>
      <c r="P205" s="12"/>
      <c r="Q205" s="12"/>
      <c r="AE205" s="12"/>
    </row>
    <row r="206" spans="5:31" x14ac:dyDescent="0.25">
      <c r="E206" s="12"/>
      <c r="F206" s="12"/>
      <c r="G206" s="12"/>
      <c r="J206" s="12"/>
      <c r="M206" s="12"/>
      <c r="P206" s="12"/>
      <c r="Q206" s="12"/>
      <c r="AE206" s="12"/>
    </row>
    <row r="207" spans="5:31" x14ac:dyDescent="0.25">
      <c r="E207" s="12"/>
      <c r="F207" s="12"/>
      <c r="G207" s="12"/>
      <c r="J207" s="12"/>
      <c r="M207" s="12"/>
      <c r="P207" s="12"/>
      <c r="Q207" s="12"/>
      <c r="AE207" s="12"/>
    </row>
    <row r="208" spans="5:31" x14ac:dyDescent="0.25">
      <c r="E208" s="12"/>
      <c r="F208" s="12"/>
      <c r="G208" s="12"/>
      <c r="J208" s="12"/>
      <c r="M208" s="12"/>
      <c r="P208" s="12"/>
      <c r="Q208" s="12"/>
      <c r="AE208" s="12"/>
    </row>
    <row r="209" spans="5:31" x14ac:dyDescent="0.25">
      <c r="E209" s="12"/>
      <c r="F209" s="12"/>
      <c r="G209" s="12"/>
      <c r="J209" s="12"/>
      <c r="M209" s="12"/>
      <c r="P209" s="12"/>
      <c r="Q209" s="12"/>
      <c r="AE209" s="12"/>
    </row>
    <row r="210" spans="5:31" x14ac:dyDescent="0.25">
      <c r="E210" s="12"/>
      <c r="F210" s="12"/>
      <c r="G210" s="12"/>
      <c r="J210" s="12"/>
      <c r="M210" s="12"/>
      <c r="P210" s="12"/>
      <c r="Q210" s="12"/>
      <c r="AE210" s="12"/>
    </row>
    <row r="211" spans="5:31" x14ac:dyDescent="0.25">
      <c r="E211" s="12"/>
      <c r="F211" s="12"/>
      <c r="G211" s="12"/>
      <c r="J211" s="12"/>
      <c r="M211" s="12"/>
      <c r="P211" s="12"/>
      <c r="Q211" s="12"/>
      <c r="AE211" s="12"/>
    </row>
    <row r="212" spans="5:31" x14ac:dyDescent="0.25">
      <c r="E212" s="12"/>
      <c r="F212" s="12"/>
      <c r="G212" s="12"/>
      <c r="J212" s="12"/>
      <c r="M212" s="12"/>
      <c r="P212" s="12"/>
      <c r="Q212" s="12"/>
      <c r="AE212" s="12"/>
    </row>
    <row r="213" spans="5:31" x14ac:dyDescent="0.25">
      <c r="E213" s="12"/>
      <c r="F213" s="12"/>
      <c r="G213" s="12"/>
      <c r="J213" s="12"/>
      <c r="M213" s="12"/>
      <c r="P213" s="12"/>
      <c r="Q213" s="12"/>
      <c r="AE213" s="12"/>
    </row>
    <row r="214" spans="5:31" x14ac:dyDescent="0.25">
      <c r="E214" s="12"/>
      <c r="F214" s="12"/>
      <c r="G214" s="12"/>
    </row>
    <row r="215" spans="5:31" x14ac:dyDescent="0.25">
      <c r="E215" s="12"/>
      <c r="F215" s="12"/>
    </row>
    <row r="216" spans="5:31" x14ac:dyDescent="0.25">
      <c r="E216" s="12"/>
      <c r="F216" s="12"/>
      <c r="H216" s="13"/>
    </row>
    <row r="217" spans="5:31" x14ac:dyDescent="0.25">
      <c r="E217" s="12"/>
      <c r="F217" s="12"/>
      <c r="H217" s="13"/>
    </row>
    <row r="218" spans="5:31" x14ac:dyDescent="0.25">
      <c r="E218" s="12"/>
      <c r="F218" s="12"/>
      <c r="G218" s="12"/>
      <c r="J218" s="12"/>
      <c r="K218" s="12"/>
      <c r="L218" s="12"/>
      <c r="M218" s="12"/>
      <c r="P218" s="12"/>
      <c r="Q218" s="12"/>
      <c r="Y218" s="12"/>
    </row>
    <row r="219" spans="5:31" x14ac:dyDescent="0.25">
      <c r="E219" s="12"/>
      <c r="F219" s="12"/>
      <c r="G219" s="12"/>
      <c r="J219" s="12"/>
      <c r="K219" s="12"/>
      <c r="L219" s="12"/>
      <c r="M219" s="12"/>
      <c r="P219" s="12"/>
      <c r="Q219" s="12"/>
      <c r="Y219" s="12"/>
    </row>
    <row r="220" spans="5:31" x14ac:dyDescent="0.25">
      <c r="E220" s="12"/>
      <c r="F220" s="12"/>
      <c r="G220" s="12"/>
      <c r="J220" s="12"/>
      <c r="K220" s="12"/>
      <c r="L220" s="12"/>
      <c r="M220" s="12"/>
      <c r="P220" s="12"/>
      <c r="Q220" s="12"/>
      <c r="Y220" s="12"/>
    </row>
    <row r="221" spans="5:31" x14ac:dyDescent="0.25">
      <c r="E221" s="12"/>
      <c r="F221" s="12"/>
      <c r="G221" s="12"/>
      <c r="J221" s="12"/>
      <c r="K221" s="12"/>
      <c r="L221" s="12"/>
      <c r="M221" s="12"/>
      <c r="P221" s="12"/>
      <c r="Q221" s="12"/>
      <c r="Y221" s="12"/>
    </row>
    <row r="222" spans="5:31" x14ac:dyDescent="0.25">
      <c r="E222" s="12"/>
      <c r="F222" s="12"/>
      <c r="G222" s="12"/>
      <c r="J222" s="12"/>
      <c r="K222" s="12"/>
      <c r="L222" s="12"/>
      <c r="M222" s="12"/>
      <c r="P222" s="12"/>
      <c r="Q222" s="12"/>
      <c r="Y222" s="12"/>
    </row>
    <row r="223" spans="5:31" x14ac:dyDescent="0.25">
      <c r="E223" s="12"/>
      <c r="F223" s="12"/>
      <c r="G223" s="12"/>
      <c r="J223" s="12"/>
      <c r="K223" s="12"/>
      <c r="L223" s="12"/>
      <c r="M223" s="12"/>
      <c r="P223" s="12"/>
      <c r="Q223" s="12"/>
      <c r="Y223" s="12"/>
    </row>
    <row r="224" spans="5:31" x14ac:dyDescent="0.25">
      <c r="E224" s="12"/>
      <c r="F224" s="12"/>
      <c r="G224" s="12"/>
      <c r="J224" s="12"/>
      <c r="K224" s="12"/>
      <c r="L224" s="12"/>
      <c r="M224" s="12"/>
      <c r="P224" s="12"/>
      <c r="Q224" s="12"/>
      <c r="Y224" s="12"/>
    </row>
    <row r="225" spans="5:25" x14ac:dyDescent="0.25">
      <c r="E225" s="12"/>
      <c r="F225" s="12"/>
      <c r="G225" s="12"/>
      <c r="J225" s="12"/>
      <c r="K225" s="12"/>
      <c r="L225" s="12"/>
      <c r="M225" s="12"/>
      <c r="P225" s="12"/>
      <c r="Q225" s="12"/>
      <c r="Y225" s="12"/>
    </row>
    <row r="226" spans="5:25" x14ac:dyDescent="0.25">
      <c r="E226" s="12"/>
      <c r="F226" s="12"/>
      <c r="G226" s="12"/>
      <c r="J226" s="12"/>
      <c r="K226" s="12"/>
      <c r="L226" s="12"/>
      <c r="M226" s="12"/>
      <c r="P226" s="12"/>
      <c r="Q226" s="12"/>
      <c r="Y226" s="12"/>
    </row>
    <row r="227" spans="5:25" x14ac:dyDescent="0.25">
      <c r="E227" s="12"/>
      <c r="F227" s="12"/>
      <c r="G227" s="12"/>
      <c r="J227" s="12"/>
      <c r="K227" s="12"/>
      <c r="L227" s="12"/>
      <c r="M227" s="12"/>
      <c r="P227" s="12"/>
      <c r="Q227" s="12"/>
      <c r="Y227" s="12"/>
    </row>
    <row r="228" spans="5:25" x14ac:dyDescent="0.25">
      <c r="E228" s="12"/>
      <c r="F228" s="12"/>
      <c r="G228" s="12"/>
      <c r="J228" s="12"/>
      <c r="K228" s="12"/>
      <c r="L228" s="12"/>
      <c r="M228" s="12"/>
      <c r="P228" s="12"/>
      <c r="Q228" s="12"/>
      <c r="Y228" s="12"/>
    </row>
    <row r="229" spans="5:25" x14ac:dyDescent="0.25">
      <c r="E229" s="12"/>
      <c r="F229" s="12"/>
      <c r="G229" s="12"/>
      <c r="J229" s="12"/>
      <c r="K229" s="12"/>
      <c r="L229" s="12"/>
      <c r="M229" s="12"/>
      <c r="P229" s="12"/>
      <c r="Q229" s="12"/>
      <c r="Y229" s="12"/>
    </row>
    <row r="230" spans="5:25" x14ac:dyDescent="0.25">
      <c r="E230" s="12"/>
      <c r="F230" s="12"/>
      <c r="G230" s="12"/>
      <c r="J230" s="12"/>
      <c r="K230" s="12"/>
      <c r="L230" s="12"/>
      <c r="M230" s="12"/>
      <c r="P230" s="12"/>
      <c r="Q230" s="12"/>
      <c r="Y230" s="12"/>
    </row>
    <row r="231" spans="5:25" x14ac:dyDescent="0.25">
      <c r="E231" s="12"/>
      <c r="F231" s="12"/>
      <c r="G231" s="12"/>
      <c r="J231" s="12"/>
      <c r="K231" s="12"/>
      <c r="L231" s="12"/>
      <c r="M231" s="12"/>
      <c r="P231" s="12"/>
      <c r="Q231" s="12"/>
      <c r="Y231" s="12"/>
    </row>
    <row r="232" spans="5:25" x14ac:dyDescent="0.25">
      <c r="E232" s="12"/>
      <c r="F232" s="12"/>
      <c r="G232" s="12"/>
      <c r="J232" s="12"/>
      <c r="K232" s="12"/>
      <c r="L232" s="12"/>
      <c r="M232" s="12"/>
      <c r="P232" s="12"/>
      <c r="Q232" s="12"/>
      <c r="Y232" s="12"/>
    </row>
    <row r="233" spans="5:25" x14ac:dyDescent="0.25">
      <c r="E233" s="12"/>
      <c r="F233" s="12"/>
      <c r="G233" s="12"/>
      <c r="J233" s="12"/>
      <c r="K233" s="12"/>
      <c r="L233" s="12"/>
      <c r="M233" s="12"/>
      <c r="P233" s="12"/>
      <c r="Q233" s="12"/>
      <c r="Y233" s="12"/>
    </row>
    <row r="234" spans="5:25" x14ac:dyDescent="0.25">
      <c r="E234" s="12"/>
      <c r="F234" s="12"/>
      <c r="G234" s="12"/>
      <c r="J234" s="12"/>
      <c r="K234" s="12"/>
      <c r="L234" s="12"/>
      <c r="M234" s="12"/>
      <c r="P234" s="12"/>
      <c r="Q234" s="12"/>
      <c r="Y234" s="12"/>
    </row>
    <row r="235" spans="5:25" x14ac:dyDescent="0.25">
      <c r="E235" s="12"/>
      <c r="F235" s="12"/>
      <c r="G235" s="12"/>
      <c r="J235" s="12"/>
      <c r="K235" s="12"/>
      <c r="L235" s="12"/>
      <c r="M235" s="12"/>
      <c r="P235" s="12"/>
      <c r="Q235" s="12"/>
      <c r="Y235" s="12"/>
    </row>
    <row r="236" spans="5:25" x14ac:dyDescent="0.25">
      <c r="E236" s="12"/>
      <c r="F236" s="12"/>
      <c r="G236" s="12"/>
      <c r="J236" s="12"/>
      <c r="K236" s="12"/>
      <c r="L236" s="12"/>
      <c r="M236" s="12"/>
      <c r="P236" s="12"/>
      <c r="Q236" s="12"/>
      <c r="Y236" s="12"/>
    </row>
    <row r="237" spans="5:25" x14ac:dyDescent="0.25">
      <c r="E237" s="12"/>
      <c r="F237" s="12"/>
      <c r="G237" s="12"/>
      <c r="J237" s="12"/>
      <c r="K237" s="12"/>
      <c r="L237" s="12"/>
      <c r="M237" s="12"/>
      <c r="P237" s="12"/>
      <c r="Q237" s="12"/>
      <c r="Y237" s="12"/>
    </row>
    <row r="238" spans="5:25" x14ac:dyDescent="0.25">
      <c r="E238" s="12"/>
      <c r="F238" s="12"/>
      <c r="G238" s="12"/>
      <c r="J238" s="12"/>
      <c r="K238" s="12"/>
      <c r="L238" s="12"/>
      <c r="M238" s="12"/>
      <c r="P238" s="12"/>
      <c r="Q238" s="12"/>
      <c r="Y238" s="12"/>
    </row>
    <row r="239" spans="5:25" x14ac:dyDescent="0.25">
      <c r="E239" s="12"/>
      <c r="F239" s="12"/>
      <c r="G239" s="12"/>
      <c r="J239" s="12"/>
      <c r="K239" s="12"/>
      <c r="L239" s="12"/>
      <c r="M239" s="12"/>
      <c r="P239" s="12"/>
      <c r="Q239" s="12"/>
      <c r="Y239" s="12"/>
    </row>
    <row r="240" spans="5:25" x14ac:dyDescent="0.25">
      <c r="E240" s="12"/>
      <c r="F240" s="12"/>
      <c r="G240" s="12"/>
      <c r="J240" s="12"/>
      <c r="K240" s="12"/>
      <c r="L240" s="12"/>
      <c r="M240" s="12"/>
      <c r="P240" s="12"/>
      <c r="Q240" s="12"/>
      <c r="Y240" s="12"/>
    </row>
    <row r="241" spans="5:25" x14ac:dyDescent="0.25">
      <c r="E241" s="12"/>
      <c r="F241" s="12"/>
      <c r="G241" s="12"/>
      <c r="J241" s="12"/>
      <c r="K241" s="12"/>
      <c r="L241" s="12"/>
      <c r="M241" s="12"/>
      <c r="P241" s="12"/>
      <c r="Q241" s="12"/>
      <c r="Y241" s="12"/>
    </row>
    <row r="242" spans="5:25" x14ac:dyDescent="0.25">
      <c r="E242" s="12"/>
      <c r="F242" s="12"/>
      <c r="G242" s="12"/>
      <c r="J242" s="12"/>
      <c r="K242" s="12"/>
      <c r="L242" s="12"/>
      <c r="M242" s="12"/>
      <c r="P242" s="12"/>
      <c r="Q242" s="12"/>
      <c r="Y242" s="12"/>
    </row>
    <row r="243" spans="5:25" x14ac:dyDescent="0.25">
      <c r="E243" s="12"/>
      <c r="F243" s="12"/>
      <c r="G243" s="12"/>
      <c r="J243" s="12"/>
      <c r="K243" s="12"/>
      <c r="L243" s="12"/>
      <c r="M243" s="12"/>
      <c r="P243" s="12"/>
      <c r="Q243" s="12"/>
      <c r="Y243" s="12"/>
    </row>
    <row r="244" spans="5:25" x14ac:dyDescent="0.25">
      <c r="E244" s="12"/>
      <c r="F244" s="12"/>
      <c r="G244" s="12"/>
      <c r="J244" s="12"/>
      <c r="K244" s="12"/>
      <c r="L244" s="12"/>
      <c r="M244" s="12"/>
      <c r="P244" s="12"/>
      <c r="Q244" s="12"/>
      <c r="Y244" s="12"/>
    </row>
    <row r="245" spans="5:25" x14ac:dyDescent="0.25">
      <c r="E245" s="12"/>
      <c r="F245" s="12"/>
      <c r="G245" s="12"/>
      <c r="J245" s="12"/>
      <c r="K245" s="12"/>
      <c r="L245" s="12"/>
      <c r="M245" s="12"/>
      <c r="P245" s="12"/>
      <c r="Q245" s="12"/>
      <c r="Y245" s="12"/>
    </row>
    <row r="246" spans="5:25" x14ac:dyDescent="0.25">
      <c r="E246" s="12"/>
      <c r="F246" s="12"/>
      <c r="G246" s="12"/>
      <c r="J246" s="12"/>
      <c r="K246" s="12"/>
      <c r="L246" s="12"/>
      <c r="M246" s="12"/>
      <c r="P246" s="12"/>
      <c r="Q246" s="12"/>
      <c r="Y246" s="12"/>
    </row>
    <row r="247" spans="5:25" x14ac:dyDescent="0.25">
      <c r="E247" s="12"/>
      <c r="F247" s="12"/>
      <c r="G247" s="12"/>
      <c r="J247" s="12"/>
      <c r="K247" s="12"/>
      <c r="L247" s="12"/>
      <c r="M247" s="12"/>
      <c r="P247" s="12"/>
      <c r="Q247" s="12"/>
      <c r="Y247" s="12"/>
    </row>
    <row r="248" spans="5:25" x14ac:dyDescent="0.25">
      <c r="E248" s="12"/>
      <c r="F248" s="12"/>
      <c r="G248" s="12"/>
      <c r="J248" s="12"/>
      <c r="K248" s="12"/>
      <c r="L248" s="12"/>
      <c r="M248" s="12"/>
      <c r="P248" s="12"/>
      <c r="Q248" s="12"/>
      <c r="Y248" s="12"/>
    </row>
    <row r="249" spans="5:25" x14ac:dyDescent="0.25">
      <c r="E249" s="12"/>
      <c r="F249" s="12"/>
      <c r="G249" s="12"/>
      <c r="J249" s="12"/>
      <c r="K249" s="12"/>
      <c r="L249" s="12"/>
      <c r="M249" s="12"/>
      <c r="P249" s="12"/>
      <c r="Q249" s="12"/>
      <c r="Y249" s="12"/>
    </row>
    <row r="250" spans="5:25" x14ac:dyDescent="0.25">
      <c r="E250" s="12"/>
      <c r="F250" s="12"/>
      <c r="G250" s="12"/>
      <c r="J250" s="12"/>
      <c r="K250" s="12"/>
      <c r="L250" s="12"/>
      <c r="M250" s="12"/>
      <c r="P250" s="12"/>
      <c r="Q250" s="12"/>
      <c r="Y250" s="12"/>
    </row>
    <row r="251" spans="5:25" x14ac:dyDescent="0.25">
      <c r="E251" s="12"/>
      <c r="F251" s="12"/>
      <c r="G251" s="12"/>
      <c r="J251" s="12"/>
      <c r="K251" s="12"/>
      <c r="L251" s="12"/>
      <c r="M251" s="12"/>
      <c r="P251" s="12"/>
      <c r="Q251" s="12"/>
      <c r="Y251" s="12"/>
    </row>
    <row r="252" spans="5:25" x14ac:dyDescent="0.25">
      <c r="E252" s="12"/>
      <c r="F252" s="12"/>
      <c r="G252" s="12"/>
      <c r="J252" s="12"/>
      <c r="K252" s="12"/>
      <c r="L252" s="12"/>
      <c r="M252" s="12"/>
      <c r="P252" s="12"/>
      <c r="Q252" s="12"/>
      <c r="Y252" s="12"/>
    </row>
    <row r="253" spans="5:25" x14ac:dyDescent="0.25">
      <c r="E253" s="12"/>
      <c r="F253" s="12"/>
      <c r="G253" s="12"/>
      <c r="J253" s="12"/>
      <c r="K253" s="12"/>
      <c r="L253" s="12"/>
      <c r="M253" s="12"/>
      <c r="P253" s="12"/>
      <c r="Q253" s="12"/>
      <c r="Y253" s="12"/>
    </row>
    <row r="254" spans="5:25" x14ac:dyDescent="0.25">
      <c r="E254" s="12"/>
      <c r="F254" s="12"/>
      <c r="G254" s="12"/>
      <c r="J254" s="12"/>
      <c r="K254" s="12"/>
      <c r="L254" s="12"/>
      <c r="M254" s="12"/>
      <c r="P254" s="12"/>
      <c r="Q254" s="12"/>
      <c r="Y254" s="12"/>
    </row>
    <row r="255" spans="5:25" x14ac:dyDescent="0.25">
      <c r="E255" s="12"/>
      <c r="F255" s="12"/>
      <c r="G255" s="12"/>
      <c r="J255" s="12"/>
      <c r="K255" s="12"/>
      <c r="L255" s="12"/>
      <c r="M255" s="12"/>
      <c r="P255" s="12"/>
      <c r="Q255" s="12"/>
      <c r="Y255" s="12"/>
    </row>
    <row r="256" spans="5:25" x14ac:dyDescent="0.25">
      <c r="E256" s="12"/>
      <c r="F256" s="12"/>
      <c r="G256" s="12"/>
      <c r="J256" s="12"/>
      <c r="K256" s="12"/>
      <c r="L256" s="12"/>
      <c r="M256" s="12"/>
      <c r="P256" s="12"/>
      <c r="Q256" s="12"/>
      <c r="Y256" s="12"/>
    </row>
    <row r="257" spans="5:31" x14ac:dyDescent="0.25">
      <c r="E257" s="12"/>
      <c r="F257" s="12"/>
      <c r="G257" s="12"/>
      <c r="J257" s="12"/>
      <c r="K257" s="12"/>
      <c r="L257" s="12"/>
      <c r="M257" s="12"/>
      <c r="P257" s="12"/>
      <c r="Q257" s="12"/>
      <c r="Y257" s="12"/>
    </row>
    <row r="258" spans="5:31" x14ac:dyDescent="0.25">
      <c r="E258" s="12"/>
      <c r="F258" s="12"/>
      <c r="G258" s="12"/>
      <c r="J258" s="12"/>
      <c r="K258" s="12"/>
      <c r="L258" s="12"/>
      <c r="M258" s="12"/>
      <c r="P258" s="12"/>
      <c r="Q258" s="12"/>
      <c r="Y258" s="12"/>
    </row>
    <row r="259" spans="5:31" x14ac:dyDescent="0.25">
      <c r="E259" s="12"/>
      <c r="F259" s="12"/>
      <c r="G259" s="12"/>
      <c r="J259" s="12"/>
      <c r="K259" s="12"/>
      <c r="L259" s="12"/>
      <c r="M259" s="12"/>
      <c r="P259" s="12"/>
      <c r="Q259" s="12"/>
      <c r="Y259" s="12"/>
    </row>
    <row r="260" spans="5:31" x14ac:dyDescent="0.25">
      <c r="E260" s="12"/>
      <c r="F260" s="12"/>
      <c r="G260" s="12"/>
      <c r="J260" s="12"/>
      <c r="K260" s="12"/>
      <c r="L260" s="12"/>
      <c r="M260" s="12"/>
      <c r="P260" s="12"/>
      <c r="Q260" s="12"/>
      <c r="Y260" s="12"/>
    </row>
    <row r="261" spans="5:31" x14ac:dyDescent="0.25">
      <c r="E261" s="12"/>
      <c r="F261" s="12"/>
      <c r="G261" s="12"/>
      <c r="J261" s="12"/>
      <c r="K261" s="12"/>
      <c r="L261" s="12"/>
      <c r="M261" s="12"/>
      <c r="P261" s="12"/>
      <c r="Q261" s="12"/>
      <c r="Y261" s="12"/>
    </row>
    <row r="262" spans="5:31" x14ac:dyDescent="0.25">
      <c r="E262" s="12"/>
      <c r="F262" s="12"/>
      <c r="G262" s="12"/>
      <c r="J262" s="12"/>
      <c r="K262" s="12"/>
      <c r="L262" s="12"/>
      <c r="M262" s="12"/>
      <c r="P262" s="12"/>
      <c r="Q262" s="12"/>
      <c r="Y262" s="12"/>
    </row>
    <row r="263" spans="5:31" x14ac:dyDescent="0.25">
      <c r="E263" s="12"/>
      <c r="F263" s="12"/>
      <c r="G263" s="12"/>
      <c r="J263" s="12"/>
      <c r="K263" s="12"/>
      <c r="L263" s="12"/>
      <c r="M263" s="12"/>
      <c r="P263" s="12"/>
      <c r="Q263" s="12"/>
      <c r="Y263" s="12"/>
    </row>
    <row r="264" spans="5:31" x14ac:dyDescent="0.25">
      <c r="E264" s="12"/>
      <c r="F264" s="12"/>
      <c r="G264" s="12"/>
      <c r="J264" s="12"/>
      <c r="K264" s="12"/>
      <c r="L264" s="12"/>
      <c r="M264" s="12"/>
      <c r="P264" s="12"/>
      <c r="Q264" s="12"/>
      <c r="Y264" s="12"/>
    </row>
    <row r="265" spans="5:31" x14ac:dyDescent="0.25">
      <c r="E265" s="12"/>
      <c r="F265" s="12"/>
      <c r="G265" s="12"/>
      <c r="J265" s="12"/>
      <c r="K265" s="12"/>
      <c r="L265" s="12"/>
      <c r="M265" s="12"/>
      <c r="P265" s="12"/>
      <c r="Q265" s="12"/>
      <c r="Y265" s="12"/>
    </row>
    <row r="266" spans="5:31" x14ac:dyDescent="0.25">
      <c r="E266" s="12"/>
      <c r="F266" s="12"/>
      <c r="G266" s="12"/>
      <c r="J266" s="12"/>
      <c r="K266" s="12"/>
      <c r="L266" s="12"/>
      <c r="M266" s="12"/>
      <c r="P266" s="12"/>
      <c r="Q266" s="12"/>
      <c r="Y266" s="12"/>
    </row>
    <row r="267" spans="5:31" x14ac:dyDescent="0.25">
      <c r="F267" s="12"/>
      <c r="G267" s="12"/>
      <c r="H267" s="12"/>
      <c r="I267" s="12"/>
      <c r="L267" s="12"/>
      <c r="U267" s="12"/>
      <c r="X267" s="12"/>
    </row>
    <row r="268" spans="5:31" x14ac:dyDescent="0.25">
      <c r="F268" s="12"/>
      <c r="G268" s="12"/>
      <c r="H268" s="12"/>
      <c r="I268" s="12"/>
      <c r="L268" s="12"/>
      <c r="U268" s="12"/>
      <c r="X268" s="12"/>
    </row>
    <row r="269" spans="5:31" x14ac:dyDescent="0.25">
      <c r="F269" s="12"/>
      <c r="H269" s="12"/>
      <c r="I269" s="12"/>
      <c r="L269" s="12"/>
      <c r="U269" s="12"/>
      <c r="X269" s="12"/>
    </row>
    <row r="270" spans="5:31" x14ac:dyDescent="0.25">
      <c r="E270" s="12"/>
      <c r="F270" s="12"/>
      <c r="G270" s="12"/>
    </row>
    <row r="271" spans="5:31" x14ac:dyDescent="0.25">
      <c r="E271" s="12"/>
      <c r="F271" s="12"/>
      <c r="G271" s="12"/>
      <c r="J271" s="12"/>
      <c r="M271" s="12"/>
      <c r="P271" s="12"/>
      <c r="Q271" s="12"/>
      <c r="AE271" s="12"/>
    </row>
    <row r="272" spans="5:31" x14ac:dyDescent="0.25">
      <c r="E272" s="12"/>
      <c r="F272" s="12"/>
      <c r="G272" s="12"/>
      <c r="J272" s="12"/>
      <c r="M272" s="12"/>
      <c r="P272" s="12"/>
      <c r="Q272" s="12"/>
      <c r="AE272" s="12"/>
    </row>
    <row r="273" spans="5:31" x14ac:dyDescent="0.25">
      <c r="E273" s="12"/>
      <c r="F273" s="12"/>
      <c r="G273" s="12"/>
      <c r="J273" s="12"/>
      <c r="M273" s="12"/>
      <c r="P273" s="12"/>
      <c r="Q273" s="12"/>
      <c r="AE273" s="12"/>
    </row>
    <row r="274" spans="5:31" x14ac:dyDescent="0.25">
      <c r="E274" s="12"/>
      <c r="F274" s="12"/>
      <c r="G274" s="12"/>
      <c r="J274" s="12"/>
      <c r="M274" s="12"/>
      <c r="P274" s="12"/>
      <c r="Q274" s="12"/>
      <c r="AE274" s="12"/>
    </row>
    <row r="275" spans="5:31" x14ac:dyDescent="0.25">
      <c r="E275" s="12"/>
      <c r="F275" s="12"/>
      <c r="G275" s="12"/>
      <c r="J275" s="12"/>
      <c r="M275" s="12"/>
      <c r="P275" s="12"/>
      <c r="Q275" s="12"/>
      <c r="AE275" s="12"/>
    </row>
    <row r="276" spans="5:31" x14ac:dyDescent="0.25">
      <c r="E276" s="12"/>
      <c r="F276" s="12"/>
      <c r="G276" s="12"/>
      <c r="J276" s="12"/>
      <c r="M276" s="12"/>
      <c r="P276" s="12"/>
      <c r="Q276" s="12"/>
      <c r="AE276" s="12"/>
    </row>
    <row r="277" spans="5:31" x14ac:dyDescent="0.25">
      <c r="E277" s="12"/>
      <c r="F277" s="12"/>
      <c r="G277" s="12"/>
      <c r="J277" s="12"/>
      <c r="M277" s="12"/>
      <c r="P277" s="12"/>
      <c r="Q277" s="12"/>
      <c r="AE277" s="12"/>
    </row>
    <row r="278" spans="5:31" x14ac:dyDescent="0.25">
      <c r="E278" s="12"/>
      <c r="F278" s="12"/>
      <c r="G278" s="12"/>
      <c r="J278" s="12"/>
      <c r="M278" s="12"/>
      <c r="P278" s="12"/>
      <c r="Q278" s="12"/>
      <c r="AE278" s="12"/>
    </row>
    <row r="279" spans="5:31" x14ac:dyDescent="0.25">
      <c r="E279" s="12"/>
      <c r="F279" s="12"/>
      <c r="G279" s="12"/>
      <c r="J279" s="12"/>
      <c r="M279" s="12"/>
      <c r="P279" s="12"/>
      <c r="Q279" s="12"/>
      <c r="AE279" s="12"/>
    </row>
    <row r="280" spans="5:31" x14ac:dyDescent="0.25">
      <c r="E280" s="12"/>
      <c r="F280" s="12"/>
      <c r="G280" s="12"/>
      <c r="J280" s="12"/>
      <c r="M280" s="12"/>
      <c r="P280" s="12"/>
      <c r="Q280" s="12"/>
      <c r="AE280" s="12"/>
    </row>
    <row r="281" spans="5:31" x14ac:dyDescent="0.25">
      <c r="E281" s="12"/>
      <c r="F281" s="12"/>
      <c r="G281" s="12"/>
      <c r="J281" s="12"/>
      <c r="M281" s="12"/>
      <c r="P281" s="12"/>
      <c r="Q281" s="12"/>
      <c r="AE281" s="12"/>
    </row>
    <row r="282" spans="5:31" x14ac:dyDescent="0.25">
      <c r="E282" s="12"/>
      <c r="F282" s="12"/>
      <c r="G282" s="12"/>
      <c r="J282" s="12"/>
      <c r="M282" s="12"/>
      <c r="P282" s="12"/>
      <c r="Q282" s="12"/>
      <c r="AE282" s="12"/>
    </row>
    <row r="283" spans="5:31" x14ac:dyDescent="0.25">
      <c r="E283" s="12"/>
      <c r="F283" s="12"/>
      <c r="G283" s="12"/>
      <c r="J283" s="12"/>
      <c r="M283" s="12"/>
      <c r="P283" s="12"/>
      <c r="Q283" s="12"/>
      <c r="AE283" s="12"/>
    </row>
    <row r="284" spans="5:31" x14ac:dyDescent="0.25">
      <c r="E284" s="12"/>
      <c r="F284" s="12"/>
      <c r="G284" s="12"/>
      <c r="J284" s="12"/>
      <c r="M284" s="12"/>
      <c r="P284" s="12"/>
      <c r="Q284" s="12"/>
      <c r="AE284" s="12"/>
    </row>
    <row r="285" spans="5:31" x14ac:dyDescent="0.25">
      <c r="E285" s="12"/>
      <c r="F285" s="12"/>
      <c r="G285" s="12"/>
      <c r="J285" s="12"/>
      <c r="M285" s="12"/>
      <c r="P285" s="12"/>
      <c r="Q285" s="12"/>
      <c r="AE285" s="12"/>
    </row>
    <row r="286" spans="5:31" x14ac:dyDescent="0.25">
      <c r="E286" s="12"/>
      <c r="F286" s="12"/>
      <c r="G286" s="12"/>
      <c r="J286" s="12"/>
      <c r="M286" s="12"/>
      <c r="P286" s="12"/>
      <c r="Q286" s="12"/>
      <c r="AE286" s="12"/>
    </row>
    <row r="287" spans="5:31" x14ac:dyDescent="0.25">
      <c r="E287" s="12"/>
      <c r="F287" s="12"/>
      <c r="G287" s="12"/>
      <c r="J287" s="12"/>
      <c r="M287" s="12"/>
      <c r="P287" s="12"/>
      <c r="Q287" s="12"/>
      <c r="AE287" s="12"/>
    </row>
    <row r="288" spans="5:31" x14ac:dyDescent="0.25">
      <c r="E288" s="12"/>
      <c r="F288" s="12"/>
      <c r="G288" s="12"/>
      <c r="J288" s="12"/>
      <c r="M288" s="12"/>
      <c r="P288" s="12"/>
      <c r="Q288" s="12"/>
      <c r="AE288" s="12"/>
    </row>
    <row r="289" spans="5:31" x14ac:dyDescent="0.25">
      <c r="E289" s="12"/>
      <c r="F289" s="12"/>
      <c r="G289" s="12"/>
      <c r="J289" s="12"/>
      <c r="M289" s="12"/>
      <c r="P289" s="12"/>
      <c r="Q289" s="12"/>
      <c r="AE289" s="12"/>
    </row>
    <row r="290" spans="5:31" x14ac:dyDescent="0.25">
      <c r="E290" s="12"/>
      <c r="F290" s="12"/>
      <c r="G290" s="12"/>
      <c r="J290" s="12"/>
      <c r="M290" s="12"/>
      <c r="P290" s="12"/>
      <c r="Q290" s="12"/>
      <c r="AE290" s="12"/>
    </row>
    <row r="291" spans="5:31" x14ac:dyDescent="0.25">
      <c r="E291" s="12"/>
      <c r="F291" s="12"/>
      <c r="G291" s="12"/>
      <c r="J291" s="12"/>
      <c r="M291" s="12"/>
      <c r="P291" s="12"/>
      <c r="Q291" s="12"/>
      <c r="AE291" s="12"/>
    </row>
    <row r="292" spans="5:31" x14ac:dyDescent="0.25">
      <c r="E292" s="12"/>
      <c r="F292" s="12"/>
      <c r="G292" s="12"/>
      <c r="J292" s="12"/>
      <c r="M292" s="12"/>
      <c r="P292" s="12"/>
      <c r="Q292" s="12"/>
      <c r="AE292" s="12"/>
    </row>
    <row r="293" spans="5:31" x14ac:dyDescent="0.25">
      <c r="E293" s="12"/>
      <c r="F293" s="12"/>
      <c r="G293" s="12"/>
      <c r="J293" s="12"/>
      <c r="M293" s="12"/>
      <c r="P293" s="12"/>
      <c r="Q293" s="12"/>
      <c r="AE293" s="12"/>
    </row>
    <row r="294" spans="5:31" x14ac:dyDescent="0.25">
      <c r="E294" s="12"/>
      <c r="F294" s="12"/>
      <c r="G294" s="12"/>
      <c r="J294" s="12"/>
      <c r="M294" s="12"/>
      <c r="P294" s="12"/>
      <c r="Q294" s="12"/>
      <c r="AE294" s="12"/>
    </row>
    <row r="295" spans="5:31" x14ac:dyDescent="0.25">
      <c r="E295" s="12"/>
      <c r="F295" s="12"/>
      <c r="G295" s="12"/>
      <c r="J295" s="12"/>
      <c r="M295" s="12"/>
      <c r="P295" s="12"/>
      <c r="Q295" s="12"/>
      <c r="AE295" s="12"/>
    </row>
    <row r="296" spans="5:31" x14ac:dyDescent="0.25">
      <c r="E296" s="12"/>
      <c r="F296" s="12"/>
      <c r="G296" s="12"/>
      <c r="J296" s="12"/>
      <c r="M296" s="12"/>
      <c r="P296" s="12"/>
      <c r="Q296" s="12"/>
      <c r="AE296" s="12"/>
    </row>
    <row r="297" spans="5:31" x14ac:dyDescent="0.25">
      <c r="E297" s="12"/>
      <c r="F297" s="12"/>
      <c r="G297" s="12"/>
      <c r="J297" s="12"/>
      <c r="M297" s="12"/>
      <c r="P297" s="12"/>
      <c r="Q297" s="12"/>
      <c r="AE297" s="12"/>
    </row>
    <row r="298" spans="5:31" x14ac:dyDescent="0.25">
      <c r="E298" s="12"/>
      <c r="F298" s="12"/>
      <c r="G298" s="12"/>
      <c r="J298" s="12"/>
      <c r="M298" s="12"/>
      <c r="P298" s="12"/>
      <c r="Q298" s="12"/>
      <c r="AE298" s="12"/>
    </row>
    <row r="299" spans="5:31" x14ac:dyDescent="0.25">
      <c r="E299" s="12"/>
      <c r="F299" s="12"/>
      <c r="G299" s="12"/>
      <c r="J299" s="12"/>
      <c r="M299" s="12"/>
      <c r="P299" s="12"/>
      <c r="Q299" s="12"/>
      <c r="AE299" s="12"/>
    </row>
    <row r="300" spans="5:31" x14ac:dyDescent="0.25">
      <c r="E300" s="12"/>
      <c r="F300" s="12"/>
      <c r="G300" s="12"/>
      <c r="J300" s="12"/>
      <c r="M300" s="12"/>
      <c r="P300" s="12"/>
      <c r="Q300" s="12"/>
      <c r="AE300" s="12"/>
    </row>
    <row r="301" spans="5:31" x14ac:dyDescent="0.25">
      <c r="E301" s="12"/>
      <c r="F301" s="12"/>
      <c r="G301" s="12"/>
      <c r="J301" s="12"/>
      <c r="M301" s="12"/>
      <c r="P301" s="12"/>
      <c r="Q301" s="12"/>
      <c r="AE301" s="12"/>
    </row>
    <row r="302" spans="5:31" x14ac:dyDescent="0.25">
      <c r="E302" s="12"/>
      <c r="F302" s="12"/>
      <c r="G302" s="12"/>
      <c r="J302" s="12"/>
      <c r="M302" s="12"/>
      <c r="P302" s="12"/>
      <c r="Q302" s="12"/>
      <c r="AE302" s="12"/>
    </row>
    <row r="303" spans="5:31" x14ac:dyDescent="0.25">
      <c r="E303" s="12"/>
      <c r="F303" s="12"/>
      <c r="G303" s="12"/>
      <c r="J303" s="12"/>
      <c r="M303" s="12"/>
      <c r="P303" s="12"/>
      <c r="Q303" s="12"/>
      <c r="AE303" s="12"/>
    </row>
    <row r="304" spans="5:31" x14ac:dyDescent="0.25">
      <c r="E304" s="12"/>
      <c r="F304" s="12"/>
      <c r="G304" s="12"/>
      <c r="J304" s="12"/>
      <c r="M304" s="12"/>
      <c r="P304" s="12"/>
      <c r="Q304" s="12"/>
      <c r="AE304" s="12"/>
    </row>
    <row r="305" spans="5:31" x14ac:dyDescent="0.25">
      <c r="E305" s="12"/>
      <c r="F305" s="12"/>
      <c r="G305" s="12"/>
      <c r="J305" s="12"/>
      <c r="M305" s="12"/>
      <c r="P305" s="12"/>
      <c r="Q305" s="12"/>
      <c r="AE305" s="12"/>
    </row>
    <row r="306" spans="5:31" x14ac:dyDescent="0.25">
      <c r="E306" s="12"/>
      <c r="F306" s="12"/>
      <c r="G306" s="12"/>
      <c r="J306" s="12"/>
      <c r="M306" s="12"/>
      <c r="P306" s="12"/>
      <c r="Q306" s="12"/>
      <c r="AE306" s="12"/>
    </row>
    <row r="307" spans="5:31" x14ac:dyDescent="0.25">
      <c r="E307" s="12"/>
      <c r="F307" s="12"/>
      <c r="G307" s="12"/>
      <c r="J307" s="12"/>
      <c r="M307" s="12"/>
      <c r="P307" s="12"/>
      <c r="Q307" s="12"/>
      <c r="AE307" s="12"/>
    </row>
    <row r="308" spans="5:31" x14ac:dyDescent="0.25">
      <c r="E308" s="12"/>
      <c r="F308" s="12"/>
      <c r="G308" s="12"/>
      <c r="J308" s="12"/>
      <c r="M308" s="12"/>
      <c r="P308" s="12"/>
      <c r="Q308" s="12"/>
      <c r="AE308" s="12"/>
    </row>
    <row r="309" spans="5:31" x14ac:dyDescent="0.25">
      <c r="E309" s="12"/>
      <c r="F309" s="12"/>
      <c r="G309" s="12"/>
      <c r="J309" s="12"/>
      <c r="M309" s="12"/>
      <c r="P309" s="12"/>
      <c r="Q309" s="12"/>
      <c r="AE309" s="12"/>
    </row>
    <row r="310" spans="5:31" x14ac:dyDescent="0.25">
      <c r="E310" s="12"/>
      <c r="F310" s="12"/>
      <c r="G310" s="12"/>
      <c r="J310" s="12"/>
      <c r="M310" s="12"/>
      <c r="P310" s="12"/>
      <c r="Q310" s="12"/>
      <c r="AE310" s="12"/>
    </row>
    <row r="311" spans="5:31" x14ac:dyDescent="0.25">
      <c r="E311" s="12"/>
      <c r="F311" s="12"/>
      <c r="G311" s="12"/>
      <c r="J311" s="12"/>
      <c r="M311" s="12"/>
      <c r="P311" s="12"/>
      <c r="Q311" s="12"/>
      <c r="AE311" s="12"/>
    </row>
    <row r="312" spans="5:31" x14ac:dyDescent="0.25">
      <c r="E312" s="12"/>
      <c r="F312" s="12"/>
      <c r="G312" s="12"/>
      <c r="J312" s="12"/>
      <c r="M312" s="12"/>
      <c r="P312" s="12"/>
      <c r="Q312" s="12"/>
      <c r="AE312" s="12"/>
    </row>
    <row r="313" spans="5:31" x14ac:dyDescent="0.25">
      <c r="E313" s="12"/>
      <c r="F313" s="12"/>
      <c r="G313" s="12"/>
      <c r="J313" s="12"/>
      <c r="M313" s="12"/>
      <c r="P313" s="12"/>
      <c r="Q313" s="12"/>
      <c r="AE313" s="12"/>
    </row>
    <row r="314" spans="5:31" x14ac:dyDescent="0.25">
      <c r="E314" s="12"/>
      <c r="F314" s="12"/>
      <c r="G314" s="12"/>
      <c r="J314" s="12"/>
      <c r="M314" s="12"/>
      <c r="P314" s="12"/>
      <c r="Q314" s="12"/>
      <c r="AE314" s="12"/>
    </row>
    <row r="315" spans="5:31" x14ac:dyDescent="0.25">
      <c r="E315" s="12"/>
      <c r="F315" s="12"/>
      <c r="G315" s="12"/>
      <c r="J315" s="12"/>
      <c r="M315" s="12"/>
      <c r="P315" s="12"/>
      <c r="Q315" s="12"/>
      <c r="AE315" s="12"/>
    </row>
    <row r="316" spans="5:31" x14ac:dyDescent="0.25">
      <c r="E316" s="12"/>
      <c r="F316" s="12"/>
      <c r="G316" s="12"/>
      <c r="J316" s="12"/>
      <c r="M316" s="12"/>
      <c r="P316" s="12"/>
      <c r="Q316" s="12"/>
      <c r="AE316" s="12"/>
    </row>
    <row r="317" spans="5:31" x14ac:dyDescent="0.25">
      <c r="E317" s="12"/>
      <c r="F317" s="12"/>
      <c r="G317" s="12"/>
      <c r="J317" s="12"/>
      <c r="M317" s="12"/>
      <c r="P317" s="12"/>
      <c r="Q317" s="12"/>
      <c r="AE317" s="12"/>
    </row>
    <row r="318" spans="5:31" x14ac:dyDescent="0.25">
      <c r="E318" s="12"/>
      <c r="F318" s="12"/>
      <c r="G318" s="12"/>
      <c r="J318" s="12"/>
      <c r="M318" s="12"/>
      <c r="P318" s="12"/>
      <c r="Q318" s="12"/>
      <c r="AE318" s="12"/>
    </row>
    <row r="319" spans="5:31" x14ac:dyDescent="0.25">
      <c r="E319" s="12"/>
      <c r="F319" s="12"/>
      <c r="G319" s="12"/>
      <c r="J319" s="12"/>
      <c r="M319" s="12"/>
      <c r="P319" s="12"/>
      <c r="Q319" s="12"/>
      <c r="AE319" s="12"/>
    </row>
    <row r="321" spans="5:31" x14ac:dyDescent="0.25">
      <c r="G321" s="12"/>
    </row>
    <row r="322" spans="5:31" x14ac:dyDescent="0.25">
      <c r="H322" s="13"/>
    </row>
    <row r="325" spans="5:31" x14ac:dyDescent="0.25">
      <c r="E325" s="12"/>
      <c r="F325" s="12"/>
      <c r="G325" s="12"/>
      <c r="H325" s="12"/>
      <c r="J325" s="12"/>
      <c r="M325" s="12"/>
      <c r="P325" s="12"/>
      <c r="Q325" s="12"/>
      <c r="AE325" s="12"/>
    </row>
    <row r="326" spans="5:31" x14ac:dyDescent="0.25">
      <c r="E326" s="12"/>
      <c r="F326" s="12"/>
      <c r="G326" s="12"/>
      <c r="H326" s="12"/>
      <c r="J326" s="12"/>
      <c r="M326" s="12"/>
      <c r="P326" s="12"/>
      <c r="Q326" s="12"/>
      <c r="AE326" s="12"/>
    </row>
    <row r="327" spans="5:31" x14ac:dyDescent="0.25">
      <c r="E327" s="12"/>
      <c r="F327" s="12"/>
      <c r="G327" s="12"/>
      <c r="H327" s="12"/>
      <c r="J327" s="12"/>
      <c r="M327" s="12"/>
      <c r="P327" s="12"/>
      <c r="Q327" s="12"/>
      <c r="AE327" s="12"/>
    </row>
    <row r="328" spans="5:31" x14ac:dyDescent="0.25">
      <c r="E328" s="12"/>
      <c r="F328" s="12"/>
      <c r="G328" s="12"/>
      <c r="H328" s="12"/>
      <c r="J328" s="12"/>
      <c r="M328" s="12"/>
      <c r="P328" s="12"/>
      <c r="Q328" s="12"/>
      <c r="AE328" s="12"/>
    </row>
    <row r="329" spans="5:31" x14ac:dyDescent="0.25">
      <c r="E329" s="12"/>
      <c r="F329" s="12"/>
      <c r="G329" s="12"/>
      <c r="H329" s="12"/>
      <c r="J329" s="12"/>
      <c r="M329" s="12"/>
      <c r="P329" s="12"/>
      <c r="Q329" s="12"/>
      <c r="AE329" s="12"/>
    </row>
    <row r="330" spans="5:31" x14ac:dyDescent="0.25">
      <c r="E330" s="12"/>
      <c r="F330" s="12"/>
      <c r="G330" s="12"/>
      <c r="H330" s="12"/>
      <c r="J330" s="12"/>
      <c r="M330" s="12"/>
      <c r="P330" s="12"/>
      <c r="Q330" s="12"/>
      <c r="AE330" s="12"/>
    </row>
    <row r="331" spans="5:31" x14ac:dyDescent="0.25">
      <c r="E331" s="12"/>
      <c r="F331" s="12"/>
      <c r="G331" s="12"/>
      <c r="H331" s="12"/>
      <c r="J331" s="12"/>
      <c r="M331" s="12"/>
      <c r="P331" s="12"/>
      <c r="Q331" s="12"/>
      <c r="AE331" s="12"/>
    </row>
    <row r="332" spans="5:31" x14ac:dyDescent="0.25">
      <c r="E332" s="12"/>
      <c r="F332" s="12"/>
      <c r="G332" s="12"/>
      <c r="H332" s="12"/>
      <c r="J332" s="12"/>
      <c r="M332" s="12"/>
      <c r="P332" s="12"/>
      <c r="Q332" s="12"/>
      <c r="AE332" s="12"/>
    </row>
    <row r="333" spans="5:31" x14ac:dyDescent="0.25">
      <c r="E333" s="12"/>
      <c r="F333" s="12"/>
      <c r="G333" s="12"/>
      <c r="H333" s="12"/>
      <c r="J333" s="12"/>
      <c r="M333" s="12"/>
      <c r="P333" s="12"/>
      <c r="Q333" s="12"/>
      <c r="AE333" s="12"/>
    </row>
    <row r="334" spans="5:31" x14ac:dyDescent="0.25">
      <c r="E334" s="12"/>
      <c r="F334" s="12"/>
      <c r="G334" s="12"/>
      <c r="H334" s="12"/>
      <c r="J334" s="12"/>
      <c r="M334" s="12"/>
      <c r="P334" s="12"/>
      <c r="Q334" s="12"/>
      <c r="AE334" s="12"/>
    </row>
    <row r="335" spans="5:31" x14ac:dyDescent="0.25">
      <c r="E335" s="12"/>
      <c r="F335" s="12"/>
      <c r="G335" s="12"/>
      <c r="H335" s="12"/>
      <c r="J335" s="12"/>
      <c r="M335" s="12"/>
      <c r="P335" s="12"/>
      <c r="Q335" s="12"/>
      <c r="AE335" s="12"/>
    </row>
    <row r="336" spans="5:31" x14ac:dyDescent="0.25">
      <c r="E336" s="12"/>
      <c r="F336" s="12"/>
      <c r="G336" s="12"/>
      <c r="H336" s="12"/>
      <c r="J336" s="12"/>
      <c r="M336" s="12"/>
      <c r="P336" s="12"/>
      <c r="Q336" s="12"/>
      <c r="AE336" s="12"/>
    </row>
    <row r="337" spans="5:31" x14ac:dyDescent="0.25">
      <c r="E337" s="12"/>
      <c r="F337" s="12"/>
      <c r="G337" s="12"/>
      <c r="H337" s="12"/>
      <c r="J337" s="12"/>
      <c r="M337" s="12"/>
      <c r="P337" s="12"/>
      <c r="Q337" s="12"/>
      <c r="AE337" s="12"/>
    </row>
    <row r="338" spans="5:31" x14ac:dyDescent="0.25">
      <c r="E338" s="12"/>
      <c r="F338" s="12"/>
      <c r="G338" s="12"/>
      <c r="H338" s="12"/>
      <c r="J338" s="12"/>
      <c r="M338" s="12"/>
      <c r="P338" s="12"/>
      <c r="Q338" s="12"/>
      <c r="AE338" s="12"/>
    </row>
    <row r="339" spans="5:31" x14ac:dyDescent="0.25">
      <c r="E339" s="12"/>
      <c r="F339" s="12"/>
      <c r="G339" s="12"/>
      <c r="H339" s="12"/>
      <c r="J339" s="12"/>
      <c r="M339" s="12"/>
      <c r="P339" s="12"/>
      <c r="Q339" s="12"/>
      <c r="AE339" s="12"/>
    </row>
    <row r="340" spans="5:31" x14ac:dyDescent="0.25">
      <c r="E340" s="12"/>
      <c r="F340" s="12"/>
      <c r="G340" s="12"/>
      <c r="H340" s="12"/>
      <c r="J340" s="12"/>
      <c r="M340" s="12"/>
      <c r="P340" s="12"/>
      <c r="Q340" s="12"/>
      <c r="AE340" s="12"/>
    </row>
    <row r="341" spans="5:31" x14ac:dyDescent="0.25">
      <c r="E341" s="12"/>
      <c r="F341" s="12"/>
      <c r="G341" s="12"/>
      <c r="H341" s="12"/>
      <c r="J341" s="12"/>
      <c r="M341" s="12"/>
      <c r="P341" s="12"/>
      <c r="Q341" s="12"/>
      <c r="AE341" s="12"/>
    </row>
    <row r="342" spans="5:31" x14ac:dyDescent="0.25">
      <c r="E342" s="12"/>
      <c r="F342" s="12"/>
      <c r="G342" s="12"/>
      <c r="H342" s="12"/>
      <c r="J342" s="12"/>
      <c r="M342" s="12"/>
      <c r="P342" s="12"/>
      <c r="Q342" s="12"/>
      <c r="AE342" s="12"/>
    </row>
    <row r="343" spans="5:31" x14ac:dyDescent="0.25">
      <c r="E343" s="12"/>
      <c r="F343" s="12"/>
      <c r="G343" s="12"/>
      <c r="H343" s="12"/>
      <c r="J343" s="12"/>
      <c r="M343" s="12"/>
      <c r="P343" s="12"/>
      <c r="Q343" s="12"/>
      <c r="AE343" s="12"/>
    </row>
    <row r="344" spans="5:31" x14ac:dyDescent="0.25">
      <c r="E344" s="12"/>
      <c r="F344" s="12"/>
      <c r="G344" s="12"/>
      <c r="H344" s="12"/>
      <c r="J344" s="12"/>
      <c r="M344" s="12"/>
      <c r="P344" s="12"/>
      <c r="Q344" s="12"/>
      <c r="AE344" s="12"/>
    </row>
    <row r="345" spans="5:31" x14ac:dyDescent="0.25">
      <c r="E345" s="12"/>
      <c r="F345" s="12"/>
      <c r="G345" s="12"/>
      <c r="H345" s="12"/>
      <c r="J345" s="12"/>
      <c r="M345" s="12"/>
      <c r="P345" s="12"/>
      <c r="Q345" s="12"/>
      <c r="AE345" s="12"/>
    </row>
    <row r="346" spans="5:31" x14ac:dyDescent="0.25">
      <c r="E346" s="12"/>
      <c r="F346" s="12"/>
      <c r="G346" s="12"/>
      <c r="H346" s="12"/>
      <c r="J346" s="12"/>
      <c r="M346" s="12"/>
      <c r="P346" s="12"/>
      <c r="Q346" s="12"/>
      <c r="AE346" s="12"/>
    </row>
    <row r="347" spans="5:31" x14ac:dyDescent="0.25">
      <c r="E347" s="12"/>
      <c r="F347" s="12"/>
      <c r="G347" s="12"/>
      <c r="H347" s="12"/>
      <c r="J347" s="12"/>
      <c r="M347" s="12"/>
      <c r="P347" s="12"/>
      <c r="Q347" s="12"/>
      <c r="AE347" s="12"/>
    </row>
    <row r="348" spans="5:31" x14ac:dyDescent="0.25">
      <c r="E348" s="12"/>
      <c r="F348" s="12"/>
      <c r="G348" s="12"/>
      <c r="H348" s="12"/>
      <c r="J348" s="12"/>
      <c r="M348" s="12"/>
      <c r="P348" s="12"/>
      <c r="Q348" s="12"/>
      <c r="AE348" s="12"/>
    </row>
    <row r="349" spans="5:31" x14ac:dyDescent="0.25">
      <c r="E349" s="12"/>
      <c r="F349" s="12"/>
      <c r="G349" s="12"/>
      <c r="H349" s="12"/>
      <c r="J349" s="12"/>
      <c r="M349" s="12"/>
      <c r="P349" s="12"/>
      <c r="Q349" s="12"/>
      <c r="AE349" s="12"/>
    </row>
    <row r="350" spans="5:31" x14ac:dyDescent="0.25">
      <c r="E350" s="12"/>
      <c r="F350" s="12"/>
      <c r="G350" s="12"/>
      <c r="H350" s="12"/>
      <c r="J350" s="12"/>
      <c r="M350" s="12"/>
      <c r="P350" s="12"/>
      <c r="Q350" s="12"/>
      <c r="AE350" s="12"/>
    </row>
    <row r="351" spans="5:31" x14ac:dyDescent="0.25">
      <c r="E351" s="12"/>
      <c r="F351" s="12"/>
      <c r="G351" s="12"/>
      <c r="H351" s="12"/>
      <c r="J351" s="12"/>
      <c r="M351" s="12"/>
      <c r="P351" s="12"/>
      <c r="Q351" s="12"/>
      <c r="AE351" s="12"/>
    </row>
    <row r="352" spans="5:31" x14ac:dyDescent="0.25">
      <c r="E352" s="12"/>
      <c r="F352" s="12"/>
      <c r="G352" s="12"/>
      <c r="H352" s="12"/>
      <c r="J352" s="12"/>
      <c r="M352" s="12"/>
      <c r="P352" s="12"/>
      <c r="Q352" s="12"/>
      <c r="AE352" s="12"/>
    </row>
    <row r="353" spans="5:31" x14ac:dyDescent="0.25">
      <c r="E353" s="12"/>
      <c r="F353" s="12"/>
      <c r="G353" s="12"/>
      <c r="H353" s="12"/>
      <c r="J353" s="12"/>
      <c r="M353" s="12"/>
      <c r="P353" s="12"/>
      <c r="Q353" s="12"/>
      <c r="AE353" s="12"/>
    </row>
    <row r="354" spans="5:31" x14ac:dyDescent="0.25">
      <c r="E354" s="12"/>
      <c r="F354" s="12"/>
      <c r="G354" s="12"/>
      <c r="H354" s="12"/>
      <c r="J354" s="12"/>
      <c r="M354" s="12"/>
      <c r="P354" s="12"/>
      <c r="Q354" s="12"/>
      <c r="AE354" s="12"/>
    </row>
    <row r="355" spans="5:31" x14ac:dyDescent="0.25">
      <c r="E355" s="12"/>
      <c r="F355" s="12"/>
      <c r="G355" s="12"/>
      <c r="H355" s="12"/>
      <c r="J355" s="12"/>
      <c r="M355" s="12"/>
      <c r="P355" s="12"/>
      <c r="Q355" s="12"/>
      <c r="AE355" s="12"/>
    </row>
    <row r="356" spans="5:31" x14ac:dyDescent="0.25">
      <c r="E356" s="12"/>
      <c r="F356" s="12"/>
      <c r="G356" s="12"/>
      <c r="H356" s="12"/>
      <c r="J356" s="12"/>
      <c r="M356" s="12"/>
      <c r="P356" s="12"/>
      <c r="Q356" s="12"/>
      <c r="AE356" s="12"/>
    </row>
    <row r="357" spans="5:31" x14ac:dyDescent="0.25">
      <c r="E357" s="12"/>
      <c r="F357" s="12"/>
      <c r="G357" s="12"/>
      <c r="H357" s="12"/>
      <c r="J357" s="12"/>
      <c r="M357" s="12"/>
      <c r="P357" s="12"/>
      <c r="Q357" s="12"/>
      <c r="AE357" s="12"/>
    </row>
    <row r="358" spans="5:31" x14ac:dyDescent="0.25">
      <c r="E358" s="12"/>
      <c r="F358" s="12"/>
      <c r="G358" s="12"/>
      <c r="H358" s="12"/>
      <c r="J358" s="12"/>
      <c r="M358" s="12"/>
      <c r="P358" s="12"/>
      <c r="Q358" s="12"/>
      <c r="AE358" s="12"/>
    </row>
    <row r="359" spans="5:31" x14ac:dyDescent="0.25">
      <c r="E359" s="12"/>
      <c r="F359" s="12"/>
      <c r="G359" s="12"/>
      <c r="H359" s="12"/>
      <c r="J359" s="12"/>
      <c r="M359" s="12"/>
      <c r="P359" s="12"/>
      <c r="Q359" s="12"/>
      <c r="AE359" s="12"/>
    </row>
    <row r="360" spans="5:31" x14ac:dyDescent="0.25">
      <c r="E360" s="12"/>
      <c r="F360" s="12"/>
      <c r="G360" s="12"/>
      <c r="H360" s="12"/>
      <c r="J360" s="12"/>
      <c r="M360" s="12"/>
      <c r="P360" s="12"/>
      <c r="Q360" s="12"/>
      <c r="AE360" s="12"/>
    </row>
    <row r="361" spans="5:31" x14ac:dyDescent="0.25">
      <c r="E361" s="12"/>
      <c r="F361" s="12"/>
      <c r="G361" s="12"/>
      <c r="H361" s="12"/>
      <c r="J361" s="12"/>
      <c r="M361" s="12"/>
      <c r="P361" s="12"/>
      <c r="Q361" s="12"/>
      <c r="AE361" s="12"/>
    </row>
    <row r="362" spans="5:31" x14ac:dyDescent="0.25">
      <c r="E362" s="12"/>
      <c r="F362" s="12"/>
      <c r="G362" s="12"/>
      <c r="H362" s="12"/>
      <c r="J362" s="12"/>
      <c r="M362" s="12"/>
      <c r="P362" s="12"/>
      <c r="Q362" s="12"/>
      <c r="AE362" s="12"/>
    </row>
    <row r="363" spans="5:31" x14ac:dyDescent="0.25">
      <c r="E363" s="12"/>
      <c r="F363" s="12"/>
      <c r="G363" s="12"/>
      <c r="H363" s="12"/>
      <c r="J363" s="12"/>
      <c r="M363" s="12"/>
      <c r="P363" s="12"/>
      <c r="Q363" s="12"/>
      <c r="AE363" s="12"/>
    </row>
    <row r="364" spans="5:31" x14ac:dyDescent="0.25">
      <c r="E364" s="12"/>
      <c r="F364" s="12"/>
      <c r="G364" s="12"/>
      <c r="H364" s="12"/>
      <c r="J364" s="12"/>
      <c r="M364" s="12"/>
      <c r="P364" s="12"/>
      <c r="Q364" s="12"/>
      <c r="AE364" s="12"/>
    </row>
    <row r="365" spans="5:31" x14ac:dyDescent="0.25">
      <c r="E365" s="12"/>
      <c r="F365" s="12"/>
      <c r="G365" s="12"/>
      <c r="H365" s="12"/>
      <c r="J365" s="12"/>
      <c r="M365" s="12"/>
      <c r="P365" s="12"/>
      <c r="Q365" s="12"/>
      <c r="AE365" s="12"/>
    </row>
    <row r="366" spans="5:31" x14ac:dyDescent="0.25">
      <c r="E366" s="12"/>
      <c r="F366" s="12"/>
      <c r="G366" s="12"/>
      <c r="H366" s="12"/>
      <c r="J366" s="12"/>
      <c r="M366" s="12"/>
      <c r="P366" s="12"/>
      <c r="Q366" s="12"/>
      <c r="AE366" s="12"/>
    </row>
    <row r="367" spans="5:31" x14ac:dyDescent="0.25">
      <c r="E367" s="12"/>
      <c r="F367" s="12"/>
      <c r="G367" s="12"/>
      <c r="H367" s="12"/>
      <c r="J367" s="12"/>
      <c r="M367" s="12"/>
      <c r="P367" s="12"/>
      <c r="Q367" s="12"/>
      <c r="AE367" s="12"/>
    </row>
    <row r="368" spans="5:31" x14ac:dyDescent="0.25">
      <c r="E368" s="12"/>
      <c r="F368" s="12"/>
      <c r="G368" s="12"/>
      <c r="H368" s="12"/>
      <c r="J368" s="12"/>
      <c r="M368" s="12"/>
      <c r="P368" s="12"/>
      <c r="Q368" s="12"/>
      <c r="AE368" s="12"/>
    </row>
    <row r="369" spans="5:31" x14ac:dyDescent="0.25">
      <c r="E369" s="12"/>
      <c r="F369" s="12"/>
      <c r="G369" s="12"/>
      <c r="H369" s="12"/>
      <c r="J369" s="12"/>
      <c r="M369" s="12"/>
      <c r="P369" s="12"/>
      <c r="Q369" s="12"/>
      <c r="AE369" s="12"/>
    </row>
    <row r="370" spans="5:31" x14ac:dyDescent="0.25">
      <c r="E370" s="12"/>
      <c r="F370" s="12"/>
      <c r="G370" s="12"/>
      <c r="H370" s="12"/>
      <c r="J370" s="12"/>
      <c r="M370" s="12"/>
      <c r="P370" s="12"/>
      <c r="Q370" s="12"/>
      <c r="AE370" s="12"/>
    </row>
    <row r="371" spans="5:31" x14ac:dyDescent="0.25">
      <c r="E371" s="12"/>
      <c r="F371" s="12"/>
      <c r="G371" s="12"/>
      <c r="H371" s="12"/>
      <c r="J371" s="12"/>
      <c r="M371" s="12"/>
      <c r="P371" s="12"/>
      <c r="Q371" s="12"/>
      <c r="AE371" s="12"/>
    </row>
    <row r="372" spans="5:31" x14ac:dyDescent="0.25">
      <c r="E372" s="12"/>
      <c r="F372" s="12"/>
      <c r="G372" s="12"/>
      <c r="H372" s="12"/>
      <c r="J372" s="12"/>
      <c r="M372" s="12"/>
      <c r="P372" s="12"/>
      <c r="Q372" s="12"/>
      <c r="AE372" s="12"/>
    </row>
    <row r="373" spans="5:31" x14ac:dyDescent="0.25">
      <c r="E373" s="12"/>
      <c r="F373" s="12"/>
      <c r="G373" s="12"/>
      <c r="H373" s="12"/>
      <c r="J373" s="12"/>
      <c r="M373" s="12"/>
      <c r="P373" s="12"/>
      <c r="Q373" s="12"/>
      <c r="AE373" s="12"/>
    </row>
    <row r="375" spans="5:31" x14ac:dyDescent="0.25">
      <c r="G375" s="12"/>
    </row>
    <row r="376" spans="5:31" x14ac:dyDescent="0.25">
      <c r="H376" s="13"/>
    </row>
    <row r="378" spans="5:31" x14ac:dyDescent="0.25">
      <c r="F378" s="12"/>
    </row>
    <row r="379" spans="5:31" x14ac:dyDescent="0.25">
      <c r="F379" s="12"/>
    </row>
    <row r="380" spans="5:31" x14ac:dyDescent="0.25">
      <c r="F380" s="12"/>
      <c r="H380" s="13"/>
    </row>
    <row r="382" spans="5:31" x14ac:dyDescent="0.25">
      <c r="E382" s="12"/>
      <c r="F382" s="12"/>
      <c r="G382" s="12"/>
      <c r="J382" s="12"/>
      <c r="M382" s="12"/>
      <c r="N382" s="12"/>
      <c r="O382" s="12"/>
      <c r="P382" s="12"/>
      <c r="Q382" s="12"/>
      <c r="AE382" s="12"/>
    </row>
    <row r="383" spans="5:31" x14ac:dyDescent="0.25">
      <c r="E383" s="12"/>
      <c r="F383" s="12"/>
      <c r="G383" s="12"/>
      <c r="J383" s="12"/>
      <c r="M383" s="12"/>
      <c r="N383" s="12"/>
      <c r="O383" s="12"/>
      <c r="P383" s="12"/>
      <c r="Q383" s="12"/>
      <c r="AE383" s="12"/>
    </row>
    <row r="384" spans="5:31" x14ac:dyDescent="0.25">
      <c r="E384" s="12"/>
      <c r="F384" s="12"/>
      <c r="G384" s="12"/>
      <c r="J384" s="12"/>
      <c r="M384" s="12"/>
      <c r="N384" s="12"/>
      <c r="O384" s="12"/>
      <c r="P384" s="12"/>
      <c r="Q384" s="12"/>
      <c r="AE384" s="12"/>
    </row>
    <row r="385" spans="5:31" x14ac:dyDescent="0.25">
      <c r="E385" s="12"/>
      <c r="F385" s="12"/>
      <c r="G385" s="12"/>
      <c r="J385" s="12"/>
      <c r="M385" s="12"/>
      <c r="N385" s="12"/>
      <c r="O385" s="12"/>
      <c r="P385" s="12"/>
      <c r="Q385" s="12"/>
      <c r="AE385" s="12"/>
    </row>
    <row r="386" spans="5:31" x14ac:dyDescent="0.25">
      <c r="E386" s="12"/>
      <c r="F386" s="12"/>
      <c r="G386" s="12"/>
      <c r="J386" s="12"/>
      <c r="M386" s="12"/>
      <c r="N386" s="12"/>
      <c r="O386" s="12"/>
      <c r="P386" s="12"/>
      <c r="Q386" s="12"/>
      <c r="AE386" s="12"/>
    </row>
    <row r="387" spans="5:31" x14ac:dyDescent="0.25">
      <c r="E387" s="12"/>
      <c r="F387" s="12"/>
      <c r="G387" s="12"/>
      <c r="J387" s="12"/>
      <c r="M387" s="12"/>
      <c r="N387" s="12"/>
      <c r="O387" s="12"/>
      <c r="P387" s="12"/>
      <c r="Q387" s="12"/>
      <c r="AE387" s="12"/>
    </row>
    <row r="388" spans="5:31" x14ac:dyDescent="0.25">
      <c r="E388" s="12"/>
      <c r="F388" s="12"/>
      <c r="G388" s="12"/>
      <c r="J388" s="12"/>
      <c r="M388" s="12"/>
      <c r="N388" s="12"/>
      <c r="O388" s="12"/>
      <c r="P388" s="12"/>
      <c r="Q388" s="12"/>
      <c r="AE388" s="12"/>
    </row>
    <row r="389" spans="5:31" x14ac:dyDescent="0.25">
      <c r="E389" s="12"/>
      <c r="F389" s="12"/>
      <c r="G389" s="12"/>
      <c r="J389" s="12"/>
      <c r="M389" s="12"/>
      <c r="N389" s="12"/>
      <c r="O389" s="12"/>
      <c r="P389" s="12"/>
      <c r="Q389" s="12"/>
      <c r="AE389" s="12"/>
    </row>
    <row r="390" spans="5:31" x14ac:dyDescent="0.25">
      <c r="E390" s="12"/>
      <c r="F390" s="12"/>
      <c r="G390" s="12"/>
      <c r="J390" s="12"/>
      <c r="M390" s="12"/>
      <c r="N390" s="12"/>
      <c r="O390" s="12"/>
      <c r="P390" s="12"/>
      <c r="Q390" s="12"/>
      <c r="AE390" s="12"/>
    </row>
    <row r="391" spans="5:31" x14ac:dyDescent="0.25">
      <c r="E391" s="12"/>
      <c r="F391" s="12"/>
      <c r="G391" s="12"/>
      <c r="J391" s="12"/>
      <c r="M391" s="12"/>
      <c r="N391" s="12"/>
      <c r="O391" s="12"/>
      <c r="P391" s="12"/>
      <c r="Q391" s="12"/>
      <c r="AE391" s="12"/>
    </row>
    <row r="392" spans="5:31" x14ac:dyDescent="0.25">
      <c r="E392" s="12"/>
      <c r="F392" s="12"/>
      <c r="G392" s="12"/>
      <c r="J392" s="12"/>
      <c r="M392" s="12"/>
      <c r="N392" s="12"/>
      <c r="O392" s="12"/>
      <c r="P392" s="12"/>
      <c r="Q392" s="12"/>
      <c r="AE392" s="12"/>
    </row>
    <row r="393" spans="5:31" x14ac:dyDescent="0.25">
      <c r="E393" s="12"/>
      <c r="F393" s="12"/>
      <c r="G393" s="12"/>
      <c r="J393" s="12"/>
      <c r="M393" s="12"/>
      <c r="N393" s="12"/>
      <c r="O393" s="12"/>
      <c r="P393" s="12"/>
      <c r="Q393" s="12"/>
      <c r="AE393" s="12"/>
    </row>
    <row r="394" spans="5:31" x14ac:dyDescent="0.25">
      <c r="E394" s="12"/>
      <c r="F394" s="12"/>
      <c r="G394" s="12"/>
      <c r="J394" s="12"/>
      <c r="M394" s="12"/>
      <c r="N394" s="12"/>
      <c r="O394" s="12"/>
      <c r="P394" s="12"/>
      <c r="Q394" s="12"/>
      <c r="AE394" s="12"/>
    </row>
    <row r="395" spans="5:31" x14ac:dyDescent="0.25">
      <c r="E395" s="12"/>
      <c r="F395" s="12"/>
      <c r="G395" s="12"/>
      <c r="J395" s="12"/>
      <c r="M395" s="12"/>
      <c r="N395" s="12"/>
      <c r="O395" s="12"/>
      <c r="P395" s="12"/>
      <c r="Q395" s="12"/>
      <c r="AE395" s="12"/>
    </row>
    <row r="396" spans="5:31" x14ac:dyDescent="0.25">
      <c r="E396" s="12"/>
      <c r="F396" s="12"/>
      <c r="G396" s="12"/>
      <c r="J396" s="12"/>
      <c r="M396" s="12"/>
      <c r="N396" s="12"/>
      <c r="O396" s="12"/>
      <c r="P396" s="12"/>
      <c r="Q396" s="12"/>
      <c r="AE396" s="12"/>
    </row>
    <row r="397" spans="5:31" x14ac:dyDescent="0.25">
      <c r="E397" s="12"/>
      <c r="F397" s="12"/>
      <c r="G397" s="12"/>
      <c r="J397" s="12"/>
      <c r="M397" s="12"/>
      <c r="N397" s="12"/>
      <c r="O397" s="12"/>
      <c r="P397" s="12"/>
      <c r="Q397" s="12"/>
      <c r="AE397" s="12"/>
    </row>
    <row r="398" spans="5:31" x14ac:dyDescent="0.25">
      <c r="E398" s="12"/>
      <c r="F398" s="12"/>
      <c r="G398" s="12"/>
      <c r="J398" s="12"/>
      <c r="M398" s="12"/>
      <c r="N398" s="12"/>
      <c r="O398" s="12"/>
      <c r="P398" s="12"/>
      <c r="Q398" s="12"/>
      <c r="AE398" s="12"/>
    </row>
    <row r="399" spans="5:31" x14ac:dyDescent="0.25">
      <c r="E399" s="12"/>
      <c r="F399" s="12"/>
      <c r="G399" s="12"/>
      <c r="J399" s="12"/>
      <c r="M399" s="12"/>
      <c r="N399" s="12"/>
      <c r="O399" s="12"/>
      <c r="P399" s="12"/>
      <c r="Q399" s="12"/>
      <c r="AE399" s="12"/>
    </row>
    <row r="400" spans="5:31" x14ac:dyDescent="0.25">
      <c r="E400" s="12"/>
      <c r="F400" s="12"/>
      <c r="G400" s="12"/>
      <c r="J400" s="12"/>
      <c r="M400" s="12"/>
      <c r="N400" s="12"/>
      <c r="O400" s="12"/>
      <c r="P400" s="12"/>
      <c r="Q400" s="12"/>
      <c r="AE400" s="12"/>
    </row>
    <row r="401" spans="5:31" x14ac:dyDescent="0.25">
      <c r="E401" s="12"/>
      <c r="F401" s="12"/>
      <c r="G401" s="12"/>
      <c r="J401" s="12"/>
      <c r="M401" s="12"/>
      <c r="N401" s="12"/>
      <c r="O401" s="12"/>
      <c r="P401" s="12"/>
      <c r="Q401" s="12"/>
      <c r="AE401" s="12"/>
    </row>
    <row r="402" spans="5:31" x14ac:dyDescent="0.25">
      <c r="E402" s="12"/>
      <c r="F402" s="12"/>
      <c r="G402" s="12"/>
      <c r="J402" s="12"/>
      <c r="M402" s="12"/>
      <c r="N402" s="12"/>
      <c r="O402" s="12"/>
      <c r="P402" s="12"/>
      <c r="Q402" s="12"/>
      <c r="AE402" s="12"/>
    </row>
    <row r="403" spans="5:31" x14ac:dyDescent="0.25">
      <c r="E403" s="12"/>
      <c r="F403" s="12"/>
      <c r="G403" s="12"/>
      <c r="J403" s="12"/>
      <c r="M403" s="12"/>
      <c r="N403" s="12"/>
      <c r="O403" s="12"/>
      <c r="P403" s="12"/>
      <c r="Q403" s="12"/>
      <c r="AE403" s="12"/>
    </row>
    <row r="404" spans="5:31" x14ac:dyDescent="0.25">
      <c r="E404" s="12"/>
      <c r="F404" s="12"/>
      <c r="G404" s="12"/>
      <c r="J404" s="12"/>
      <c r="M404" s="12"/>
      <c r="N404" s="12"/>
      <c r="O404" s="12"/>
      <c r="P404" s="12"/>
      <c r="Q404" s="12"/>
      <c r="AE404" s="12"/>
    </row>
    <row r="405" spans="5:31" x14ac:dyDescent="0.25">
      <c r="E405" s="12"/>
      <c r="F405" s="12"/>
      <c r="G405" s="12"/>
      <c r="J405" s="12"/>
      <c r="M405" s="12"/>
      <c r="N405" s="12"/>
      <c r="O405" s="12"/>
      <c r="P405" s="12"/>
      <c r="Q405" s="12"/>
      <c r="AE405" s="12"/>
    </row>
    <row r="406" spans="5:31" x14ac:dyDescent="0.25">
      <c r="E406" s="12"/>
      <c r="F406" s="12"/>
      <c r="G406" s="12"/>
      <c r="J406" s="12"/>
      <c r="M406" s="12"/>
      <c r="N406" s="12"/>
      <c r="O406" s="12"/>
      <c r="P406" s="12"/>
      <c r="Q406" s="12"/>
      <c r="AE406" s="12"/>
    </row>
    <row r="407" spans="5:31" x14ac:dyDescent="0.25">
      <c r="E407" s="12"/>
      <c r="F407" s="12"/>
      <c r="G407" s="12"/>
      <c r="J407" s="12"/>
      <c r="M407" s="12"/>
      <c r="N407" s="12"/>
      <c r="O407" s="12"/>
      <c r="P407" s="12"/>
      <c r="Q407" s="12"/>
      <c r="AE407" s="12"/>
    </row>
    <row r="408" spans="5:31" x14ac:dyDescent="0.25">
      <c r="E408" s="12"/>
      <c r="F408" s="12"/>
      <c r="G408" s="12"/>
      <c r="J408" s="12"/>
      <c r="M408" s="12"/>
      <c r="N408" s="12"/>
      <c r="O408" s="12"/>
      <c r="P408" s="12"/>
      <c r="Q408" s="12"/>
      <c r="AE408" s="12"/>
    </row>
    <row r="409" spans="5:31" x14ac:dyDescent="0.25">
      <c r="E409" s="12"/>
      <c r="F409" s="12"/>
      <c r="G409" s="12"/>
      <c r="J409" s="12"/>
      <c r="M409" s="12"/>
      <c r="N409" s="12"/>
      <c r="O409" s="12"/>
      <c r="P409" s="12"/>
      <c r="Q409" s="12"/>
      <c r="AE409" s="12"/>
    </row>
    <row r="410" spans="5:31" x14ac:dyDescent="0.25">
      <c r="E410" s="12"/>
      <c r="F410" s="12"/>
      <c r="G410" s="12"/>
      <c r="J410" s="12"/>
      <c r="M410" s="12"/>
      <c r="N410" s="12"/>
      <c r="O410" s="12"/>
      <c r="P410" s="12"/>
      <c r="Q410" s="12"/>
      <c r="AE410" s="12"/>
    </row>
    <row r="411" spans="5:31" x14ac:dyDescent="0.25">
      <c r="E411" s="12"/>
      <c r="F411" s="12"/>
      <c r="G411" s="12"/>
      <c r="J411" s="12"/>
      <c r="M411" s="12"/>
      <c r="N411" s="12"/>
      <c r="O411" s="12"/>
      <c r="P411" s="12"/>
      <c r="Q411" s="12"/>
      <c r="AE411" s="12"/>
    </row>
    <row r="412" spans="5:31" x14ac:dyDescent="0.25">
      <c r="E412" s="12"/>
      <c r="F412" s="12"/>
      <c r="G412" s="12"/>
      <c r="J412" s="12"/>
      <c r="M412" s="12"/>
      <c r="N412" s="12"/>
      <c r="O412" s="12"/>
      <c r="P412" s="12"/>
      <c r="Q412" s="12"/>
      <c r="AE412" s="12"/>
    </row>
    <row r="413" spans="5:31" x14ac:dyDescent="0.25">
      <c r="E413" s="12"/>
      <c r="F413" s="12"/>
      <c r="G413" s="12"/>
      <c r="J413" s="12"/>
      <c r="M413" s="12"/>
      <c r="N413" s="12"/>
      <c r="O413" s="12"/>
      <c r="P413" s="12"/>
      <c r="Q413" s="12"/>
      <c r="AE413" s="12"/>
    </row>
    <row r="414" spans="5:31" x14ac:dyDescent="0.25">
      <c r="E414" s="12"/>
      <c r="F414" s="12"/>
      <c r="G414" s="12"/>
      <c r="J414" s="12"/>
      <c r="M414" s="12"/>
      <c r="N414" s="12"/>
      <c r="O414" s="12"/>
      <c r="P414" s="12"/>
      <c r="Q414" s="12"/>
      <c r="AE414" s="12"/>
    </row>
    <row r="415" spans="5:31" x14ac:dyDescent="0.25">
      <c r="E415" s="12"/>
      <c r="F415" s="12"/>
      <c r="G415" s="12"/>
      <c r="J415" s="12"/>
      <c r="M415" s="12"/>
      <c r="N415" s="12"/>
      <c r="O415" s="12"/>
      <c r="P415" s="12"/>
      <c r="Q415" s="12"/>
      <c r="AE415" s="12"/>
    </row>
    <row r="416" spans="5:31" x14ac:dyDescent="0.25">
      <c r="E416" s="12"/>
      <c r="F416" s="12"/>
      <c r="G416" s="12"/>
      <c r="J416" s="12"/>
      <c r="M416" s="12"/>
      <c r="N416" s="12"/>
      <c r="O416" s="12"/>
      <c r="P416" s="12"/>
      <c r="Q416" s="12"/>
      <c r="AE416" s="12"/>
    </row>
    <row r="417" spans="5:31" x14ac:dyDescent="0.25">
      <c r="E417" s="12"/>
      <c r="F417" s="12"/>
      <c r="G417" s="12"/>
      <c r="J417" s="12"/>
      <c r="M417" s="12"/>
      <c r="N417" s="12"/>
      <c r="O417" s="12"/>
      <c r="P417" s="12"/>
      <c r="Q417" s="12"/>
      <c r="AE417" s="12"/>
    </row>
    <row r="418" spans="5:31" x14ac:dyDescent="0.25">
      <c r="E418" s="12"/>
      <c r="F418" s="12"/>
      <c r="G418" s="12"/>
      <c r="J418" s="12"/>
      <c r="M418" s="12"/>
      <c r="N418" s="12"/>
      <c r="O418" s="12"/>
      <c r="P418" s="12"/>
      <c r="Q418" s="12"/>
      <c r="AE418" s="12"/>
    </row>
    <row r="419" spans="5:31" x14ac:dyDescent="0.25">
      <c r="E419" s="12"/>
      <c r="F419" s="12"/>
      <c r="G419" s="12"/>
      <c r="J419" s="12"/>
      <c r="M419" s="12"/>
      <c r="N419" s="12"/>
      <c r="O419" s="12"/>
      <c r="P419" s="12"/>
      <c r="Q419" s="12"/>
      <c r="AE419" s="12"/>
    </row>
    <row r="420" spans="5:31" x14ac:dyDescent="0.25">
      <c r="E420" s="12"/>
      <c r="F420" s="12"/>
      <c r="G420" s="12"/>
      <c r="J420" s="12"/>
      <c r="M420" s="12"/>
      <c r="N420" s="12"/>
      <c r="O420" s="12"/>
      <c r="P420" s="12"/>
      <c r="Q420" s="12"/>
      <c r="AE420" s="12"/>
    </row>
    <row r="421" spans="5:31" x14ac:dyDescent="0.25">
      <c r="E421" s="12"/>
      <c r="F421" s="12"/>
      <c r="G421" s="12"/>
      <c r="J421" s="12"/>
      <c r="M421" s="12"/>
      <c r="N421" s="12"/>
      <c r="O421" s="12"/>
      <c r="P421" s="12"/>
      <c r="Q421" s="12"/>
      <c r="AE421" s="12"/>
    </row>
    <row r="422" spans="5:31" x14ac:dyDescent="0.25">
      <c r="E422" s="12"/>
      <c r="F422" s="12"/>
      <c r="G422" s="12"/>
      <c r="J422" s="12"/>
      <c r="M422" s="12"/>
      <c r="N422" s="12"/>
      <c r="O422" s="12"/>
      <c r="P422" s="12"/>
      <c r="Q422" s="12"/>
      <c r="AE422" s="12"/>
    </row>
    <row r="423" spans="5:31" x14ac:dyDescent="0.25">
      <c r="E423" s="12"/>
      <c r="F423" s="12"/>
      <c r="G423" s="12"/>
      <c r="J423" s="12"/>
      <c r="M423" s="12"/>
      <c r="N423" s="12"/>
      <c r="O423" s="12"/>
      <c r="P423" s="12"/>
      <c r="Q423" s="12"/>
      <c r="AE423" s="12"/>
    </row>
    <row r="424" spans="5:31" x14ac:dyDescent="0.25">
      <c r="E424" s="12"/>
      <c r="F424" s="12"/>
      <c r="G424" s="12"/>
      <c r="J424" s="12"/>
      <c r="M424" s="12"/>
      <c r="N424" s="12"/>
      <c r="O424" s="12"/>
      <c r="P424" s="12"/>
      <c r="Q424" s="12"/>
      <c r="AE424" s="12"/>
    </row>
    <row r="425" spans="5:31" x14ac:dyDescent="0.25">
      <c r="E425" s="12"/>
      <c r="F425" s="12"/>
      <c r="G425" s="12"/>
      <c r="J425" s="12"/>
      <c r="M425" s="12"/>
      <c r="N425" s="12"/>
      <c r="O425" s="12"/>
      <c r="P425" s="12"/>
      <c r="Q425" s="12"/>
      <c r="AE425" s="12"/>
    </row>
    <row r="426" spans="5:31" x14ac:dyDescent="0.25">
      <c r="E426" s="12"/>
      <c r="F426" s="12"/>
      <c r="G426" s="12"/>
      <c r="J426" s="12"/>
      <c r="M426" s="12"/>
      <c r="N426" s="12"/>
      <c r="O426" s="12"/>
      <c r="P426" s="12"/>
      <c r="Q426" s="12"/>
      <c r="AE426" s="12"/>
    </row>
    <row r="427" spans="5:31" x14ac:dyDescent="0.25">
      <c r="E427" s="12"/>
      <c r="F427" s="12"/>
      <c r="G427" s="12"/>
      <c r="J427" s="12"/>
      <c r="M427" s="12"/>
      <c r="N427" s="12"/>
      <c r="O427" s="12"/>
      <c r="P427" s="12"/>
      <c r="Q427" s="12"/>
      <c r="AE427" s="12"/>
    </row>
    <row r="428" spans="5:31" x14ac:dyDescent="0.25">
      <c r="E428" s="12"/>
      <c r="F428" s="12"/>
      <c r="G428" s="12"/>
      <c r="J428" s="12"/>
      <c r="M428" s="12"/>
      <c r="N428" s="12"/>
      <c r="O428" s="12"/>
      <c r="P428" s="12"/>
      <c r="Q428" s="12"/>
      <c r="AE428" s="12"/>
    </row>
    <row r="429" spans="5:31" x14ac:dyDescent="0.25">
      <c r="E429" s="12"/>
      <c r="F429" s="12"/>
      <c r="G429" s="12"/>
      <c r="J429" s="12"/>
      <c r="M429" s="12"/>
      <c r="N429" s="12"/>
      <c r="O429" s="12"/>
      <c r="P429" s="12"/>
      <c r="Q429" s="12"/>
      <c r="AE429" s="12"/>
    </row>
    <row r="430" spans="5:31" x14ac:dyDescent="0.25">
      <c r="E430" s="12"/>
      <c r="F430" s="12"/>
      <c r="G430" s="12"/>
      <c r="J430" s="12"/>
      <c r="M430" s="12"/>
      <c r="N430" s="12"/>
      <c r="O430" s="12"/>
      <c r="P430" s="12"/>
      <c r="Q430" s="12"/>
      <c r="AE430" s="12"/>
    </row>
    <row r="433" spans="5:28" x14ac:dyDescent="0.25">
      <c r="H433" s="13"/>
    </row>
    <row r="438" spans="5:28" s="17" customFormat="1" x14ac:dyDescent="0.25">
      <c r="AB438" s="26"/>
    </row>
    <row r="439" spans="5:28" x14ac:dyDescent="0.25">
      <c r="E439" s="12"/>
      <c r="F439" s="12"/>
      <c r="G439" s="12"/>
      <c r="J439" s="12"/>
      <c r="P439" s="12"/>
      <c r="Q439" s="12"/>
    </row>
    <row r="440" spans="5:28" x14ac:dyDescent="0.25">
      <c r="E440" s="12"/>
      <c r="F440" s="12"/>
      <c r="G440" s="12"/>
      <c r="J440" s="12"/>
      <c r="P440" s="12"/>
      <c r="Q440" s="12"/>
    </row>
    <row r="441" spans="5:28" x14ac:dyDescent="0.25">
      <c r="E441" s="12"/>
      <c r="F441" s="12"/>
      <c r="G441" s="12"/>
      <c r="J441" s="12"/>
      <c r="P441" s="12"/>
      <c r="Q441" s="12"/>
    </row>
    <row r="442" spans="5:28" x14ac:dyDescent="0.25">
      <c r="E442" s="12"/>
      <c r="F442" s="12"/>
      <c r="G442" s="12"/>
      <c r="J442" s="12"/>
      <c r="P442" s="12"/>
      <c r="Q442" s="12"/>
    </row>
    <row r="443" spans="5:28" x14ac:dyDescent="0.25">
      <c r="E443" s="12"/>
      <c r="F443" s="12"/>
      <c r="G443" s="12"/>
      <c r="J443" s="12"/>
      <c r="P443" s="12"/>
      <c r="Q443" s="12"/>
    </row>
    <row r="444" spans="5:28" x14ac:dyDescent="0.25">
      <c r="E444" s="12"/>
      <c r="F444" s="12"/>
      <c r="G444" s="12"/>
      <c r="J444" s="12"/>
      <c r="P444" s="12"/>
      <c r="Q444" s="12"/>
    </row>
    <row r="445" spans="5:28" x14ac:dyDescent="0.25">
      <c r="E445" s="12"/>
      <c r="F445" s="12"/>
      <c r="G445" s="12"/>
      <c r="J445" s="12"/>
      <c r="P445" s="12"/>
      <c r="Q445" s="12"/>
    </row>
    <row r="446" spans="5:28" x14ac:dyDescent="0.25">
      <c r="E446" s="12"/>
      <c r="F446" s="12"/>
      <c r="G446" s="12"/>
      <c r="J446" s="12"/>
      <c r="P446" s="12"/>
      <c r="Q446" s="12"/>
    </row>
    <row r="447" spans="5:28" x14ac:dyDescent="0.25">
      <c r="E447" s="12"/>
      <c r="F447" s="12"/>
      <c r="G447" s="12"/>
      <c r="J447" s="12"/>
      <c r="P447" s="12"/>
      <c r="Q447" s="12"/>
    </row>
    <row r="448" spans="5:28" x14ac:dyDescent="0.25">
      <c r="E448" s="12"/>
      <c r="F448" s="12"/>
      <c r="G448" s="12"/>
      <c r="J448" s="12"/>
      <c r="P448" s="12"/>
      <c r="Q448" s="12"/>
    </row>
    <row r="449" spans="5:17" x14ac:dyDescent="0.25">
      <c r="E449" s="12"/>
      <c r="F449" s="12"/>
      <c r="G449" s="12"/>
      <c r="J449" s="12"/>
      <c r="M449" s="12"/>
      <c r="P449" s="12"/>
      <c r="Q449" s="12"/>
    </row>
    <row r="450" spans="5:17" x14ac:dyDescent="0.25">
      <c r="E450" s="12"/>
      <c r="F450" s="12"/>
      <c r="G450" s="12"/>
      <c r="J450" s="12"/>
      <c r="M450" s="12"/>
      <c r="P450" s="12"/>
      <c r="Q450" s="12"/>
    </row>
    <row r="451" spans="5:17" x14ac:dyDescent="0.25">
      <c r="E451" s="12"/>
      <c r="F451" s="12"/>
      <c r="G451" s="12"/>
      <c r="J451" s="12"/>
      <c r="M451" s="12"/>
      <c r="P451" s="12"/>
      <c r="Q451" s="12"/>
    </row>
    <row r="452" spans="5:17" x14ac:dyDescent="0.25">
      <c r="E452" s="12"/>
      <c r="F452" s="12"/>
      <c r="G452" s="12"/>
      <c r="J452" s="12"/>
      <c r="M452" s="12"/>
      <c r="P452" s="12"/>
      <c r="Q452" s="12"/>
    </row>
    <row r="453" spans="5:17" x14ac:dyDescent="0.25">
      <c r="E453" s="12"/>
      <c r="F453" s="12"/>
      <c r="G453" s="12"/>
      <c r="J453" s="12"/>
      <c r="M453" s="12"/>
      <c r="P453" s="12"/>
      <c r="Q453" s="12"/>
    </row>
    <row r="454" spans="5:17" x14ac:dyDescent="0.25">
      <c r="E454" s="12"/>
      <c r="F454" s="12"/>
      <c r="G454" s="12"/>
      <c r="J454" s="12"/>
      <c r="M454" s="12"/>
      <c r="P454" s="12"/>
      <c r="Q454" s="12"/>
    </row>
    <row r="455" spans="5:17" x14ac:dyDescent="0.25">
      <c r="E455" s="12"/>
      <c r="F455" s="12"/>
      <c r="G455" s="12"/>
      <c r="J455" s="12"/>
      <c r="M455" s="12"/>
      <c r="P455" s="12"/>
      <c r="Q455" s="12"/>
    </row>
    <row r="456" spans="5:17" x14ac:dyDescent="0.25">
      <c r="E456" s="12"/>
      <c r="F456" s="12"/>
      <c r="G456" s="12"/>
      <c r="J456" s="12"/>
      <c r="P456" s="12"/>
      <c r="Q456" s="12"/>
    </row>
    <row r="457" spans="5:17" x14ac:dyDescent="0.25">
      <c r="E457" s="12"/>
      <c r="F457" s="12"/>
      <c r="G457" s="12"/>
      <c r="J457" s="12"/>
      <c r="P457" s="12"/>
      <c r="Q457" s="12"/>
    </row>
    <row r="458" spans="5:17" x14ac:dyDescent="0.25">
      <c r="E458" s="12"/>
      <c r="F458" s="12"/>
      <c r="G458" s="12"/>
      <c r="J458" s="12"/>
      <c r="M458" s="12"/>
      <c r="P458" s="12"/>
      <c r="Q458" s="12"/>
    </row>
    <row r="459" spans="5:17" x14ac:dyDescent="0.25">
      <c r="E459" s="12"/>
      <c r="F459" s="12"/>
      <c r="G459" s="12"/>
      <c r="J459" s="12"/>
      <c r="M459" s="12"/>
      <c r="P459" s="12"/>
      <c r="Q459" s="12"/>
    </row>
    <row r="460" spans="5:17" x14ac:dyDescent="0.25">
      <c r="E460" s="12"/>
      <c r="F460" s="12"/>
      <c r="G460" s="12"/>
      <c r="J460" s="12"/>
      <c r="M460" s="12"/>
      <c r="P460" s="12"/>
      <c r="Q460" s="12"/>
    </row>
    <row r="461" spans="5:17" x14ac:dyDescent="0.25">
      <c r="E461" s="12"/>
      <c r="F461" s="12"/>
      <c r="G461" s="12"/>
      <c r="J461" s="12"/>
      <c r="M461" s="12"/>
      <c r="P461" s="12"/>
      <c r="Q461" s="12"/>
    </row>
    <row r="462" spans="5:17" x14ac:dyDescent="0.25">
      <c r="E462" s="12"/>
      <c r="F462" s="12"/>
      <c r="G462" s="12"/>
      <c r="J462" s="12"/>
      <c r="M462" s="12"/>
      <c r="P462" s="12"/>
      <c r="Q462" s="12"/>
    </row>
    <row r="463" spans="5:17" x14ac:dyDescent="0.25">
      <c r="E463" s="12"/>
      <c r="F463" s="12"/>
      <c r="G463" s="12"/>
      <c r="J463" s="12"/>
      <c r="M463" s="12"/>
      <c r="P463" s="12"/>
      <c r="Q463" s="12"/>
    </row>
    <row r="464" spans="5:17" x14ac:dyDescent="0.25">
      <c r="E464" s="12"/>
      <c r="F464" s="12"/>
      <c r="G464" s="12"/>
      <c r="J464" s="12"/>
      <c r="M464" s="12"/>
      <c r="P464" s="12"/>
      <c r="Q464" s="12"/>
    </row>
    <row r="465" spans="5:17" x14ac:dyDescent="0.25">
      <c r="E465" s="12"/>
      <c r="F465" s="12"/>
      <c r="G465" s="12"/>
      <c r="J465" s="12"/>
      <c r="P465" s="12"/>
      <c r="Q465" s="12"/>
    </row>
    <row r="466" spans="5:17" x14ac:dyDescent="0.25">
      <c r="E466" s="12"/>
      <c r="F466" s="12"/>
      <c r="G466" s="12"/>
      <c r="J466" s="12"/>
      <c r="P466" s="12"/>
      <c r="Q466" s="12"/>
    </row>
    <row r="467" spans="5:17" x14ac:dyDescent="0.25">
      <c r="E467" s="12"/>
      <c r="F467" s="12"/>
      <c r="G467" s="12"/>
      <c r="J467" s="12"/>
      <c r="M467" s="12"/>
      <c r="P467" s="12"/>
      <c r="Q467" s="12"/>
    </row>
    <row r="468" spans="5:17" x14ac:dyDescent="0.25">
      <c r="E468" s="12"/>
      <c r="F468" s="12"/>
      <c r="G468" s="12"/>
      <c r="J468" s="12"/>
      <c r="M468" s="12"/>
      <c r="P468" s="12"/>
      <c r="Q468" s="12"/>
    </row>
    <row r="469" spans="5:17" x14ac:dyDescent="0.25">
      <c r="E469" s="12"/>
      <c r="F469" s="12"/>
      <c r="G469" s="12"/>
      <c r="J469" s="12"/>
      <c r="M469" s="12"/>
      <c r="P469" s="12"/>
      <c r="Q469" s="12"/>
    </row>
    <row r="470" spans="5:17" x14ac:dyDescent="0.25">
      <c r="E470" s="12"/>
      <c r="F470" s="12"/>
      <c r="G470" s="12"/>
      <c r="J470" s="12"/>
      <c r="M470" s="12"/>
      <c r="P470" s="12"/>
      <c r="Q470" s="12"/>
    </row>
    <row r="471" spans="5:17" x14ac:dyDescent="0.25">
      <c r="E471" s="12"/>
      <c r="F471" s="12"/>
      <c r="G471" s="12"/>
      <c r="J471" s="12"/>
      <c r="M471" s="12"/>
      <c r="P471" s="12"/>
      <c r="Q471" s="12"/>
    </row>
    <row r="472" spans="5:17" x14ac:dyDescent="0.25">
      <c r="E472" s="12"/>
      <c r="F472" s="12"/>
      <c r="G472" s="12"/>
      <c r="J472" s="12"/>
      <c r="M472" s="12"/>
      <c r="P472" s="12"/>
      <c r="Q472" s="12"/>
    </row>
    <row r="473" spans="5:17" x14ac:dyDescent="0.25">
      <c r="E473" s="12"/>
      <c r="F473" s="12"/>
      <c r="G473" s="12"/>
      <c r="J473" s="12"/>
      <c r="M473" s="12"/>
      <c r="P473" s="12"/>
      <c r="Q473" s="12"/>
    </row>
    <row r="474" spans="5:17" x14ac:dyDescent="0.25">
      <c r="E474" s="12"/>
      <c r="F474" s="12"/>
      <c r="G474" s="12"/>
      <c r="J474" s="12"/>
      <c r="P474" s="12"/>
      <c r="Q474" s="12"/>
    </row>
    <row r="475" spans="5:17" x14ac:dyDescent="0.25">
      <c r="E475" s="12"/>
      <c r="F475" s="12"/>
      <c r="G475" s="12"/>
      <c r="J475" s="12"/>
      <c r="P475" s="12"/>
      <c r="Q475" s="12"/>
    </row>
    <row r="476" spans="5:17" x14ac:dyDescent="0.25">
      <c r="E476" s="12"/>
      <c r="F476" s="12"/>
      <c r="G476" s="12"/>
      <c r="J476" s="12"/>
      <c r="P476" s="12"/>
      <c r="Q476" s="12"/>
    </row>
    <row r="477" spans="5:17" x14ac:dyDescent="0.25">
      <c r="E477" s="12"/>
      <c r="F477" s="12"/>
      <c r="G477" s="12"/>
      <c r="J477" s="12"/>
      <c r="M477" s="12"/>
      <c r="P477" s="12"/>
      <c r="Q477" s="12"/>
    </row>
    <row r="478" spans="5:17" x14ac:dyDescent="0.25">
      <c r="E478" s="12"/>
      <c r="F478" s="12"/>
      <c r="G478" s="12"/>
      <c r="J478" s="12"/>
      <c r="M478" s="12"/>
      <c r="P478" s="12"/>
      <c r="Q478" s="12"/>
    </row>
    <row r="479" spans="5:17" x14ac:dyDescent="0.25">
      <c r="E479" s="12"/>
      <c r="F479" s="12"/>
      <c r="G479" s="12"/>
      <c r="J479" s="12"/>
      <c r="M479" s="12"/>
      <c r="P479" s="12"/>
      <c r="Q479" s="12"/>
    </row>
    <row r="480" spans="5:17" x14ac:dyDescent="0.25">
      <c r="E480" s="12"/>
      <c r="F480" s="12"/>
      <c r="G480" s="12"/>
      <c r="J480" s="12"/>
      <c r="M480" s="12"/>
      <c r="P480" s="12"/>
      <c r="Q480" s="12"/>
    </row>
    <row r="481" spans="5:17" x14ac:dyDescent="0.25">
      <c r="E481" s="12"/>
      <c r="F481" s="12"/>
      <c r="G481" s="12"/>
      <c r="J481" s="12"/>
      <c r="M481" s="12"/>
      <c r="P481" s="12"/>
      <c r="Q481" s="12"/>
    </row>
    <row r="482" spans="5:17" x14ac:dyDescent="0.25">
      <c r="E482" s="12"/>
      <c r="F482" s="12"/>
      <c r="G482" s="12"/>
      <c r="J482" s="12"/>
      <c r="M482" s="12"/>
      <c r="P482" s="12"/>
      <c r="Q482" s="12"/>
    </row>
    <row r="483" spans="5:17" x14ac:dyDescent="0.25">
      <c r="E483" s="12"/>
      <c r="F483" s="12"/>
      <c r="G483" s="12"/>
      <c r="J483" s="12"/>
      <c r="P483" s="12"/>
      <c r="Q483" s="12"/>
    </row>
    <row r="484" spans="5:17" x14ac:dyDescent="0.25">
      <c r="E484" s="12"/>
      <c r="F484" s="12"/>
      <c r="G484" s="12"/>
      <c r="J484" s="12"/>
      <c r="P484" s="12"/>
      <c r="Q484" s="12"/>
    </row>
    <row r="485" spans="5:17" x14ac:dyDescent="0.25">
      <c r="E485" s="12"/>
      <c r="F485" s="12"/>
      <c r="G485" s="12"/>
      <c r="J485" s="12"/>
      <c r="P485" s="12"/>
      <c r="Q485" s="12"/>
    </row>
    <row r="486" spans="5:17" x14ac:dyDescent="0.25">
      <c r="E486" s="12"/>
      <c r="F486" s="12"/>
      <c r="G486" s="12"/>
      <c r="J486" s="12"/>
      <c r="M486" s="12"/>
      <c r="P486" s="12"/>
      <c r="Q486" s="12"/>
    </row>
    <row r="487" spans="5:17" x14ac:dyDescent="0.25">
      <c r="E487" s="12"/>
      <c r="F487" s="12"/>
      <c r="G487" s="12"/>
      <c r="J487" s="12"/>
      <c r="M487" s="12"/>
      <c r="P487" s="12"/>
      <c r="Q487" s="12"/>
    </row>
    <row r="488" spans="5:17" x14ac:dyDescent="0.25">
      <c r="E488" s="12"/>
      <c r="F488" s="12"/>
      <c r="G488" s="12"/>
      <c r="J488" s="12"/>
      <c r="M488" s="12"/>
      <c r="P488" s="12"/>
      <c r="Q488" s="12"/>
    </row>
    <row r="489" spans="5:17" x14ac:dyDescent="0.25">
      <c r="E489" s="12"/>
      <c r="F489" s="12"/>
      <c r="G489" s="12"/>
      <c r="J489" s="12"/>
      <c r="M489" s="12"/>
      <c r="P489" s="12"/>
      <c r="Q489" s="12"/>
    </row>
    <row r="490" spans="5:17" x14ac:dyDescent="0.25">
      <c r="E490" s="12"/>
      <c r="F490" s="12"/>
      <c r="G490" s="12"/>
      <c r="J490" s="12"/>
      <c r="M490" s="12"/>
      <c r="P490" s="12"/>
      <c r="Q490" s="12"/>
    </row>
    <row r="491" spans="5:17" x14ac:dyDescent="0.25">
      <c r="E491" s="12"/>
      <c r="F491" s="12"/>
      <c r="G491" s="12"/>
      <c r="J491" s="12"/>
      <c r="M491" s="12"/>
      <c r="P491" s="12"/>
      <c r="Q491" s="12"/>
    </row>
    <row r="492" spans="5:17" x14ac:dyDescent="0.25">
      <c r="E492" s="12"/>
      <c r="F492" s="12"/>
      <c r="G492" s="12"/>
      <c r="J492" s="12"/>
      <c r="P492" s="12"/>
      <c r="Q492" s="12"/>
    </row>
    <row r="493" spans="5:17" x14ac:dyDescent="0.25">
      <c r="E493" s="12"/>
      <c r="F493" s="12"/>
      <c r="G493" s="12"/>
      <c r="J493" s="12"/>
      <c r="P493" s="12"/>
      <c r="Q493" s="12"/>
    </row>
    <row r="494" spans="5:17" x14ac:dyDescent="0.25">
      <c r="E494" s="12"/>
      <c r="F494" s="12"/>
      <c r="G494" s="12"/>
      <c r="J494" s="12"/>
      <c r="P494" s="12"/>
      <c r="Q494" s="12"/>
    </row>
    <row r="495" spans="5:17" x14ac:dyDescent="0.25">
      <c r="E495" s="12"/>
      <c r="F495" s="12"/>
      <c r="G495" s="12"/>
      <c r="J495" s="12"/>
      <c r="P495" s="12"/>
      <c r="Q495" s="12"/>
    </row>
    <row r="496" spans="5:17" x14ac:dyDescent="0.25">
      <c r="E496" s="12"/>
      <c r="F496" s="12"/>
      <c r="G496" s="12"/>
      <c r="J496" s="12"/>
      <c r="M496" s="12"/>
      <c r="P496" s="12"/>
      <c r="Q496" s="12"/>
    </row>
    <row r="497" spans="5:17" x14ac:dyDescent="0.25">
      <c r="E497" s="12"/>
      <c r="F497" s="12"/>
      <c r="G497" s="12"/>
      <c r="J497" s="12"/>
      <c r="M497" s="12"/>
      <c r="P497" s="12"/>
      <c r="Q497" s="12"/>
    </row>
    <row r="498" spans="5:17" x14ac:dyDescent="0.25">
      <c r="E498" s="12"/>
      <c r="F498" s="12"/>
      <c r="G498" s="12"/>
      <c r="J498" s="12"/>
      <c r="M498" s="12"/>
      <c r="P498" s="12"/>
      <c r="Q498" s="12"/>
    </row>
    <row r="499" spans="5:17" x14ac:dyDescent="0.25">
      <c r="E499" s="12"/>
      <c r="F499" s="12"/>
      <c r="G499" s="12"/>
      <c r="J499" s="12"/>
      <c r="M499" s="12"/>
      <c r="P499" s="12"/>
      <c r="Q499" s="12"/>
    </row>
    <row r="500" spans="5:17" x14ac:dyDescent="0.25">
      <c r="E500" s="12"/>
      <c r="F500" s="12"/>
      <c r="G500" s="12"/>
      <c r="J500" s="12"/>
      <c r="M500" s="12"/>
      <c r="P500" s="12"/>
      <c r="Q500" s="12"/>
    </row>
    <row r="501" spans="5:17" x14ac:dyDescent="0.25">
      <c r="E501" s="12"/>
      <c r="F501" s="12"/>
      <c r="G501" s="12"/>
      <c r="J501" s="12"/>
      <c r="P501" s="12"/>
      <c r="Q501" s="12"/>
    </row>
    <row r="502" spans="5:17" x14ac:dyDescent="0.25">
      <c r="E502" s="12"/>
      <c r="F502" s="12"/>
      <c r="G502" s="12"/>
      <c r="P502" s="12"/>
      <c r="Q502" s="12"/>
    </row>
    <row r="503" spans="5:17" x14ac:dyDescent="0.25">
      <c r="E503" s="12"/>
      <c r="F503" s="12"/>
      <c r="G503" s="12"/>
      <c r="J503" s="12"/>
      <c r="P503" s="12"/>
      <c r="Q503" s="12"/>
    </row>
    <row r="504" spans="5:17" x14ac:dyDescent="0.25">
      <c r="E504" s="12"/>
      <c r="F504" s="12"/>
      <c r="G504" s="12"/>
      <c r="J504" s="12"/>
      <c r="P504" s="12"/>
      <c r="Q504" s="12"/>
    </row>
    <row r="505" spans="5:17" x14ac:dyDescent="0.25">
      <c r="E505" s="12"/>
      <c r="F505" s="12"/>
      <c r="G505" s="12"/>
      <c r="J505" s="12"/>
      <c r="P505" s="12"/>
      <c r="Q505" s="12"/>
    </row>
    <row r="506" spans="5:17" x14ac:dyDescent="0.25">
      <c r="E506" s="12"/>
      <c r="F506" s="12"/>
      <c r="G506" s="12"/>
      <c r="J506" s="12"/>
      <c r="M506" s="12"/>
      <c r="P506" s="12"/>
      <c r="Q506" s="12"/>
    </row>
    <row r="507" spans="5:17" x14ac:dyDescent="0.25">
      <c r="E507" s="12"/>
      <c r="F507" s="12"/>
      <c r="G507" s="12"/>
      <c r="J507" s="12"/>
      <c r="M507" s="12"/>
      <c r="P507" s="12"/>
      <c r="Q507" s="12"/>
    </row>
    <row r="508" spans="5:17" x14ac:dyDescent="0.25">
      <c r="E508" s="12"/>
      <c r="F508" s="12"/>
      <c r="G508" s="12"/>
      <c r="J508" s="12"/>
      <c r="M508" s="12"/>
      <c r="P508" s="12"/>
      <c r="Q508" s="12"/>
    </row>
    <row r="509" spans="5:17" x14ac:dyDescent="0.25">
      <c r="E509" s="12"/>
      <c r="F509" s="12"/>
      <c r="G509" s="12"/>
      <c r="J509" s="12"/>
      <c r="M509" s="12"/>
      <c r="P509" s="12"/>
      <c r="Q509" s="12"/>
    </row>
    <row r="510" spans="5:17" x14ac:dyDescent="0.25">
      <c r="E510" s="12"/>
      <c r="F510" s="12"/>
      <c r="G510" s="12"/>
      <c r="J510" s="12"/>
      <c r="P510" s="12"/>
      <c r="Q510" s="12"/>
    </row>
    <row r="511" spans="5:17" x14ac:dyDescent="0.25">
      <c r="E511" s="12"/>
      <c r="F511" s="12"/>
      <c r="G511" s="12"/>
      <c r="P511" s="12"/>
      <c r="Q511" s="12"/>
    </row>
    <row r="512" spans="5:17" x14ac:dyDescent="0.25">
      <c r="E512" s="12"/>
      <c r="F512" s="12"/>
      <c r="G512" s="12"/>
      <c r="J512" s="12"/>
      <c r="P512" s="12"/>
      <c r="Q512" s="12"/>
    </row>
    <row r="513" spans="5:17" x14ac:dyDescent="0.25">
      <c r="E513" s="12"/>
      <c r="F513" s="12"/>
      <c r="G513" s="12"/>
      <c r="J513" s="12"/>
      <c r="P513" s="12"/>
      <c r="Q513" s="12"/>
    </row>
    <row r="514" spans="5:17" x14ac:dyDescent="0.25">
      <c r="E514" s="12"/>
      <c r="F514" s="12"/>
      <c r="G514" s="12"/>
      <c r="J514" s="12"/>
      <c r="P514" s="12"/>
      <c r="Q514" s="12"/>
    </row>
    <row r="515" spans="5:17" x14ac:dyDescent="0.25">
      <c r="E515" s="12"/>
      <c r="F515" s="12"/>
      <c r="G515" s="12"/>
      <c r="J515" s="12"/>
      <c r="P515" s="12"/>
      <c r="Q515" s="12"/>
    </row>
    <row r="516" spans="5:17" x14ac:dyDescent="0.25">
      <c r="E516" s="12"/>
      <c r="F516" s="12"/>
      <c r="G516" s="12"/>
      <c r="J516" s="12"/>
      <c r="P516" s="12"/>
      <c r="Q516" s="12"/>
    </row>
    <row r="517" spans="5:17" x14ac:dyDescent="0.25">
      <c r="E517" s="12"/>
      <c r="F517" s="12"/>
      <c r="G517" s="12"/>
      <c r="J517" s="12"/>
      <c r="M517" s="12"/>
      <c r="P517" s="12"/>
      <c r="Q517" s="12"/>
    </row>
    <row r="518" spans="5:17" x14ac:dyDescent="0.25">
      <c r="E518" s="12"/>
      <c r="F518" s="12"/>
      <c r="G518" s="12"/>
      <c r="J518" s="12"/>
      <c r="P518" s="12"/>
      <c r="Q518" s="12"/>
    </row>
    <row r="519" spans="5:17" x14ac:dyDescent="0.25">
      <c r="E519" s="12"/>
      <c r="F519" s="12"/>
      <c r="G519" s="12"/>
      <c r="J519" s="12"/>
      <c r="P519" s="12"/>
      <c r="Q519" s="12"/>
    </row>
    <row r="521" spans="5:17" x14ac:dyDescent="0.25">
      <c r="G521" s="12"/>
    </row>
    <row r="522" spans="5:17" x14ac:dyDescent="0.25">
      <c r="H522" s="13"/>
    </row>
    <row r="524" spans="5:17" x14ac:dyDescent="0.25">
      <c r="E524" s="12"/>
      <c r="F524" s="12"/>
      <c r="G524" s="12"/>
      <c r="J524" s="12"/>
      <c r="M524" s="12"/>
      <c r="P524" s="12"/>
      <c r="Q524" s="12"/>
    </row>
    <row r="525" spans="5:17" x14ac:dyDescent="0.25">
      <c r="E525" s="12"/>
      <c r="F525" s="12"/>
      <c r="G525" s="12"/>
      <c r="J525" s="12"/>
      <c r="M525" s="12"/>
      <c r="P525" s="12"/>
      <c r="Q525" s="12"/>
    </row>
    <row r="526" spans="5:17" x14ac:dyDescent="0.25">
      <c r="E526" s="12"/>
      <c r="F526" s="12"/>
      <c r="G526" s="12"/>
      <c r="J526" s="12"/>
      <c r="M526" s="12"/>
      <c r="P526" s="12"/>
      <c r="Q526" s="12"/>
    </row>
    <row r="527" spans="5:17" x14ac:dyDescent="0.25">
      <c r="E527" s="12"/>
      <c r="F527" s="12"/>
      <c r="G527" s="12"/>
      <c r="J527" s="12"/>
      <c r="M527" s="12"/>
      <c r="P527" s="12"/>
      <c r="Q527" s="12"/>
    </row>
    <row r="528" spans="5:17" x14ac:dyDescent="0.25">
      <c r="E528" s="12"/>
      <c r="F528" s="12"/>
      <c r="G528" s="12"/>
      <c r="J528" s="12"/>
      <c r="M528" s="12"/>
      <c r="P528" s="12"/>
      <c r="Q528" s="12"/>
    </row>
    <row r="529" spans="5:17" x14ac:dyDescent="0.25">
      <c r="E529" s="12"/>
      <c r="F529" s="12"/>
      <c r="G529" s="12"/>
      <c r="J529" s="12"/>
      <c r="M529" s="12"/>
      <c r="P529" s="12"/>
      <c r="Q529" s="12"/>
    </row>
    <row r="530" spans="5:17" x14ac:dyDescent="0.25">
      <c r="E530" s="12"/>
      <c r="F530" s="12"/>
      <c r="G530" s="12"/>
      <c r="J530" s="12"/>
      <c r="P530" s="12"/>
      <c r="Q530" s="12"/>
    </row>
    <row r="531" spans="5:17" x14ac:dyDescent="0.25">
      <c r="E531" s="12"/>
      <c r="F531" s="12"/>
      <c r="G531" s="12"/>
      <c r="J531" s="12"/>
      <c r="M531" s="12"/>
      <c r="P531" s="12"/>
      <c r="Q531" s="12"/>
    </row>
    <row r="532" spans="5:17" x14ac:dyDescent="0.25">
      <c r="E532" s="12"/>
      <c r="F532" s="12"/>
      <c r="G532" s="12"/>
      <c r="J532" s="12"/>
      <c r="M532" s="12"/>
      <c r="P532" s="12"/>
      <c r="Q532" s="12"/>
    </row>
    <row r="533" spans="5:17" x14ac:dyDescent="0.25">
      <c r="E533" s="12"/>
      <c r="F533" s="12"/>
      <c r="G533" s="12"/>
      <c r="J533" s="12"/>
      <c r="M533" s="12"/>
      <c r="P533" s="12"/>
      <c r="Q533" s="12"/>
    </row>
    <row r="534" spans="5:17" x14ac:dyDescent="0.25">
      <c r="E534" s="12"/>
      <c r="F534" s="12"/>
      <c r="G534" s="12"/>
      <c r="J534" s="12"/>
      <c r="M534" s="12"/>
      <c r="P534" s="12"/>
      <c r="Q534" s="12"/>
    </row>
    <row r="535" spans="5:17" x14ac:dyDescent="0.25">
      <c r="E535" s="12"/>
      <c r="F535" s="12"/>
      <c r="G535" s="12"/>
      <c r="J535" s="12"/>
      <c r="M535" s="12"/>
      <c r="P535" s="12"/>
      <c r="Q535" s="12"/>
    </row>
    <row r="536" spans="5:17" x14ac:dyDescent="0.25">
      <c r="E536" s="12"/>
      <c r="F536" s="12"/>
      <c r="G536" s="12"/>
      <c r="J536" s="12"/>
      <c r="M536" s="12"/>
      <c r="P536" s="12"/>
      <c r="Q536" s="12"/>
    </row>
    <row r="537" spans="5:17" x14ac:dyDescent="0.25">
      <c r="E537" s="12"/>
      <c r="F537" s="12"/>
      <c r="G537" s="12"/>
      <c r="J537" s="12"/>
      <c r="P537" s="12"/>
      <c r="Q537" s="12"/>
    </row>
    <row r="538" spans="5:17" x14ac:dyDescent="0.25">
      <c r="E538" s="12"/>
      <c r="F538" s="12"/>
      <c r="G538" s="12"/>
      <c r="J538" s="12"/>
      <c r="M538" s="12"/>
      <c r="P538" s="12"/>
      <c r="Q538" s="12"/>
    </row>
    <row r="539" spans="5:17" x14ac:dyDescent="0.25">
      <c r="E539" s="12"/>
      <c r="F539" s="12"/>
      <c r="G539" s="12"/>
      <c r="J539" s="12"/>
      <c r="M539" s="12"/>
      <c r="P539" s="12"/>
      <c r="Q539" s="12"/>
    </row>
    <row r="540" spans="5:17" x14ac:dyDescent="0.25">
      <c r="E540" s="12"/>
      <c r="F540" s="12"/>
      <c r="G540" s="12"/>
      <c r="J540" s="12"/>
      <c r="M540" s="12"/>
      <c r="P540" s="12"/>
      <c r="Q540" s="12"/>
    </row>
    <row r="541" spans="5:17" x14ac:dyDescent="0.25">
      <c r="E541" s="12"/>
      <c r="F541" s="12"/>
      <c r="G541" s="12"/>
      <c r="J541" s="12"/>
      <c r="M541" s="12"/>
      <c r="P541" s="12"/>
      <c r="Q541" s="12"/>
    </row>
    <row r="542" spans="5:17" x14ac:dyDescent="0.25">
      <c r="E542" s="12"/>
      <c r="F542" s="12"/>
      <c r="G542" s="12"/>
      <c r="J542" s="12"/>
      <c r="M542" s="12"/>
      <c r="P542" s="12"/>
      <c r="Q542" s="12"/>
    </row>
    <row r="543" spans="5:17" x14ac:dyDescent="0.25">
      <c r="E543" s="12"/>
      <c r="F543" s="12"/>
      <c r="G543" s="12"/>
      <c r="J543" s="12"/>
      <c r="M543" s="12"/>
      <c r="P543" s="12"/>
      <c r="Q543" s="12"/>
    </row>
    <row r="544" spans="5:17" x14ac:dyDescent="0.25">
      <c r="E544" s="12"/>
      <c r="F544" s="12"/>
      <c r="G544" s="12"/>
      <c r="J544" s="12"/>
      <c r="P544" s="12"/>
      <c r="Q544" s="12"/>
    </row>
    <row r="545" spans="5:17" x14ac:dyDescent="0.25">
      <c r="E545" s="12"/>
      <c r="F545" s="12"/>
      <c r="G545" s="12"/>
      <c r="J545" s="12"/>
      <c r="M545" s="12"/>
      <c r="P545" s="12"/>
      <c r="Q545" s="12"/>
    </row>
    <row r="546" spans="5:17" x14ac:dyDescent="0.25">
      <c r="E546" s="12"/>
      <c r="F546" s="12"/>
      <c r="G546" s="12"/>
      <c r="J546" s="12"/>
      <c r="M546" s="12"/>
      <c r="P546" s="12"/>
      <c r="Q546" s="12"/>
    </row>
    <row r="547" spans="5:17" x14ac:dyDescent="0.25">
      <c r="E547" s="12"/>
      <c r="F547" s="12"/>
      <c r="G547" s="12"/>
      <c r="J547" s="12"/>
      <c r="M547" s="12"/>
      <c r="P547" s="12"/>
      <c r="Q547" s="12"/>
    </row>
    <row r="548" spans="5:17" x14ac:dyDescent="0.25">
      <c r="E548" s="12"/>
      <c r="F548" s="12"/>
      <c r="G548" s="12"/>
      <c r="J548" s="12"/>
      <c r="M548" s="12"/>
      <c r="P548" s="12"/>
      <c r="Q548" s="12"/>
    </row>
    <row r="549" spans="5:17" x14ac:dyDescent="0.25">
      <c r="E549" s="12"/>
      <c r="F549" s="12"/>
      <c r="G549" s="12"/>
      <c r="J549" s="12"/>
      <c r="M549" s="12"/>
      <c r="P549" s="12"/>
      <c r="Q549" s="12"/>
    </row>
    <row r="550" spans="5:17" x14ac:dyDescent="0.25">
      <c r="E550" s="12"/>
      <c r="F550" s="12"/>
      <c r="G550" s="12"/>
      <c r="J550" s="12"/>
      <c r="M550" s="12"/>
      <c r="P550" s="12"/>
      <c r="Q550" s="12"/>
    </row>
    <row r="551" spans="5:17" x14ac:dyDescent="0.25">
      <c r="E551" s="12"/>
      <c r="F551" s="12"/>
      <c r="G551" s="12"/>
      <c r="J551" s="12"/>
      <c r="P551" s="12"/>
      <c r="Q551" s="12"/>
    </row>
    <row r="552" spans="5:17" x14ac:dyDescent="0.25">
      <c r="E552" s="12"/>
      <c r="F552" s="12"/>
      <c r="G552" s="12"/>
      <c r="J552" s="12"/>
      <c r="M552" s="12"/>
      <c r="P552" s="12"/>
      <c r="Q552" s="12"/>
    </row>
    <row r="553" spans="5:17" x14ac:dyDescent="0.25">
      <c r="E553" s="12"/>
      <c r="F553" s="12"/>
      <c r="G553" s="12"/>
      <c r="J553" s="12"/>
      <c r="M553" s="12"/>
      <c r="P553" s="12"/>
      <c r="Q553" s="12"/>
    </row>
    <row r="554" spans="5:17" x14ac:dyDescent="0.25">
      <c r="E554" s="12"/>
      <c r="F554" s="12"/>
      <c r="G554" s="12"/>
      <c r="J554" s="12"/>
      <c r="M554" s="12"/>
      <c r="P554" s="12"/>
      <c r="Q554" s="12"/>
    </row>
    <row r="555" spans="5:17" x14ac:dyDescent="0.25">
      <c r="E555" s="12"/>
      <c r="F555" s="12"/>
      <c r="G555" s="12"/>
      <c r="J555" s="12"/>
      <c r="M555" s="12"/>
      <c r="P555" s="12"/>
      <c r="Q555" s="12"/>
    </row>
    <row r="556" spans="5:17" x14ac:dyDescent="0.25">
      <c r="E556" s="12"/>
      <c r="F556" s="12"/>
      <c r="G556" s="12"/>
      <c r="J556" s="12"/>
      <c r="M556" s="12"/>
      <c r="P556" s="12"/>
      <c r="Q556" s="12"/>
    </row>
    <row r="557" spans="5:17" x14ac:dyDescent="0.25">
      <c r="E557" s="12"/>
      <c r="F557" s="12"/>
      <c r="G557" s="12"/>
      <c r="J557" s="12"/>
      <c r="M557" s="12"/>
      <c r="P557" s="12"/>
      <c r="Q557" s="12"/>
    </row>
    <row r="558" spans="5:17" x14ac:dyDescent="0.25">
      <c r="E558" s="12"/>
      <c r="F558" s="12"/>
      <c r="G558" s="12"/>
      <c r="J558" s="12"/>
      <c r="P558" s="12"/>
      <c r="Q558" s="12"/>
    </row>
    <row r="559" spans="5:17" x14ac:dyDescent="0.25">
      <c r="E559" s="12"/>
      <c r="F559" s="12"/>
      <c r="G559" s="12"/>
      <c r="J559" s="12"/>
      <c r="M559" s="12"/>
      <c r="P559" s="12"/>
      <c r="Q559" s="12"/>
    </row>
    <row r="560" spans="5:17" x14ac:dyDescent="0.25">
      <c r="E560" s="12"/>
      <c r="F560" s="12"/>
      <c r="G560" s="12"/>
      <c r="J560" s="12"/>
      <c r="M560" s="12"/>
      <c r="P560" s="12"/>
      <c r="Q560" s="12"/>
    </row>
    <row r="561" spans="5:17" x14ac:dyDescent="0.25">
      <c r="E561" s="12"/>
      <c r="F561" s="12"/>
      <c r="G561" s="12"/>
      <c r="J561" s="12"/>
      <c r="M561" s="12"/>
      <c r="P561" s="12"/>
      <c r="Q561" s="12"/>
    </row>
    <row r="562" spans="5:17" x14ac:dyDescent="0.25">
      <c r="E562" s="12"/>
      <c r="F562" s="12"/>
      <c r="G562" s="12"/>
      <c r="J562" s="12"/>
      <c r="M562" s="12"/>
      <c r="P562" s="12"/>
      <c r="Q562" s="12"/>
    </row>
    <row r="563" spans="5:17" x14ac:dyDescent="0.25">
      <c r="E563" s="12"/>
      <c r="F563" s="12"/>
      <c r="G563" s="12"/>
      <c r="J563" s="12"/>
      <c r="M563" s="12"/>
      <c r="P563" s="12"/>
      <c r="Q563" s="12"/>
    </row>
    <row r="564" spans="5:17" x14ac:dyDescent="0.25">
      <c r="E564" s="12"/>
      <c r="F564" s="12"/>
      <c r="G564" s="12"/>
      <c r="J564" s="12"/>
      <c r="M564" s="12"/>
      <c r="P564" s="12"/>
      <c r="Q564" s="12"/>
    </row>
    <row r="565" spans="5:17" x14ac:dyDescent="0.25">
      <c r="E565" s="12"/>
      <c r="F565" s="12"/>
      <c r="G565" s="12"/>
      <c r="J565" s="12"/>
      <c r="P565" s="12"/>
      <c r="Q565" s="12"/>
    </row>
    <row r="566" spans="5:17" x14ac:dyDescent="0.25">
      <c r="E566" s="12"/>
      <c r="F566" s="12"/>
      <c r="G566" s="12"/>
      <c r="J566" s="12"/>
      <c r="M566" s="12"/>
      <c r="P566" s="12"/>
      <c r="Q566" s="12"/>
    </row>
    <row r="567" spans="5:17" x14ac:dyDescent="0.25">
      <c r="E567" s="12"/>
      <c r="F567" s="12"/>
      <c r="G567" s="12"/>
      <c r="J567" s="12"/>
      <c r="M567" s="12"/>
      <c r="P567" s="12"/>
      <c r="Q567" s="12"/>
    </row>
    <row r="568" spans="5:17" x14ac:dyDescent="0.25">
      <c r="E568" s="12"/>
      <c r="F568" s="12"/>
      <c r="G568" s="12"/>
      <c r="J568" s="12"/>
      <c r="M568" s="12"/>
      <c r="P568" s="12"/>
      <c r="Q568" s="12"/>
    </row>
    <row r="569" spans="5:17" x14ac:dyDescent="0.25">
      <c r="E569" s="12"/>
      <c r="F569" s="12"/>
      <c r="G569" s="12"/>
      <c r="J569" s="12"/>
      <c r="M569" s="12"/>
      <c r="P569" s="12"/>
      <c r="Q569" s="12"/>
    </row>
    <row r="570" spans="5:17" x14ac:dyDescent="0.25">
      <c r="E570" s="12"/>
      <c r="F570" s="12"/>
      <c r="G570" s="12"/>
      <c r="J570" s="12"/>
      <c r="M570" s="12"/>
      <c r="P570" s="12"/>
      <c r="Q570" s="12"/>
    </row>
    <row r="571" spans="5:17" x14ac:dyDescent="0.25">
      <c r="E571" s="12"/>
      <c r="F571" s="12"/>
      <c r="G571" s="12"/>
      <c r="J571" s="12"/>
      <c r="M571" s="12"/>
      <c r="P571" s="12"/>
      <c r="Q571" s="12"/>
    </row>
    <row r="572" spans="5:17" x14ac:dyDescent="0.25">
      <c r="E572" s="12"/>
      <c r="F572" s="12"/>
      <c r="G572" s="12"/>
      <c r="J572" s="12"/>
      <c r="P572" s="12"/>
      <c r="Q572" s="12"/>
    </row>
    <row r="574" spans="5:17" x14ac:dyDescent="0.25">
      <c r="G574" s="12"/>
    </row>
    <row r="575" spans="5:17" x14ac:dyDescent="0.25">
      <c r="H575" s="13"/>
    </row>
    <row r="578" spans="5:17" x14ac:dyDescent="0.25">
      <c r="E578" s="12"/>
      <c r="F578" s="12"/>
      <c r="G578" s="12"/>
      <c r="H578" s="12"/>
      <c r="J578" s="12"/>
      <c r="M578" s="12"/>
      <c r="P578" s="12"/>
      <c r="Q578" s="12"/>
    </row>
    <row r="579" spans="5:17" x14ac:dyDescent="0.25">
      <c r="E579" s="12"/>
      <c r="F579" s="12"/>
      <c r="G579" s="12"/>
      <c r="H579" s="12"/>
      <c r="J579" s="12"/>
      <c r="M579" s="12"/>
      <c r="P579" s="12"/>
      <c r="Q579" s="12"/>
    </row>
    <row r="580" spans="5:17" x14ac:dyDescent="0.25">
      <c r="E580" s="12"/>
      <c r="F580" s="12"/>
      <c r="G580" s="12"/>
      <c r="H580" s="12"/>
      <c r="J580" s="12"/>
      <c r="M580" s="12"/>
      <c r="P580" s="12"/>
      <c r="Q580" s="12"/>
    </row>
    <row r="581" spans="5:17" x14ac:dyDescent="0.25">
      <c r="E581" s="12"/>
      <c r="F581" s="12"/>
      <c r="G581" s="12"/>
      <c r="H581" s="12"/>
      <c r="J581" s="12"/>
      <c r="M581" s="12"/>
      <c r="P581" s="12"/>
      <c r="Q581" s="12"/>
    </row>
    <row r="582" spans="5:17" x14ac:dyDescent="0.25">
      <c r="E582" s="12"/>
      <c r="F582" s="12"/>
      <c r="G582" s="12"/>
      <c r="H582" s="12"/>
      <c r="J582" s="12"/>
      <c r="M582" s="12"/>
      <c r="P582" s="12"/>
      <c r="Q582" s="12"/>
    </row>
    <row r="583" spans="5:17" x14ac:dyDescent="0.25">
      <c r="E583" s="12"/>
      <c r="F583" s="12"/>
      <c r="G583" s="12"/>
      <c r="H583" s="12"/>
      <c r="J583" s="12"/>
      <c r="M583" s="12"/>
      <c r="P583" s="12"/>
      <c r="Q583" s="12"/>
    </row>
    <row r="584" spans="5:17" x14ac:dyDescent="0.25">
      <c r="E584" s="12"/>
      <c r="F584" s="12"/>
      <c r="G584" s="12"/>
      <c r="H584" s="12"/>
      <c r="J584" s="12"/>
      <c r="M584" s="12"/>
      <c r="P584" s="12"/>
      <c r="Q584" s="12"/>
    </row>
    <row r="585" spans="5:17" x14ac:dyDescent="0.25">
      <c r="E585" s="12"/>
      <c r="F585" s="12"/>
      <c r="G585" s="12"/>
      <c r="H585" s="12"/>
      <c r="J585" s="12"/>
      <c r="M585" s="12"/>
      <c r="P585" s="12"/>
      <c r="Q585" s="12"/>
    </row>
    <row r="586" spans="5:17" x14ac:dyDescent="0.25">
      <c r="E586" s="12"/>
      <c r="F586" s="12"/>
      <c r="G586" s="12"/>
      <c r="H586" s="12"/>
      <c r="J586" s="12"/>
      <c r="M586" s="12"/>
      <c r="P586" s="12"/>
      <c r="Q586" s="12"/>
    </row>
    <row r="587" spans="5:17" x14ac:dyDescent="0.25">
      <c r="E587" s="12"/>
      <c r="F587" s="12"/>
      <c r="G587" s="12"/>
      <c r="H587" s="12"/>
      <c r="J587" s="12"/>
      <c r="M587" s="12"/>
      <c r="P587" s="12"/>
      <c r="Q587" s="12"/>
    </row>
    <row r="588" spans="5:17" x14ac:dyDescent="0.25">
      <c r="E588" s="12"/>
      <c r="F588" s="12"/>
      <c r="G588" s="12"/>
      <c r="H588" s="12"/>
      <c r="J588" s="12"/>
      <c r="M588" s="12"/>
      <c r="P588" s="12"/>
      <c r="Q588" s="12"/>
    </row>
    <row r="589" spans="5:17" x14ac:dyDescent="0.25">
      <c r="E589" s="12"/>
      <c r="F589" s="12"/>
      <c r="G589" s="12"/>
      <c r="H589" s="12"/>
      <c r="J589" s="12"/>
      <c r="M589" s="12"/>
      <c r="P589" s="12"/>
      <c r="Q589" s="12"/>
    </row>
    <row r="590" spans="5:17" x14ac:dyDescent="0.25">
      <c r="E590" s="12"/>
      <c r="F590" s="12"/>
      <c r="G590" s="12"/>
      <c r="H590" s="12"/>
      <c r="J590" s="12"/>
      <c r="M590" s="12"/>
      <c r="P590" s="12"/>
      <c r="Q590" s="12"/>
    </row>
    <row r="591" spans="5:17" x14ac:dyDescent="0.25">
      <c r="E591" s="12"/>
      <c r="F591" s="12"/>
      <c r="G591" s="12"/>
      <c r="H591" s="12"/>
      <c r="J591" s="12"/>
      <c r="M591" s="12"/>
      <c r="P591" s="12"/>
      <c r="Q591" s="12"/>
    </row>
    <row r="592" spans="5:17" x14ac:dyDescent="0.25">
      <c r="E592" s="12"/>
      <c r="F592" s="12"/>
      <c r="G592" s="12"/>
      <c r="H592" s="12"/>
      <c r="J592" s="12"/>
      <c r="M592" s="12"/>
      <c r="P592" s="12"/>
      <c r="Q592" s="12"/>
    </row>
    <row r="593" spans="5:17" x14ac:dyDescent="0.25">
      <c r="E593" s="12"/>
      <c r="F593" s="12"/>
      <c r="G593" s="12"/>
      <c r="H593" s="12"/>
      <c r="J593" s="12"/>
      <c r="M593" s="12"/>
      <c r="P593" s="12"/>
      <c r="Q593" s="12"/>
    </row>
    <row r="594" spans="5:17" x14ac:dyDescent="0.25">
      <c r="E594" s="12"/>
      <c r="F594" s="12"/>
      <c r="G594" s="12"/>
      <c r="H594" s="12"/>
      <c r="J594" s="12"/>
      <c r="M594" s="12"/>
      <c r="P594" s="12"/>
      <c r="Q594" s="12"/>
    </row>
    <row r="595" spans="5:17" x14ac:dyDescent="0.25">
      <c r="E595" s="12"/>
      <c r="F595" s="12"/>
      <c r="G595" s="12"/>
      <c r="H595" s="12"/>
      <c r="J595" s="12"/>
      <c r="M595" s="12"/>
      <c r="P595" s="12"/>
      <c r="Q595" s="12"/>
    </row>
    <row r="596" spans="5:17" x14ac:dyDescent="0.25">
      <c r="E596" s="12"/>
      <c r="F596" s="12"/>
      <c r="G596" s="12"/>
      <c r="H596" s="12"/>
      <c r="J596" s="12"/>
      <c r="M596" s="12"/>
      <c r="P596" s="12"/>
      <c r="Q596" s="12"/>
    </row>
    <row r="597" spans="5:17" x14ac:dyDescent="0.25">
      <c r="E597" s="12"/>
      <c r="F597" s="12"/>
      <c r="G597" s="12"/>
      <c r="H597" s="12"/>
      <c r="J597" s="12"/>
      <c r="M597" s="12"/>
      <c r="P597" s="12"/>
      <c r="Q597" s="12"/>
    </row>
    <row r="598" spans="5:17" x14ac:dyDescent="0.25">
      <c r="E598" s="12"/>
      <c r="F598" s="12"/>
      <c r="G598" s="12"/>
      <c r="H598" s="12"/>
      <c r="J598" s="12"/>
      <c r="M598" s="12"/>
      <c r="P598" s="12"/>
      <c r="Q598" s="12"/>
    </row>
    <row r="599" spans="5:17" x14ac:dyDescent="0.25">
      <c r="E599" s="12"/>
      <c r="F599" s="12"/>
      <c r="G599" s="12"/>
      <c r="H599" s="12"/>
      <c r="J599" s="12"/>
      <c r="M599" s="12"/>
      <c r="P599" s="12"/>
      <c r="Q599" s="12"/>
    </row>
    <row r="600" spans="5:17" x14ac:dyDescent="0.25">
      <c r="E600" s="12"/>
      <c r="F600" s="12"/>
      <c r="G600" s="12"/>
      <c r="H600" s="12"/>
      <c r="J600" s="12"/>
      <c r="M600" s="12"/>
      <c r="P600" s="12"/>
      <c r="Q600" s="12"/>
    </row>
    <row r="601" spans="5:17" x14ac:dyDescent="0.25">
      <c r="E601" s="12"/>
      <c r="F601" s="12"/>
      <c r="G601" s="12"/>
      <c r="H601" s="12"/>
      <c r="J601" s="12"/>
      <c r="M601" s="12"/>
      <c r="P601" s="12"/>
      <c r="Q601" s="12"/>
    </row>
    <row r="602" spans="5:17" x14ac:dyDescent="0.25">
      <c r="E602" s="12"/>
      <c r="F602" s="12"/>
      <c r="G602" s="12"/>
      <c r="H602" s="12"/>
      <c r="J602" s="12"/>
      <c r="M602" s="12"/>
      <c r="P602" s="12"/>
      <c r="Q602" s="12"/>
    </row>
    <row r="603" spans="5:17" x14ac:dyDescent="0.25">
      <c r="E603" s="12"/>
      <c r="F603" s="12"/>
      <c r="G603" s="12"/>
      <c r="H603" s="12"/>
      <c r="J603" s="12"/>
      <c r="M603" s="12"/>
      <c r="P603" s="12"/>
      <c r="Q603" s="12"/>
    </row>
    <row r="604" spans="5:17" x14ac:dyDescent="0.25">
      <c r="E604" s="12"/>
      <c r="F604" s="12"/>
      <c r="G604" s="12"/>
      <c r="H604" s="12"/>
      <c r="J604" s="12"/>
      <c r="M604" s="12"/>
      <c r="P604" s="12"/>
      <c r="Q604" s="12"/>
    </row>
    <row r="605" spans="5:17" x14ac:dyDescent="0.25">
      <c r="E605" s="12"/>
      <c r="F605" s="12"/>
      <c r="G605" s="12"/>
      <c r="H605" s="12"/>
      <c r="J605" s="12"/>
      <c r="M605" s="12"/>
      <c r="P605" s="12"/>
      <c r="Q605" s="12"/>
    </row>
    <row r="606" spans="5:17" x14ac:dyDescent="0.25">
      <c r="E606" s="12"/>
      <c r="F606" s="12"/>
      <c r="G606" s="12"/>
      <c r="H606" s="12"/>
      <c r="J606" s="12"/>
      <c r="M606" s="12"/>
      <c r="P606" s="12"/>
      <c r="Q606" s="12"/>
    </row>
    <row r="607" spans="5:17" x14ac:dyDescent="0.25">
      <c r="E607" s="12"/>
      <c r="F607" s="12"/>
      <c r="G607" s="12"/>
      <c r="H607" s="12"/>
      <c r="J607" s="12"/>
      <c r="M607" s="12"/>
      <c r="P607" s="12"/>
      <c r="Q607" s="12"/>
    </row>
    <row r="608" spans="5:17" x14ac:dyDescent="0.25">
      <c r="E608" s="12"/>
      <c r="F608" s="12"/>
      <c r="G608" s="12"/>
      <c r="H608" s="12"/>
      <c r="J608" s="12"/>
      <c r="M608" s="12"/>
      <c r="P608" s="12"/>
      <c r="Q608" s="12"/>
    </row>
    <row r="609" spans="5:17" x14ac:dyDescent="0.25">
      <c r="E609" s="12"/>
      <c r="F609" s="12"/>
      <c r="G609" s="12"/>
      <c r="H609" s="12"/>
      <c r="J609" s="12"/>
      <c r="M609" s="12"/>
      <c r="P609" s="12"/>
      <c r="Q609" s="12"/>
    </row>
    <row r="610" spans="5:17" x14ac:dyDescent="0.25">
      <c r="E610" s="12"/>
      <c r="F610" s="12"/>
      <c r="G610" s="12"/>
      <c r="H610" s="12"/>
      <c r="J610" s="12"/>
      <c r="M610" s="12"/>
      <c r="P610" s="12"/>
      <c r="Q610" s="12"/>
    </row>
    <row r="611" spans="5:17" x14ac:dyDescent="0.25">
      <c r="E611" s="12"/>
      <c r="F611" s="12"/>
      <c r="G611" s="12"/>
      <c r="H611" s="12"/>
      <c r="J611" s="12"/>
      <c r="M611" s="12"/>
      <c r="P611" s="12"/>
      <c r="Q611" s="12"/>
    </row>
    <row r="612" spans="5:17" x14ac:dyDescent="0.25">
      <c r="E612" s="12"/>
      <c r="F612" s="12"/>
      <c r="G612" s="12"/>
      <c r="H612" s="12"/>
      <c r="J612" s="12"/>
      <c r="M612" s="12"/>
      <c r="P612" s="12"/>
      <c r="Q612" s="12"/>
    </row>
    <row r="613" spans="5:17" x14ac:dyDescent="0.25">
      <c r="E613" s="12"/>
      <c r="F613" s="12"/>
      <c r="G613" s="12"/>
      <c r="H613" s="12"/>
      <c r="J613" s="12"/>
      <c r="M613" s="12"/>
      <c r="P613" s="12"/>
      <c r="Q613" s="12"/>
    </row>
    <row r="614" spans="5:17" x14ac:dyDescent="0.25">
      <c r="E614" s="12"/>
      <c r="F614" s="12"/>
      <c r="G614" s="12"/>
      <c r="H614" s="12"/>
      <c r="J614" s="12"/>
      <c r="M614" s="12"/>
      <c r="P614" s="12"/>
      <c r="Q614" s="12"/>
    </row>
    <row r="615" spans="5:17" x14ac:dyDescent="0.25">
      <c r="E615" s="12"/>
      <c r="F615" s="12"/>
      <c r="G615" s="12"/>
      <c r="H615" s="12"/>
      <c r="J615" s="12"/>
      <c r="M615" s="12"/>
      <c r="P615" s="12"/>
      <c r="Q615" s="12"/>
    </row>
    <row r="616" spans="5:17" x14ac:dyDescent="0.25">
      <c r="E616" s="12"/>
      <c r="F616" s="12"/>
      <c r="G616" s="12"/>
      <c r="H616" s="12"/>
      <c r="J616" s="12"/>
      <c r="M616" s="12"/>
      <c r="P616" s="12"/>
      <c r="Q616" s="12"/>
    </row>
    <row r="617" spans="5:17" x14ac:dyDescent="0.25">
      <c r="E617" s="12"/>
      <c r="F617" s="12"/>
      <c r="G617" s="12"/>
      <c r="H617" s="12"/>
      <c r="J617" s="12"/>
      <c r="M617" s="12"/>
      <c r="P617" s="12"/>
      <c r="Q617" s="12"/>
    </row>
    <row r="618" spans="5:17" x14ac:dyDescent="0.25">
      <c r="E618" s="12"/>
      <c r="F618" s="12"/>
      <c r="G618" s="12"/>
      <c r="H618" s="12"/>
      <c r="J618" s="12"/>
      <c r="M618" s="12"/>
      <c r="P618" s="12"/>
      <c r="Q618" s="12"/>
    </row>
    <row r="619" spans="5:17" x14ac:dyDescent="0.25">
      <c r="E619" s="12"/>
      <c r="F619" s="12"/>
      <c r="G619" s="12"/>
      <c r="H619" s="12"/>
      <c r="J619" s="12"/>
      <c r="M619" s="12"/>
      <c r="P619" s="12"/>
      <c r="Q619" s="12"/>
    </row>
    <row r="620" spans="5:17" x14ac:dyDescent="0.25">
      <c r="E620" s="12"/>
      <c r="F620" s="12"/>
      <c r="G620" s="12"/>
      <c r="H620" s="12"/>
      <c r="J620" s="12"/>
      <c r="M620" s="12"/>
      <c r="P620" s="12"/>
      <c r="Q620" s="12"/>
    </row>
    <row r="621" spans="5:17" x14ac:dyDescent="0.25">
      <c r="E621" s="12"/>
      <c r="F621" s="12"/>
      <c r="G621" s="12"/>
      <c r="H621" s="12"/>
      <c r="J621" s="12"/>
      <c r="M621" s="12"/>
      <c r="P621" s="12"/>
      <c r="Q621" s="12"/>
    </row>
    <row r="622" spans="5:17" x14ac:dyDescent="0.25">
      <c r="E622" s="12"/>
      <c r="F622" s="12"/>
      <c r="G622" s="12"/>
      <c r="H622" s="12"/>
      <c r="J622" s="12"/>
      <c r="M622" s="12"/>
      <c r="P622" s="12"/>
      <c r="Q622" s="12"/>
    </row>
    <row r="623" spans="5:17" x14ac:dyDescent="0.25">
      <c r="E623" s="12"/>
      <c r="F623" s="12"/>
      <c r="G623" s="12"/>
      <c r="H623" s="12"/>
      <c r="J623" s="12"/>
      <c r="M623" s="12"/>
      <c r="P623" s="12"/>
      <c r="Q623" s="12"/>
    </row>
    <row r="624" spans="5:17" x14ac:dyDescent="0.25">
      <c r="E624" s="12"/>
      <c r="F624" s="12"/>
      <c r="G624" s="12"/>
      <c r="H624" s="12"/>
      <c r="J624" s="12"/>
      <c r="M624" s="12"/>
      <c r="P624" s="12"/>
      <c r="Q624" s="12"/>
    </row>
    <row r="625" spans="5:17" x14ac:dyDescent="0.25">
      <c r="E625" s="12"/>
      <c r="F625" s="12"/>
      <c r="G625" s="12"/>
      <c r="H625" s="12"/>
      <c r="J625" s="12"/>
      <c r="M625" s="12"/>
      <c r="P625" s="12"/>
      <c r="Q625" s="12"/>
    </row>
    <row r="626" spans="5:17" x14ac:dyDescent="0.25">
      <c r="E626" s="12"/>
      <c r="F626" s="12"/>
      <c r="G626" s="12"/>
      <c r="H626" s="12"/>
      <c r="J626" s="12"/>
      <c r="M626" s="12"/>
      <c r="P626" s="12"/>
      <c r="Q626" s="12"/>
    </row>
    <row r="627" spans="5:17" x14ac:dyDescent="0.25">
      <c r="E627" s="12"/>
      <c r="F627" s="12"/>
      <c r="G627" s="12"/>
      <c r="H627" s="12"/>
      <c r="J627" s="12"/>
      <c r="M627" s="12"/>
      <c r="P627" s="12"/>
      <c r="Q627" s="12"/>
    </row>
    <row r="628" spans="5:17" x14ac:dyDescent="0.25">
      <c r="E628" s="12"/>
      <c r="F628" s="12"/>
      <c r="G628" s="12"/>
      <c r="J628" s="12"/>
      <c r="M628" s="12"/>
      <c r="P628" s="12"/>
      <c r="Q628" s="12"/>
    </row>
    <row r="629" spans="5:17" x14ac:dyDescent="0.25">
      <c r="E629" s="12"/>
      <c r="F629" s="12"/>
      <c r="H629" s="13"/>
      <c r="J629" s="12"/>
      <c r="M629" s="12"/>
      <c r="P629" s="12"/>
      <c r="Q629" s="12"/>
    </row>
    <row r="632" spans="5:17" x14ac:dyDescent="0.25">
      <c r="E632" s="12"/>
      <c r="F632" s="12"/>
      <c r="G632" s="12"/>
      <c r="J632" s="12"/>
      <c r="M632" s="12"/>
      <c r="P632" s="12"/>
      <c r="Q632" s="12"/>
    </row>
    <row r="633" spans="5:17" x14ac:dyDescent="0.25">
      <c r="E633" s="12"/>
      <c r="F633" s="12"/>
      <c r="G633" s="12"/>
      <c r="J633" s="12"/>
      <c r="M633" s="12"/>
      <c r="P633" s="12"/>
      <c r="Q633" s="12"/>
    </row>
    <row r="634" spans="5:17" x14ac:dyDescent="0.25">
      <c r="E634" s="12"/>
      <c r="F634" s="12"/>
      <c r="G634" s="12"/>
      <c r="J634" s="12"/>
      <c r="M634" s="12"/>
      <c r="P634" s="12"/>
      <c r="Q634" s="12"/>
    </row>
    <row r="635" spans="5:17" x14ac:dyDescent="0.25">
      <c r="E635" s="12"/>
      <c r="F635" s="12"/>
      <c r="G635" s="12"/>
      <c r="J635" s="12"/>
      <c r="M635" s="12"/>
      <c r="P635" s="12"/>
      <c r="Q635" s="12"/>
    </row>
    <row r="636" spans="5:17" x14ac:dyDescent="0.25">
      <c r="E636" s="12"/>
      <c r="F636" s="12"/>
      <c r="G636" s="12"/>
      <c r="J636" s="12"/>
      <c r="M636" s="12"/>
      <c r="P636" s="12"/>
      <c r="Q636" s="12"/>
    </row>
    <row r="637" spans="5:17" x14ac:dyDescent="0.25">
      <c r="E637" s="12"/>
      <c r="F637" s="12"/>
      <c r="G637" s="12"/>
      <c r="J637" s="12"/>
      <c r="M637" s="12"/>
      <c r="P637" s="12"/>
      <c r="Q637" s="12"/>
    </row>
    <row r="638" spans="5:17" x14ac:dyDescent="0.25">
      <c r="E638" s="12"/>
      <c r="F638" s="12"/>
      <c r="G638" s="12"/>
      <c r="J638" s="12"/>
      <c r="P638" s="12"/>
      <c r="Q638" s="12"/>
    </row>
    <row r="639" spans="5:17" x14ac:dyDescent="0.25">
      <c r="E639" s="12"/>
      <c r="F639" s="12"/>
      <c r="G639" s="12"/>
      <c r="J639" s="12"/>
      <c r="M639" s="12"/>
      <c r="P639" s="12"/>
      <c r="Q639" s="12"/>
    </row>
    <row r="640" spans="5:17" x14ac:dyDescent="0.25">
      <c r="E640" s="12"/>
      <c r="F640" s="12"/>
      <c r="G640" s="12"/>
      <c r="J640" s="12"/>
      <c r="M640" s="12"/>
      <c r="P640" s="12"/>
      <c r="Q640" s="12"/>
    </row>
    <row r="641" spans="5:17" x14ac:dyDescent="0.25">
      <c r="E641" s="12"/>
      <c r="F641" s="12"/>
      <c r="G641" s="12"/>
      <c r="J641" s="12"/>
      <c r="M641" s="12"/>
      <c r="P641" s="12"/>
      <c r="Q641" s="12"/>
    </row>
    <row r="642" spans="5:17" x14ac:dyDescent="0.25">
      <c r="E642" s="12"/>
      <c r="F642" s="12"/>
      <c r="G642" s="12"/>
      <c r="J642" s="12"/>
      <c r="M642" s="12"/>
      <c r="P642" s="12"/>
      <c r="Q642" s="12"/>
    </row>
    <row r="643" spans="5:17" x14ac:dyDescent="0.25">
      <c r="E643" s="12"/>
      <c r="F643" s="12"/>
      <c r="G643" s="12"/>
      <c r="J643" s="12"/>
      <c r="M643" s="12"/>
      <c r="P643" s="12"/>
      <c r="Q643" s="12"/>
    </row>
    <row r="644" spans="5:17" x14ac:dyDescent="0.25">
      <c r="E644" s="12"/>
      <c r="F644" s="12"/>
      <c r="G644" s="12"/>
      <c r="J644" s="12"/>
      <c r="M644" s="12"/>
      <c r="P644" s="12"/>
      <c r="Q644" s="12"/>
    </row>
    <row r="645" spans="5:17" x14ac:dyDescent="0.25">
      <c r="E645" s="12"/>
      <c r="F645" s="12"/>
      <c r="G645" s="12"/>
      <c r="J645" s="12"/>
      <c r="P645" s="12"/>
      <c r="Q645" s="12"/>
    </row>
    <row r="646" spans="5:17" x14ac:dyDescent="0.25">
      <c r="E646" s="12"/>
      <c r="F646" s="12"/>
      <c r="G646" s="12"/>
      <c r="J646" s="12"/>
      <c r="M646" s="12"/>
      <c r="P646" s="12"/>
      <c r="Q646" s="12"/>
    </row>
    <row r="647" spans="5:17" x14ac:dyDescent="0.25">
      <c r="E647" s="12"/>
      <c r="F647" s="12"/>
      <c r="G647" s="12"/>
      <c r="J647" s="12"/>
      <c r="M647" s="12"/>
      <c r="P647" s="12"/>
      <c r="Q647" s="12"/>
    </row>
    <row r="648" spans="5:17" x14ac:dyDescent="0.25">
      <c r="E648" s="12"/>
      <c r="F648" s="12"/>
      <c r="G648" s="12"/>
      <c r="J648" s="12"/>
      <c r="M648" s="12"/>
      <c r="P648" s="12"/>
      <c r="Q648" s="12"/>
    </row>
    <row r="649" spans="5:17" x14ac:dyDescent="0.25">
      <c r="E649" s="12"/>
      <c r="F649" s="12"/>
      <c r="G649" s="12"/>
      <c r="J649" s="12"/>
      <c r="M649" s="12"/>
      <c r="P649" s="12"/>
      <c r="Q649" s="12"/>
    </row>
    <row r="650" spans="5:17" x14ac:dyDescent="0.25">
      <c r="E650" s="12"/>
      <c r="F650" s="12"/>
      <c r="G650" s="12"/>
      <c r="J650" s="12"/>
      <c r="M650" s="12"/>
      <c r="P650" s="12"/>
      <c r="Q650" s="12"/>
    </row>
    <row r="651" spans="5:17" x14ac:dyDescent="0.25">
      <c r="E651" s="12"/>
      <c r="F651" s="12"/>
      <c r="G651" s="12"/>
      <c r="J651" s="12"/>
      <c r="M651" s="12"/>
      <c r="P651" s="12"/>
      <c r="Q651" s="12"/>
    </row>
    <row r="652" spans="5:17" x14ac:dyDescent="0.25">
      <c r="E652" s="12"/>
      <c r="F652" s="12"/>
      <c r="G652" s="12"/>
      <c r="J652" s="12"/>
      <c r="P652" s="12"/>
      <c r="Q652" s="12"/>
    </row>
    <row r="653" spans="5:17" x14ac:dyDescent="0.25">
      <c r="E653" s="12"/>
      <c r="F653" s="12"/>
      <c r="G653" s="12"/>
      <c r="J653" s="12"/>
      <c r="M653" s="12"/>
      <c r="P653" s="12"/>
      <c r="Q653" s="12"/>
    </row>
    <row r="654" spans="5:17" x14ac:dyDescent="0.25">
      <c r="E654" s="12"/>
      <c r="F654" s="12"/>
      <c r="G654" s="12"/>
      <c r="J654" s="12"/>
      <c r="M654" s="12"/>
      <c r="P654" s="12"/>
      <c r="Q654" s="12"/>
    </row>
    <row r="655" spans="5:17" x14ac:dyDescent="0.25">
      <c r="E655" s="12"/>
      <c r="F655" s="12"/>
      <c r="G655" s="12"/>
      <c r="J655" s="12"/>
      <c r="M655" s="12"/>
      <c r="P655" s="12"/>
      <c r="Q655" s="12"/>
    </row>
    <row r="656" spans="5:17" x14ac:dyDescent="0.25">
      <c r="E656" s="12"/>
      <c r="F656" s="12"/>
      <c r="G656" s="12"/>
      <c r="J656" s="12"/>
      <c r="M656" s="12"/>
      <c r="P656" s="12"/>
      <c r="Q656" s="12"/>
    </row>
    <row r="657" spans="5:17" x14ac:dyDescent="0.25">
      <c r="E657" s="12"/>
      <c r="F657" s="12"/>
      <c r="G657" s="12"/>
      <c r="J657" s="12"/>
      <c r="M657" s="12"/>
      <c r="P657" s="12"/>
      <c r="Q657" s="12"/>
    </row>
    <row r="658" spans="5:17" x14ac:dyDescent="0.25">
      <c r="E658" s="12"/>
      <c r="F658" s="12"/>
      <c r="G658" s="12"/>
      <c r="J658" s="12"/>
      <c r="M658" s="12"/>
      <c r="P658" s="12"/>
      <c r="Q658" s="12"/>
    </row>
    <row r="659" spans="5:17" x14ac:dyDescent="0.25">
      <c r="E659" s="12"/>
      <c r="F659" s="12"/>
      <c r="G659" s="12"/>
      <c r="J659" s="12"/>
      <c r="P659" s="12"/>
      <c r="Q659" s="12"/>
    </row>
    <row r="660" spans="5:17" x14ac:dyDescent="0.25">
      <c r="E660" s="12"/>
      <c r="F660" s="12"/>
      <c r="G660" s="12"/>
      <c r="J660" s="12"/>
      <c r="M660" s="12"/>
      <c r="P660" s="12"/>
      <c r="Q660" s="12"/>
    </row>
    <row r="661" spans="5:17" x14ac:dyDescent="0.25">
      <c r="E661" s="12"/>
      <c r="F661" s="12"/>
      <c r="G661" s="12"/>
      <c r="J661" s="12"/>
      <c r="M661" s="12"/>
      <c r="P661" s="12"/>
      <c r="Q661" s="12"/>
    </row>
    <row r="662" spans="5:17" x14ac:dyDescent="0.25">
      <c r="E662" s="12"/>
      <c r="F662" s="12"/>
      <c r="G662" s="12"/>
      <c r="J662" s="12"/>
      <c r="M662" s="12"/>
      <c r="P662" s="12"/>
      <c r="Q662" s="12"/>
    </row>
    <row r="663" spans="5:17" x14ac:dyDescent="0.25">
      <c r="E663" s="12"/>
      <c r="F663" s="12"/>
      <c r="G663" s="12"/>
      <c r="J663" s="12"/>
      <c r="M663" s="12"/>
      <c r="P663" s="12"/>
      <c r="Q663" s="12"/>
    </row>
    <row r="664" spans="5:17" x14ac:dyDescent="0.25">
      <c r="E664" s="12"/>
      <c r="F664" s="12"/>
      <c r="G664" s="12"/>
      <c r="J664" s="12"/>
      <c r="M664" s="12"/>
      <c r="P664" s="12"/>
      <c r="Q664" s="12"/>
    </row>
    <row r="665" spans="5:17" x14ac:dyDescent="0.25">
      <c r="E665" s="12"/>
      <c r="F665" s="12"/>
      <c r="G665" s="12"/>
      <c r="J665" s="12"/>
      <c r="M665" s="12"/>
      <c r="P665" s="12"/>
      <c r="Q665" s="12"/>
    </row>
    <row r="666" spans="5:17" x14ac:dyDescent="0.25">
      <c r="E666" s="12"/>
      <c r="F666" s="12"/>
      <c r="G666" s="12"/>
      <c r="J666" s="12"/>
      <c r="P666" s="12"/>
      <c r="Q666" s="12"/>
    </row>
    <row r="667" spans="5:17" x14ac:dyDescent="0.25">
      <c r="E667" s="12"/>
      <c r="F667" s="12"/>
      <c r="G667" s="12"/>
      <c r="J667" s="12"/>
      <c r="M667" s="12"/>
      <c r="P667" s="12"/>
      <c r="Q667" s="12"/>
    </row>
    <row r="668" spans="5:17" x14ac:dyDescent="0.25">
      <c r="E668" s="12"/>
      <c r="F668" s="12"/>
      <c r="G668" s="12"/>
      <c r="J668" s="12"/>
      <c r="M668" s="12"/>
      <c r="P668" s="12"/>
      <c r="Q668" s="12"/>
    </row>
    <row r="669" spans="5:17" x14ac:dyDescent="0.25">
      <c r="E669" s="12"/>
      <c r="F669" s="12"/>
      <c r="G669" s="12"/>
      <c r="J669" s="12"/>
      <c r="M669" s="12"/>
      <c r="P669" s="12"/>
      <c r="Q669" s="12"/>
    </row>
    <row r="670" spans="5:17" x14ac:dyDescent="0.25">
      <c r="E670" s="12"/>
      <c r="F670" s="12"/>
      <c r="G670" s="12"/>
      <c r="J670" s="12"/>
      <c r="M670" s="12"/>
      <c r="P670" s="12"/>
      <c r="Q670" s="12"/>
    </row>
    <row r="671" spans="5:17" x14ac:dyDescent="0.25">
      <c r="E671" s="12"/>
      <c r="F671" s="12"/>
      <c r="G671" s="12"/>
      <c r="J671" s="12"/>
      <c r="M671" s="12"/>
      <c r="P671" s="12"/>
      <c r="Q671" s="12"/>
    </row>
    <row r="672" spans="5:17" x14ac:dyDescent="0.25">
      <c r="E672" s="12"/>
      <c r="F672" s="12"/>
      <c r="G672" s="12"/>
      <c r="J672" s="12"/>
      <c r="M672" s="12"/>
      <c r="P672" s="12"/>
      <c r="Q672" s="12"/>
    </row>
    <row r="673" spans="5:17" x14ac:dyDescent="0.25">
      <c r="E673" s="12"/>
      <c r="F673" s="12"/>
      <c r="G673" s="12"/>
      <c r="J673" s="12"/>
      <c r="P673" s="12"/>
      <c r="Q673" s="12"/>
    </row>
    <row r="674" spans="5:17" x14ac:dyDescent="0.25">
      <c r="E674" s="12"/>
      <c r="F674" s="12"/>
      <c r="G674" s="12"/>
      <c r="J674" s="12"/>
      <c r="M674" s="12"/>
      <c r="P674" s="12"/>
      <c r="Q674" s="12"/>
    </row>
    <row r="675" spans="5:17" x14ac:dyDescent="0.25">
      <c r="E675" s="12"/>
      <c r="F675" s="12"/>
      <c r="G675" s="12"/>
      <c r="J675" s="12"/>
      <c r="M675" s="12"/>
      <c r="P675" s="12"/>
      <c r="Q675" s="12"/>
    </row>
    <row r="676" spans="5:17" x14ac:dyDescent="0.25">
      <c r="E676" s="12"/>
      <c r="F676" s="12"/>
      <c r="G676" s="12"/>
      <c r="J676" s="12"/>
      <c r="M676" s="12"/>
      <c r="P676" s="12"/>
      <c r="Q676" s="12"/>
    </row>
    <row r="677" spans="5:17" x14ac:dyDescent="0.25">
      <c r="E677" s="12"/>
      <c r="F677" s="12"/>
      <c r="G677" s="12"/>
      <c r="J677" s="12"/>
      <c r="M677" s="12"/>
      <c r="P677" s="12"/>
      <c r="Q677" s="12"/>
    </row>
    <row r="678" spans="5:17" x14ac:dyDescent="0.25">
      <c r="E678" s="12"/>
      <c r="F678" s="12"/>
      <c r="G678" s="12"/>
      <c r="J678" s="12"/>
      <c r="M678" s="12"/>
      <c r="P678" s="12"/>
      <c r="Q678" s="12"/>
    </row>
    <row r="679" spans="5:17" x14ac:dyDescent="0.25">
      <c r="E679" s="12"/>
      <c r="F679" s="12"/>
      <c r="G679" s="12"/>
      <c r="J679" s="12"/>
      <c r="M679" s="12"/>
      <c r="P679" s="12"/>
      <c r="Q679" s="12"/>
    </row>
    <row r="680" spans="5:17" x14ac:dyDescent="0.25">
      <c r="E680" s="12"/>
      <c r="F680" s="12"/>
      <c r="G680" s="12"/>
      <c r="J680" s="12"/>
      <c r="P680" s="12"/>
      <c r="Q680" s="12"/>
    </row>
    <row r="682" spans="5:17" x14ac:dyDescent="0.25">
      <c r="G682" s="12"/>
    </row>
    <row r="683" spans="5:17" x14ac:dyDescent="0.25">
      <c r="H683" s="13"/>
    </row>
    <row r="686" spans="5:17" x14ac:dyDescent="0.25">
      <c r="E686" s="12"/>
      <c r="F686" s="12"/>
      <c r="G686" s="12"/>
      <c r="J686" s="12"/>
      <c r="M686" s="12"/>
      <c r="P686" s="12"/>
      <c r="Q686" s="12"/>
    </row>
    <row r="687" spans="5:17" x14ac:dyDescent="0.25">
      <c r="E687" s="12"/>
      <c r="F687" s="12"/>
      <c r="G687" s="12"/>
      <c r="J687" s="12"/>
      <c r="M687" s="12"/>
      <c r="P687" s="12"/>
      <c r="Q687" s="12"/>
    </row>
    <row r="688" spans="5:17" x14ac:dyDescent="0.25">
      <c r="E688" s="12"/>
      <c r="F688" s="12"/>
      <c r="G688" s="12"/>
      <c r="J688" s="12"/>
      <c r="M688" s="12"/>
      <c r="P688" s="12"/>
      <c r="Q688" s="12"/>
    </row>
    <row r="689" spans="5:17" x14ac:dyDescent="0.25">
      <c r="E689" s="12"/>
      <c r="F689" s="12"/>
      <c r="G689" s="12"/>
      <c r="J689" s="12"/>
      <c r="M689" s="12"/>
      <c r="P689" s="12"/>
      <c r="Q689" s="12"/>
    </row>
    <row r="690" spans="5:17" x14ac:dyDescent="0.25">
      <c r="E690" s="12"/>
      <c r="F690" s="12"/>
      <c r="G690" s="12"/>
      <c r="J690" s="12"/>
      <c r="M690" s="12"/>
      <c r="P690" s="12"/>
      <c r="Q690" s="12"/>
    </row>
    <row r="691" spans="5:17" x14ac:dyDescent="0.25">
      <c r="E691" s="12"/>
      <c r="F691" s="12"/>
      <c r="G691" s="12"/>
      <c r="J691" s="12"/>
      <c r="M691" s="12"/>
      <c r="P691" s="12"/>
      <c r="Q691" s="12"/>
    </row>
    <row r="692" spans="5:17" x14ac:dyDescent="0.25">
      <c r="E692" s="12"/>
      <c r="F692" s="12"/>
      <c r="G692" s="12"/>
      <c r="J692" s="12"/>
      <c r="M692" s="12"/>
      <c r="P692" s="12"/>
      <c r="Q692" s="12"/>
    </row>
    <row r="693" spans="5:17" x14ac:dyDescent="0.25">
      <c r="E693" s="12"/>
      <c r="F693" s="12"/>
      <c r="G693" s="12"/>
      <c r="J693" s="12"/>
      <c r="M693" s="12"/>
      <c r="P693" s="12"/>
      <c r="Q693" s="12"/>
    </row>
    <row r="694" spans="5:17" x14ac:dyDescent="0.25">
      <c r="E694" s="12"/>
      <c r="F694" s="12"/>
      <c r="G694" s="12"/>
      <c r="J694" s="12"/>
      <c r="M694" s="12"/>
      <c r="P694" s="12"/>
      <c r="Q694" s="12"/>
    </row>
    <row r="695" spans="5:17" x14ac:dyDescent="0.25">
      <c r="E695" s="12"/>
      <c r="F695" s="12"/>
      <c r="G695" s="12"/>
      <c r="J695" s="12"/>
      <c r="M695" s="12"/>
      <c r="P695" s="12"/>
      <c r="Q695" s="12"/>
    </row>
    <row r="696" spans="5:17" x14ac:dyDescent="0.25">
      <c r="E696" s="12"/>
      <c r="F696" s="12"/>
      <c r="G696" s="12"/>
      <c r="J696" s="12"/>
      <c r="M696" s="12"/>
      <c r="P696" s="12"/>
      <c r="Q696" s="12"/>
    </row>
    <row r="697" spans="5:17" x14ac:dyDescent="0.25">
      <c r="E697" s="12"/>
      <c r="F697" s="12"/>
      <c r="G697" s="12"/>
      <c r="J697" s="12"/>
      <c r="M697" s="12"/>
      <c r="P697" s="12"/>
      <c r="Q697" s="12"/>
    </row>
    <row r="698" spans="5:17" x14ac:dyDescent="0.25">
      <c r="E698" s="12"/>
      <c r="F698" s="12"/>
      <c r="G698" s="12"/>
      <c r="J698" s="12"/>
      <c r="M698" s="12"/>
      <c r="P698" s="12"/>
      <c r="Q698" s="12"/>
    </row>
    <row r="699" spans="5:17" x14ac:dyDescent="0.25">
      <c r="E699" s="12"/>
      <c r="F699" s="12"/>
      <c r="G699" s="12"/>
      <c r="J699" s="12"/>
      <c r="M699" s="12"/>
      <c r="P699" s="12"/>
      <c r="Q699" s="12"/>
    </row>
    <row r="700" spans="5:17" x14ac:dyDescent="0.25">
      <c r="E700" s="12"/>
      <c r="F700" s="12"/>
      <c r="G700" s="12"/>
      <c r="J700" s="12"/>
      <c r="M700" s="12"/>
      <c r="P700" s="12"/>
      <c r="Q700" s="12"/>
    </row>
    <row r="701" spans="5:17" x14ac:dyDescent="0.25">
      <c r="E701" s="12"/>
      <c r="F701" s="12"/>
      <c r="G701" s="12"/>
      <c r="J701" s="12"/>
      <c r="M701" s="12"/>
      <c r="P701" s="12"/>
      <c r="Q701" s="12"/>
    </row>
    <row r="702" spans="5:17" x14ac:dyDescent="0.25">
      <c r="E702" s="12"/>
      <c r="F702" s="12"/>
      <c r="G702" s="12"/>
      <c r="J702" s="12"/>
      <c r="M702" s="12"/>
      <c r="P702" s="12"/>
      <c r="Q702" s="12"/>
    </row>
    <row r="703" spans="5:17" x14ac:dyDescent="0.25">
      <c r="E703" s="12"/>
      <c r="F703" s="12"/>
      <c r="G703" s="12"/>
      <c r="J703" s="12"/>
      <c r="M703" s="12"/>
      <c r="P703" s="12"/>
      <c r="Q703" s="12"/>
    </row>
    <row r="704" spans="5:17" x14ac:dyDescent="0.25">
      <c r="E704" s="12"/>
      <c r="F704" s="12"/>
      <c r="G704" s="12"/>
      <c r="J704" s="12"/>
      <c r="M704" s="12"/>
      <c r="P704" s="12"/>
      <c r="Q704" s="12"/>
    </row>
    <row r="705" spans="5:17" x14ac:dyDescent="0.25">
      <c r="E705" s="12"/>
      <c r="F705" s="12"/>
      <c r="G705" s="12"/>
      <c r="J705" s="12"/>
      <c r="M705" s="12"/>
      <c r="P705" s="12"/>
      <c r="Q705" s="12"/>
    </row>
    <row r="706" spans="5:17" x14ac:dyDescent="0.25">
      <c r="E706" s="12"/>
      <c r="F706" s="12"/>
      <c r="G706" s="12"/>
      <c r="J706" s="12"/>
      <c r="M706" s="12"/>
      <c r="P706" s="12"/>
      <c r="Q706" s="12"/>
    </row>
    <row r="707" spans="5:17" x14ac:dyDescent="0.25">
      <c r="E707" s="12"/>
      <c r="F707" s="12"/>
      <c r="G707" s="12"/>
      <c r="J707" s="12"/>
      <c r="M707" s="12"/>
      <c r="P707" s="12"/>
      <c r="Q707" s="12"/>
    </row>
    <row r="708" spans="5:17" x14ac:dyDescent="0.25">
      <c r="E708" s="12"/>
      <c r="F708" s="12"/>
      <c r="G708" s="12"/>
      <c r="J708" s="12"/>
      <c r="M708" s="12"/>
      <c r="P708" s="12"/>
      <c r="Q708" s="12"/>
    </row>
    <row r="709" spans="5:17" x14ac:dyDescent="0.25">
      <c r="E709" s="12"/>
      <c r="F709" s="12"/>
      <c r="G709" s="12"/>
      <c r="J709" s="12"/>
      <c r="M709" s="12"/>
      <c r="P709" s="12"/>
      <c r="Q709" s="12"/>
    </row>
    <row r="710" spans="5:17" x14ac:dyDescent="0.25">
      <c r="E710" s="12"/>
      <c r="F710" s="12"/>
      <c r="G710" s="12"/>
      <c r="J710" s="12"/>
      <c r="M710" s="12"/>
      <c r="P710" s="12"/>
      <c r="Q710" s="12"/>
    </row>
    <row r="711" spans="5:17" x14ac:dyDescent="0.25">
      <c r="E711" s="12"/>
      <c r="F711" s="12"/>
      <c r="G711" s="12"/>
      <c r="J711" s="12"/>
      <c r="M711" s="12"/>
      <c r="P711" s="12"/>
      <c r="Q711" s="12"/>
    </row>
    <row r="712" spans="5:17" x14ac:dyDescent="0.25">
      <c r="E712" s="12"/>
      <c r="F712" s="12"/>
      <c r="G712" s="12"/>
      <c r="J712" s="12"/>
      <c r="M712" s="12"/>
      <c r="P712" s="12"/>
      <c r="Q712" s="12"/>
    </row>
    <row r="713" spans="5:17" x14ac:dyDescent="0.25">
      <c r="E713" s="12"/>
      <c r="F713" s="12"/>
      <c r="G713" s="12"/>
      <c r="J713" s="12"/>
      <c r="M713" s="12"/>
      <c r="P713" s="12"/>
      <c r="Q713" s="12"/>
    </row>
    <row r="714" spans="5:17" x14ac:dyDescent="0.25">
      <c r="E714" s="12"/>
      <c r="F714" s="12"/>
      <c r="G714" s="12"/>
      <c r="J714" s="12"/>
      <c r="M714" s="12"/>
      <c r="P714" s="12"/>
      <c r="Q714" s="12"/>
    </row>
    <row r="715" spans="5:17" x14ac:dyDescent="0.25">
      <c r="E715" s="12"/>
      <c r="F715" s="12"/>
      <c r="G715" s="12"/>
      <c r="J715" s="12"/>
      <c r="M715" s="12"/>
      <c r="P715" s="12"/>
      <c r="Q715" s="12"/>
    </row>
    <row r="716" spans="5:17" x14ac:dyDescent="0.25">
      <c r="E716" s="12"/>
      <c r="F716" s="12"/>
      <c r="G716" s="12"/>
      <c r="J716" s="12"/>
      <c r="M716" s="12"/>
      <c r="P716" s="12"/>
      <c r="Q716" s="12"/>
    </row>
    <row r="717" spans="5:17" x14ac:dyDescent="0.25">
      <c r="E717" s="12"/>
      <c r="F717" s="12"/>
      <c r="G717" s="12"/>
      <c r="J717" s="12"/>
      <c r="M717" s="12"/>
      <c r="P717" s="12"/>
      <c r="Q717" s="12"/>
    </row>
    <row r="718" spans="5:17" x14ac:dyDescent="0.25">
      <c r="E718" s="12"/>
      <c r="F718" s="12"/>
      <c r="G718" s="12"/>
      <c r="J718" s="12"/>
      <c r="M718" s="12"/>
      <c r="P718" s="12"/>
      <c r="Q718" s="12"/>
    </row>
    <row r="719" spans="5:17" x14ac:dyDescent="0.25">
      <c r="E719" s="12"/>
      <c r="F719" s="12"/>
      <c r="G719" s="12"/>
      <c r="J719" s="12"/>
      <c r="M719" s="12"/>
      <c r="P719" s="12"/>
      <c r="Q719" s="12"/>
    </row>
    <row r="720" spans="5:17" x14ac:dyDescent="0.25">
      <c r="E720" s="12"/>
      <c r="F720" s="12"/>
      <c r="G720" s="12"/>
      <c r="J720" s="12"/>
      <c r="M720" s="12"/>
      <c r="P720" s="12"/>
      <c r="Q720" s="12"/>
    </row>
    <row r="721" spans="5:17" x14ac:dyDescent="0.25">
      <c r="E721" s="12"/>
      <c r="F721" s="12"/>
      <c r="G721" s="12"/>
      <c r="J721" s="12"/>
      <c r="M721" s="12"/>
      <c r="P721" s="12"/>
      <c r="Q721" s="12"/>
    </row>
    <row r="723" spans="5:17" x14ac:dyDescent="0.25">
      <c r="G723" s="12"/>
    </row>
    <row r="724" spans="5:17" x14ac:dyDescent="0.25">
      <c r="H724" s="13"/>
    </row>
    <row r="727" spans="5:17" x14ac:dyDescent="0.25">
      <c r="E727" s="12"/>
      <c r="F727" s="12"/>
      <c r="G727" s="12"/>
      <c r="J727" s="12"/>
      <c r="M727" s="12"/>
    </row>
    <row r="728" spans="5:17" x14ac:dyDescent="0.25">
      <c r="E728" s="12"/>
      <c r="F728" s="12"/>
      <c r="G728" s="12"/>
      <c r="J728" s="12"/>
      <c r="M728" s="12"/>
    </row>
    <row r="729" spans="5:17" x14ac:dyDescent="0.25">
      <c r="E729" s="12"/>
      <c r="F729" s="12"/>
      <c r="G729" s="12"/>
      <c r="J729" s="12"/>
      <c r="M729" s="12"/>
    </row>
    <row r="730" spans="5:17" x14ac:dyDescent="0.25">
      <c r="E730" s="12"/>
      <c r="F730" s="12"/>
      <c r="G730" s="12"/>
      <c r="J730" s="12"/>
      <c r="M730" s="12"/>
    </row>
    <row r="731" spans="5:17" x14ac:dyDescent="0.25">
      <c r="E731" s="12"/>
      <c r="F731" s="12"/>
      <c r="G731" s="12"/>
      <c r="J731" s="12"/>
      <c r="M731" s="12"/>
    </row>
    <row r="732" spans="5:17" x14ac:dyDescent="0.25">
      <c r="E732" s="12"/>
      <c r="F732" s="12"/>
      <c r="G732" s="12"/>
      <c r="J732" s="12"/>
      <c r="M732" s="12"/>
    </row>
    <row r="733" spans="5:17" x14ac:dyDescent="0.25">
      <c r="E733" s="12"/>
      <c r="F733" s="12"/>
      <c r="G733" s="12"/>
      <c r="J733" s="12"/>
      <c r="M733" s="12"/>
    </row>
    <row r="734" spans="5:17" x14ac:dyDescent="0.25">
      <c r="E734" s="12"/>
      <c r="F734" s="12"/>
      <c r="G734" s="12"/>
      <c r="J734" s="12"/>
      <c r="M734" s="12"/>
    </row>
    <row r="735" spans="5:17" x14ac:dyDescent="0.25">
      <c r="E735" s="12"/>
      <c r="F735" s="12"/>
      <c r="G735" s="12"/>
      <c r="J735" s="12"/>
      <c r="M735" s="12"/>
    </row>
    <row r="736" spans="5:17" x14ac:dyDescent="0.25">
      <c r="E736" s="12"/>
      <c r="F736" s="12"/>
      <c r="G736" s="12"/>
      <c r="J736" s="12"/>
      <c r="M736" s="12"/>
    </row>
    <row r="737" spans="5:13" x14ac:dyDescent="0.25">
      <c r="E737" s="12"/>
      <c r="F737" s="12"/>
      <c r="G737" s="12"/>
      <c r="J737" s="12"/>
      <c r="M737" s="12"/>
    </row>
    <row r="738" spans="5:13" x14ac:dyDescent="0.25">
      <c r="E738" s="12"/>
      <c r="F738" s="12"/>
      <c r="G738" s="12"/>
      <c r="J738" s="12"/>
      <c r="M738" s="12"/>
    </row>
    <row r="739" spans="5:13" x14ac:dyDescent="0.25">
      <c r="E739" s="12"/>
      <c r="F739" s="12"/>
      <c r="G739" s="12"/>
      <c r="J739" s="12"/>
      <c r="M739" s="12"/>
    </row>
    <row r="740" spans="5:13" x14ac:dyDescent="0.25">
      <c r="E740" s="12"/>
      <c r="F740" s="12"/>
      <c r="G740" s="12"/>
      <c r="J740" s="12"/>
      <c r="M740" s="12"/>
    </row>
    <row r="741" spans="5:13" x14ac:dyDescent="0.25">
      <c r="E741" s="12"/>
      <c r="F741" s="12"/>
      <c r="G741" s="12"/>
      <c r="J741" s="12"/>
      <c r="M741" s="12"/>
    </row>
    <row r="742" spans="5:13" x14ac:dyDescent="0.25">
      <c r="E742" s="12"/>
      <c r="F742" s="12"/>
      <c r="G742" s="12"/>
      <c r="J742" s="12"/>
      <c r="M742" s="12"/>
    </row>
    <row r="743" spans="5:13" x14ac:dyDescent="0.25">
      <c r="E743" s="12"/>
      <c r="F743" s="12"/>
      <c r="G743" s="12"/>
      <c r="J743" s="12"/>
      <c r="M743" s="12"/>
    </row>
    <row r="744" spans="5:13" x14ac:dyDescent="0.25">
      <c r="E744" s="12"/>
      <c r="F744" s="12"/>
      <c r="G744" s="12"/>
      <c r="J744" s="12"/>
      <c r="M744" s="12"/>
    </row>
    <row r="745" spans="5:13" x14ac:dyDescent="0.25">
      <c r="E745" s="12"/>
      <c r="F745" s="12"/>
      <c r="G745" s="12"/>
      <c r="J745" s="12"/>
      <c r="M745" s="12"/>
    </row>
    <row r="746" spans="5:13" x14ac:dyDescent="0.25">
      <c r="E746" s="12"/>
      <c r="F746" s="12"/>
      <c r="G746" s="12"/>
      <c r="J746" s="12"/>
      <c r="M746" s="12"/>
    </row>
    <row r="747" spans="5:13" x14ac:dyDescent="0.25">
      <c r="E747" s="12"/>
      <c r="F747" s="12"/>
      <c r="G747" s="12"/>
      <c r="J747" s="12"/>
      <c r="M747" s="12"/>
    </row>
    <row r="748" spans="5:13" x14ac:dyDescent="0.25">
      <c r="E748" s="12"/>
      <c r="F748" s="12"/>
      <c r="G748" s="12"/>
      <c r="J748" s="12"/>
      <c r="M748" s="12"/>
    </row>
    <row r="749" spans="5:13" x14ac:dyDescent="0.25">
      <c r="E749" s="12"/>
      <c r="F749" s="12"/>
      <c r="G749" s="12"/>
      <c r="J749" s="12"/>
      <c r="M749" s="12"/>
    </row>
    <row r="750" spans="5:13" x14ac:dyDescent="0.25">
      <c r="E750" s="12"/>
      <c r="F750" s="12"/>
      <c r="G750" s="12"/>
      <c r="J750" s="12"/>
      <c r="M750" s="12"/>
    </row>
    <row r="751" spans="5:13" x14ac:dyDescent="0.25">
      <c r="E751" s="12"/>
      <c r="F751" s="12"/>
      <c r="G751" s="12"/>
      <c r="J751" s="12"/>
      <c r="M751" s="12"/>
    </row>
    <row r="752" spans="5:13" x14ac:dyDescent="0.25">
      <c r="E752" s="12"/>
      <c r="F752" s="12"/>
      <c r="G752" s="12"/>
      <c r="J752" s="12"/>
      <c r="M752" s="12"/>
    </row>
    <row r="753" spans="5:13" x14ac:dyDescent="0.25">
      <c r="E753" s="12"/>
      <c r="F753" s="12"/>
      <c r="G753" s="12"/>
      <c r="J753" s="12"/>
      <c r="M753" s="12"/>
    </row>
    <row r="754" spans="5:13" x14ac:dyDescent="0.25">
      <c r="E754" s="12"/>
      <c r="F754" s="12"/>
      <c r="G754" s="12"/>
      <c r="J754" s="12"/>
      <c r="M754" s="12"/>
    </row>
    <row r="755" spans="5:13" x14ac:dyDescent="0.25">
      <c r="E755" s="12"/>
      <c r="F755" s="12"/>
      <c r="G755" s="12"/>
      <c r="J755" s="12"/>
      <c r="M755" s="12"/>
    </row>
    <row r="756" spans="5:13" x14ac:dyDescent="0.25">
      <c r="E756" s="12"/>
      <c r="F756" s="12"/>
      <c r="G756" s="12"/>
      <c r="J756" s="12"/>
      <c r="M756" s="12"/>
    </row>
    <row r="757" spans="5:13" x14ac:dyDescent="0.25">
      <c r="E757" s="12"/>
      <c r="F757" s="12"/>
      <c r="G757" s="12"/>
      <c r="J757" s="12"/>
      <c r="M757" s="12"/>
    </row>
    <row r="758" spans="5:13" x14ac:dyDescent="0.25">
      <c r="E758" s="12"/>
      <c r="F758" s="12"/>
      <c r="G758" s="12"/>
      <c r="J758" s="12"/>
      <c r="M758" s="12"/>
    </row>
    <row r="759" spans="5:13" x14ac:dyDescent="0.25">
      <c r="E759" s="12"/>
      <c r="F759" s="12"/>
      <c r="G759" s="12"/>
      <c r="J759" s="12"/>
      <c r="M759" s="12"/>
    </row>
    <row r="760" spans="5:13" x14ac:dyDescent="0.25">
      <c r="E760" s="12"/>
      <c r="F760" s="12"/>
      <c r="G760" s="12"/>
      <c r="J760" s="12"/>
      <c r="M760" s="12"/>
    </row>
    <row r="761" spans="5:13" x14ac:dyDescent="0.25">
      <c r="E761" s="12"/>
      <c r="F761" s="12"/>
      <c r="G761" s="12"/>
      <c r="J761" s="12"/>
      <c r="M761" s="12"/>
    </row>
    <row r="762" spans="5:13" x14ac:dyDescent="0.25">
      <c r="E762" s="12"/>
      <c r="F762" s="12"/>
      <c r="G762" s="12"/>
      <c r="J762" s="12"/>
      <c r="M762" s="12"/>
    </row>
    <row r="763" spans="5:13" x14ac:dyDescent="0.25">
      <c r="E763" s="12"/>
      <c r="F763" s="12"/>
      <c r="G763" s="12"/>
      <c r="J763" s="12"/>
      <c r="M763" s="12"/>
    </row>
    <row r="764" spans="5:13" x14ac:dyDescent="0.25">
      <c r="E764" s="12"/>
      <c r="F764" s="12"/>
      <c r="G764" s="12"/>
      <c r="J764" s="12"/>
      <c r="M764" s="12"/>
    </row>
    <row r="765" spans="5:13" x14ac:dyDescent="0.25">
      <c r="E765" s="12"/>
      <c r="F765" s="12"/>
      <c r="G765" s="12"/>
      <c r="J765" s="12"/>
      <c r="M765" s="12"/>
    </row>
    <row r="766" spans="5:13" x14ac:dyDescent="0.25">
      <c r="E766" s="12"/>
      <c r="F766" s="12"/>
      <c r="G766" s="12"/>
      <c r="J766" s="12"/>
      <c r="M766" s="12"/>
    </row>
    <row r="767" spans="5:13" x14ac:dyDescent="0.25">
      <c r="E767" s="12"/>
      <c r="F767" s="12"/>
      <c r="G767" s="12"/>
      <c r="J767" s="12"/>
      <c r="M767" s="12"/>
    </row>
    <row r="768" spans="5:13" x14ac:dyDescent="0.25">
      <c r="E768" s="12"/>
      <c r="F768" s="12"/>
      <c r="G768" s="12"/>
      <c r="J768" s="12"/>
      <c r="M768" s="12"/>
    </row>
    <row r="770" spans="1:8" x14ac:dyDescent="0.25">
      <c r="G770" s="12"/>
    </row>
    <row r="771" spans="1:8" x14ac:dyDescent="0.25">
      <c r="H771" s="13"/>
    </row>
    <row r="773" spans="1:8" x14ac:dyDescent="0.25">
      <c r="A773" s="23" t="s">
        <v>63</v>
      </c>
    </row>
    <row r="774" spans="1:8" x14ac:dyDescent="0.25">
      <c r="A774" s="22" t="s">
        <v>61</v>
      </c>
    </row>
    <row r="775" spans="1:8" x14ac:dyDescent="0.25">
      <c r="A775" s="22" t="s">
        <v>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6"/>
  <sheetViews>
    <sheetView topLeftCell="I12" workbookViewId="0">
      <selection activeCell="U7" sqref="U1:U1048576"/>
    </sheetView>
  </sheetViews>
  <sheetFormatPr defaultColWidth="11" defaultRowHeight="15.75" x14ac:dyDescent="0.25"/>
  <cols>
    <col min="1" max="1" width="17.875" customWidth="1"/>
    <col min="3" max="3" width="26.375" customWidth="1"/>
    <col min="16" max="16" width="15" style="29" customWidth="1"/>
    <col min="17" max="17" width="10.875" style="29"/>
    <col min="19" max="19" width="10.875" style="4"/>
    <col min="20" max="20" width="11.625" style="4" bestFit="1" customWidth="1"/>
    <col min="21" max="21" width="16.875" bestFit="1" customWidth="1"/>
    <col min="25" max="25" width="17.875" customWidth="1"/>
    <col min="28" max="28" width="11.375" bestFit="1" customWidth="1"/>
    <col min="29" max="29" width="11" bestFit="1" customWidth="1"/>
  </cols>
  <sheetData>
    <row r="1" spans="1:26" x14ac:dyDescent="0.25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26" x14ac:dyDescent="0.25">
      <c r="A2" s="1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26" x14ac:dyDescent="0.25">
      <c r="A3" s="1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26" x14ac:dyDescent="0.25">
      <c r="A4" s="1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26" x14ac:dyDescent="0.25">
      <c r="A5" s="1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26" x14ac:dyDescent="0.25">
      <c r="A6" s="1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26" ht="18.75" x14ac:dyDescent="0.3">
      <c r="A7" s="21" t="s">
        <v>64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26" x14ac:dyDescent="0.25">
      <c r="A8" s="19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26" s="1" customFormat="1" x14ac:dyDescent="0.25">
      <c r="P9" s="41"/>
      <c r="Q9" s="41"/>
      <c r="S9" s="9"/>
      <c r="T9" s="9"/>
      <c r="U9"/>
      <c r="V9"/>
      <c r="W9"/>
      <c r="X9"/>
      <c r="Y9"/>
      <c r="Z9"/>
    </row>
    <row r="10" spans="1:26" s="1" customFormat="1" x14ac:dyDescent="0.25">
      <c r="A10" s="1" t="s">
        <v>0</v>
      </c>
      <c r="B10" s="1" t="s">
        <v>288</v>
      </c>
      <c r="C10" s="1" t="s">
        <v>289</v>
      </c>
      <c r="D10" s="1" t="s">
        <v>176</v>
      </c>
      <c r="E10" s="1" t="s">
        <v>3</v>
      </c>
      <c r="F10" s="1" t="s">
        <v>4</v>
      </c>
      <c r="G10" s="1" t="s">
        <v>181</v>
      </c>
      <c r="H10" s="1" t="s">
        <v>182</v>
      </c>
      <c r="J10" s="1" t="s">
        <v>11</v>
      </c>
      <c r="L10" s="1" t="s">
        <v>290</v>
      </c>
      <c r="M10" s="1" t="s">
        <v>291</v>
      </c>
      <c r="N10" s="1" t="s">
        <v>17</v>
      </c>
      <c r="P10" s="41" t="s">
        <v>18</v>
      </c>
      <c r="Q10" s="41" t="s">
        <v>19</v>
      </c>
      <c r="S10" s="9" t="s">
        <v>174</v>
      </c>
      <c r="T10" s="9" t="s">
        <v>20</v>
      </c>
      <c r="U10" s="1" t="s">
        <v>312</v>
      </c>
      <c r="V10"/>
      <c r="W10"/>
      <c r="X10"/>
      <c r="Y10"/>
      <c r="Z10"/>
    </row>
    <row r="11" spans="1:26" x14ac:dyDescent="0.25">
      <c r="A11" t="s">
        <v>292</v>
      </c>
      <c r="B11">
        <v>213.89510000000001</v>
      </c>
      <c r="C11">
        <v>27.07865</v>
      </c>
      <c r="D11">
        <v>1094.1199999999999</v>
      </c>
      <c r="E11">
        <v>63503.93</v>
      </c>
      <c r="F11">
        <v>2683.82</v>
      </c>
      <c r="G11">
        <v>4.2262269999999998E-2</v>
      </c>
      <c r="H11">
        <v>1.611792E-4</v>
      </c>
      <c r="J11">
        <v>1.861855</v>
      </c>
      <c r="L11">
        <v>7.2029346114801324E-3</v>
      </c>
      <c r="M11">
        <v>7.2289695088203409E-3</v>
      </c>
      <c r="N11">
        <v>4.2098258154580168E-2</v>
      </c>
      <c r="P11" s="29">
        <v>4.2098258154580168E-2</v>
      </c>
      <c r="Q11" s="29">
        <v>1.611792E-4</v>
      </c>
      <c r="S11" s="4">
        <v>-46.769140605841251</v>
      </c>
      <c r="T11" s="4">
        <v>3.6495806256000001</v>
      </c>
      <c r="U11" s="43">
        <f>0.59-S11</f>
        <v>47.359140605841255</v>
      </c>
    </row>
    <row r="12" spans="1:26" x14ac:dyDescent="0.25">
      <c r="A12" t="s">
        <v>292</v>
      </c>
      <c r="B12">
        <v>51.996929999999999</v>
      </c>
      <c r="C12">
        <v>7.4500770000000003</v>
      </c>
      <c r="D12">
        <v>263.67129999999997</v>
      </c>
      <c r="E12">
        <v>26273.88</v>
      </c>
      <c r="F12">
        <v>1093.548</v>
      </c>
      <c r="G12">
        <v>4.1621110000000003E-2</v>
      </c>
      <c r="H12">
        <v>3.5599509999999999E-4</v>
      </c>
      <c r="J12">
        <v>1.300157</v>
      </c>
      <c r="L12">
        <v>2.9801153980529337E-3</v>
      </c>
      <c r="M12">
        <v>2.9845625684863327E-3</v>
      </c>
      <c r="N12">
        <v>4.1554270829857479E-2</v>
      </c>
      <c r="P12" s="29">
        <v>4.1554270829857479E-2</v>
      </c>
      <c r="Q12" s="29">
        <v>3.5599509999999999E-4</v>
      </c>
      <c r="S12" s="4">
        <v>-59.086645599537135</v>
      </c>
      <c r="T12" s="4">
        <v>8.0607970492999996</v>
      </c>
      <c r="U12" s="43">
        <f t="shared" ref="U12:U60" si="0">0.59-S12</f>
        <v>59.676645599537139</v>
      </c>
    </row>
    <row r="13" spans="1:26" x14ac:dyDescent="0.25">
      <c r="U13" s="43"/>
    </row>
    <row r="14" spans="1:26" x14ac:dyDescent="0.25">
      <c r="U14" s="43"/>
    </row>
    <row r="15" spans="1:26" x14ac:dyDescent="0.25">
      <c r="A15" t="s">
        <v>293</v>
      </c>
      <c r="B15">
        <v>102.73139999999999</v>
      </c>
      <c r="C15">
        <v>23.725829999999998</v>
      </c>
      <c r="D15">
        <v>677.10170000000005</v>
      </c>
      <c r="E15">
        <v>52169.43</v>
      </c>
      <c r="F15">
        <v>2193.768</v>
      </c>
      <c r="G15">
        <v>4.2050829999999997E-2</v>
      </c>
      <c r="H15">
        <v>7.8426329999999994E-5</v>
      </c>
      <c r="J15">
        <v>5.2583010000000003</v>
      </c>
      <c r="L15">
        <v>5.9173187078057996E-3</v>
      </c>
      <c r="M15">
        <v>5.9348779900854388E-3</v>
      </c>
      <c r="N15">
        <v>4.1916759203897841E-2</v>
      </c>
      <c r="P15" s="29">
        <v>4.1916759203897841E-2</v>
      </c>
      <c r="Q15" s="29">
        <v>7.8426329999999994E-5</v>
      </c>
      <c r="S15" s="4">
        <v>-50.878821346141187</v>
      </c>
      <c r="T15" s="4">
        <v>1.7758073901899998</v>
      </c>
      <c r="U15" s="43">
        <f t="shared" si="0"/>
        <v>51.468821346141191</v>
      </c>
    </row>
    <row r="16" spans="1:26" x14ac:dyDescent="0.25">
      <c r="U16" s="43"/>
    </row>
    <row r="17" spans="1:59" x14ac:dyDescent="0.25">
      <c r="A17" t="s">
        <v>294</v>
      </c>
      <c r="B17">
        <v>228.0864</v>
      </c>
      <c r="C17">
        <v>2953.1640000000002</v>
      </c>
      <c r="D17">
        <v>4913.04</v>
      </c>
      <c r="E17">
        <v>82872.600000000006</v>
      </c>
      <c r="F17">
        <v>3541.8980000000001</v>
      </c>
      <c r="G17">
        <v>4.2739069999999997E-2</v>
      </c>
      <c r="H17">
        <v>2.0370060000000001E-4</v>
      </c>
      <c r="J17">
        <v>1.297158</v>
      </c>
      <c r="L17">
        <v>1.0097725363568982E-2</v>
      </c>
      <c r="M17">
        <v>1.0148966099768801E-2</v>
      </c>
      <c r="N17">
        <v>4.2506575536435866E-2</v>
      </c>
      <c r="P17" s="29">
        <v>4.2506575536435866E-2</v>
      </c>
      <c r="Q17" s="29">
        <v>2.0370060000000001E-4</v>
      </c>
      <c r="S17" s="4">
        <v>-37.523610128482709</v>
      </c>
      <c r="T17" s="4">
        <v>4.6123926857999997</v>
      </c>
      <c r="U17" s="43">
        <f t="shared" si="0"/>
        <v>38.113610128482712</v>
      </c>
    </row>
    <row r="18" spans="1:59" x14ac:dyDescent="0.25">
      <c r="A18" t="s">
        <v>294</v>
      </c>
      <c r="B18">
        <v>235.63220000000001</v>
      </c>
      <c r="C18">
        <v>1864.1759999999999</v>
      </c>
      <c r="D18">
        <v>3340.7089999999998</v>
      </c>
      <c r="E18">
        <v>57606.61</v>
      </c>
      <c r="F18">
        <v>2477.107</v>
      </c>
      <c r="G18">
        <v>4.3000400000000001E-2</v>
      </c>
      <c r="H18">
        <v>2.7308140000000002E-4</v>
      </c>
      <c r="J18">
        <v>1.1642349999999999</v>
      </c>
      <c r="L18">
        <v>7.0191562338604869E-3</v>
      </c>
      <c r="M18">
        <v>7.0438772713905008E-3</v>
      </c>
      <c r="N18">
        <v>4.2837780195781133E-2</v>
      </c>
      <c r="P18" s="29">
        <v>4.2837780195781133E-2</v>
      </c>
      <c r="Q18" s="29">
        <v>2.7308140000000002E-4</v>
      </c>
      <c r="S18" s="4">
        <v>-30.024143026927796</v>
      </c>
      <c r="T18" s="4">
        <v>6.1833821402</v>
      </c>
      <c r="U18" s="43">
        <f t="shared" si="0"/>
        <v>30.614143026927795</v>
      </c>
    </row>
    <row r="19" spans="1:59" x14ac:dyDescent="0.25">
      <c r="U19" s="43"/>
    </row>
    <row r="20" spans="1:59" x14ac:dyDescent="0.25">
      <c r="A20" t="s">
        <v>295</v>
      </c>
      <c r="B20">
        <v>80.712360000000004</v>
      </c>
      <c r="C20">
        <v>527.55380000000002</v>
      </c>
      <c r="D20">
        <v>974.26070000000004</v>
      </c>
      <c r="E20">
        <v>35624.870000000003</v>
      </c>
      <c r="F20">
        <v>1515.5909999999999</v>
      </c>
      <c r="G20">
        <v>4.2543079999999997E-2</v>
      </c>
      <c r="H20">
        <v>2.8925670000000002E-4</v>
      </c>
      <c r="J20">
        <v>1.389926</v>
      </c>
      <c r="L20">
        <v>4.3422722717618538E-3</v>
      </c>
      <c r="M20">
        <v>4.3517204492825434E-3</v>
      </c>
      <c r="N20">
        <v>4.2443537794102204E-2</v>
      </c>
      <c r="P20" s="29">
        <v>4.2443537794102204E-2</v>
      </c>
      <c r="Q20" s="29">
        <v>2.8925670000000002E-4</v>
      </c>
      <c r="S20" s="4">
        <v>-38.950973728143822</v>
      </c>
      <c r="T20" s="4">
        <v>6.5496394580999997</v>
      </c>
      <c r="U20" s="43">
        <f t="shared" si="0"/>
        <v>39.540973728143825</v>
      </c>
    </row>
    <row r="21" spans="1:59" x14ac:dyDescent="0.25">
      <c r="A21" t="s">
        <v>295</v>
      </c>
      <c r="B21">
        <v>85.256410000000002</v>
      </c>
      <c r="C21">
        <v>509.45510000000002</v>
      </c>
      <c r="D21">
        <v>818.10900000000004</v>
      </c>
      <c r="E21">
        <v>30116.51</v>
      </c>
      <c r="F21">
        <v>1295.0319999999999</v>
      </c>
      <c r="G21">
        <v>4.3000740000000003E-2</v>
      </c>
      <c r="H21">
        <v>4.8852369999999995E-4</v>
      </c>
      <c r="J21">
        <v>0.90008310000000002</v>
      </c>
      <c r="L21">
        <v>3.67086494056648E-3</v>
      </c>
      <c r="M21">
        <v>3.6776149544671083E-3</v>
      </c>
      <c r="N21">
        <v>4.291568164740988E-2</v>
      </c>
      <c r="P21" s="29">
        <v>4.291568164740988E-2</v>
      </c>
      <c r="Q21" s="29">
        <v>4.8852369999999995E-4</v>
      </c>
      <c r="S21" s="4">
        <v>-28.260220457698047</v>
      </c>
      <c r="T21" s="4">
        <v>11.061642139099998</v>
      </c>
      <c r="U21" s="43">
        <f t="shared" si="0"/>
        <v>28.850220457698047</v>
      </c>
    </row>
    <row r="22" spans="1:59" x14ac:dyDescent="0.25">
      <c r="U22" s="43"/>
    </row>
    <row r="23" spans="1:59" x14ac:dyDescent="0.25">
      <c r="A23" t="s">
        <v>296</v>
      </c>
      <c r="B23">
        <v>275.07839999999999</v>
      </c>
      <c r="C23">
        <v>2103.0300000000002</v>
      </c>
      <c r="D23">
        <v>5215.4650000000001</v>
      </c>
      <c r="E23">
        <v>131468.29999999999</v>
      </c>
      <c r="F23">
        <v>5657.4709999999995</v>
      </c>
      <c r="G23">
        <v>4.3032960000000002E-2</v>
      </c>
      <c r="H23">
        <v>1.335574E-4</v>
      </c>
      <c r="J23">
        <v>1.576381</v>
      </c>
      <c r="L23">
        <v>1.6097367585950966E-2</v>
      </c>
      <c r="M23">
        <v>1.6227981477461316E-2</v>
      </c>
      <c r="N23">
        <v>4.2659865641718774E-2</v>
      </c>
      <c r="P23" s="29">
        <v>4.2659865641718774E-2</v>
      </c>
      <c r="Q23" s="29">
        <v>1.335574E-4</v>
      </c>
      <c r="S23" s="4">
        <v>-34.052662274561825</v>
      </c>
      <c r="T23" s="4">
        <v>3.0241402082</v>
      </c>
      <c r="U23" s="43">
        <f t="shared" si="0"/>
        <v>34.642662274561829</v>
      </c>
    </row>
    <row r="24" spans="1:59" x14ac:dyDescent="0.25">
      <c r="A24" t="s">
        <v>296</v>
      </c>
      <c r="B24">
        <v>448.20510000000002</v>
      </c>
      <c r="C24">
        <v>3960.77</v>
      </c>
      <c r="D24">
        <v>5064.1030000000001</v>
      </c>
      <c r="E24">
        <v>128506.2</v>
      </c>
      <c r="F24">
        <v>5659.7439999999997</v>
      </c>
      <c r="G24">
        <v>4.404259E-2</v>
      </c>
      <c r="H24">
        <v>3.0290139999999998E-4</v>
      </c>
      <c r="J24">
        <v>0.71157820000000005</v>
      </c>
      <c r="L24">
        <v>1.573467929891641E-2</v>
      </c>
      <c r="M24">
        <v>1.5859450986480991E-2</v>
      </c>
      <c r="N24">
        <v>4.3669340292950956E-2</v>
      </c>
      <c r="P24" s="29">
        <v>4.3669340292950956E-2</v>
      </c>
      <c r="Q24" s="29">
        <v>3.0290139999999998E-4</v>
      </c>
      <c r="S24" s="4">
        <v>-11.195127746711497</v>
      </c>
      <c r="T24" s="4">
        <v>6.8585964001999997</v>
      </c>
      <c r="U24" s="43">
        <f t="shared" si="0"/>
        <v>11.785127746711497</v>
      </c>
    </row>
    <row r="25" spans="1:59" x14ac:dyDescent="0.25">
      <c r="U25" s="43"/>
    </row>
    <row r="26" spans="1:59" x14ac:dyDescent="0.25">
      <c r="U26" s="43"/>
    </row>
    <row r="27" spans="1:59" x14ac:dyDescent="0.25">
      <c r="A27" t="s">
        <v>295</v>
      </c>
      <c r="B27">
        <v>99.479169999999996</v>
      </c>
      <c r="C27">
        <v>222.91669999999999</v>
      </c>
      <c r="D27">
        <v>285.6771</v>
      </c>
      <c r="E27">
        <v>16465.11</v>
      </c>
      <c r="F27">
        <v>680.9896</v>
      </c>
      <c r="G27">
        <v>4.1359569999999998E-2</v>
      </c>
      <c r="H27">
        <v>8.2535439999999996E-4</v>
      </c>
      <c r="J27">
        <v>0.70608320000000002</v>
      </c>
      <c r="L27">
        <v>2.006912322894338E-3</v>
      </c>
      <c r="M27">
        <v>2.0089281942687817E-3</v>
      </c>
      <c r="N27">
        <v>4.1314839353245585E-2</v>
      </c>
      <c r="P27" s="29">
        <v>4.1314839353245585E-2</v>
      </c>
      <c r="Q27" s="29">
        <v>8.2535439999999996E-4</v>
      </c>
      <c r="S27" s="4">
        <v>-64.50809252446021</v>
      </c>
      <c r="T27" s="4">
        <v>18.6884996792</v>
      </c>
      <c r="U27" s="43">
        <f t="shared" si="0"/>
        <v>65.098092524460213</v>
      </c>
    </row>
    <row r="28" spans="1:59" x14ac:dyDescent="0.25">
      <c r="A28" t="s">
        <v>297</v>
      </c>
      <c r="B28">
        <v>5.015015</v>
      </c>
      <c r="C28">
        <v>0.24024019999999999</v>
      </c>
      <c r="D28">
        <v>4.5345339999999998</v>
      </c>
      <c r="E28">
        <v>3275.0450000000001</v>
      </c>
      <c r="F28">
        <v>135.976</v>
      </c>
      <c r="G28">
        <v>4.1518810000000003E-2</v>
      </c>
      <c r="H28">
        <v>6.296877E-4</v>
      </c>
      <c r="J28">
        <v>2.0792769999999998</v>
      </c>
      <c r="L28">
        <v>3.7147204881107283E-4</v>
      </c>
      <c r="M28">
        <v>3.7154105736997213E-4</v>
      </c>
      <c r="N28">
        <v>4.1510498116396781E-2</v>
      </c>
      <c r="P28" s="29">
        <v>4.1510498116396781E-2</v>
      </c>
      <c r="Q28" s="29">
        <v>6.296877E-4</v>
      </c>
      <c r="S28" s="4">
        <v>-60.077791150427664</v>
      </c>
      <c r="T28" s="4">
        <v>14.258018591099999</v>
      </c>
      <c r="U28" s="43">
        <f t="shared" si="0"/>
        <v>60.667791150427668</v>
      </c>
    </row>
    <row r="29" spans="1:59" x14ac:dyDescent="0.25">
      <c r="A29" t="s">
        <v>297</v>
      </c>
      <c r="B29">
        <v>4.3128659999999996</v>
      </c>
      <c r="C29">
        <v>0.14619879999999999</v>
      </c>
      <c r="D29">
        <v>3.3625729999999998</v>
      </c>
      <c r="E29">
        <v>1795.029</v>
      </c>
      <c r="F29">
        <v>76.169589999999999</v>
      </c>
      <c r="G29">
        <v>4.2433619999999998E-2</v>
      </c>
      <c r="H29">
        <v>1.342148E-3</v>
      </c>
      <c r="J29">
        <v>1.332703</v>
      </c>
      <c r="L29">
        <v>2.036012025194436E-4</v>
      </c>
      <c r="M29">
        <v>2.0362193135448517E-4</v>
      </c>
      <c r="N29">
        <v>4.2428963906698466E-2</v>
      </c>
      <c r="P29" s="29">
        <v>4.2428963906698466E-2</v>
      </c>
      <c r="Q29" s="29">
        <v>1.342148E-3</v>
      </c>
      <c r="S29" s="4">
        <v>-39.280970260626603</v>
      </c>
      <c r="T29" s="4">
        <v>30.390257164000001</v>
      </c>
      <c r="U29" s="43">
        <f t="shared" si="0"/>
        <v>39.870970260626606</v>
      </c>
      <c r="AB29" s="4"/>
      <c r="AC29" s="4"/>
      <c r="AG29" s="4"/>
    </row>
    <row r="30" spans="1:59" s="1" customFormat="1" x14ac:dyDescent="0.25">
      <c r="I30"/>
      <c r="P30" s="41"/>
      <c r="Q30" s="41"/>
      <c r="S30" s="9"/>
      <c r="T30" s="9"/>
      <c r="U30" s="43"/>
      <c r="AH30" s="8"/>
      <c r="AK30" s="5"/>
      <c r="AM30" s="9"/>
    </row>
    <row r="31" spans="1:59" x14ac:dyDescent="0.25">
      <c r="A31" t="s">
        <v>298</v>
      </c>
      <c r="D31">
        <v>421.73419999999999</v>
      </c>
      <c r="E31">
        <v>46203.51</v>
      </c>
      <c r="F31">
        <v>1944.527</v>
      </c>
      <c r="G31">
        <v>4.2086129999999999E-2</v>
      </c>
      <c r="H31">
        <v>1.033897E-4</v>
      </c>
      <c r="J31">
        <v>2.6269490000000002</v>
      </c>
      <c r="L31" s="29">
        <v>1.000075974025974E-2</v>
      </c>
      <c r="M31" s="29">
        <v>1.0051018651599498E-2</v>
      </c>
      <c r="N31">
        <v>4.1839433780107294E-2</v>
      </c>
      <c r="P31" s="29">
        <v>4.1661091244898286E-2</v>
      </c>
      <c r="Q31" s="29">
        <v>1.2701349999999999E-3</v>
      </c>
      <c r="S31" s="4">
        <v>-78.753814982601142</v>
      </c>
      <c r="T31" s="4">
        <v>2.3410529357101839</v>
      </c>
      <c r="U31" s="43">
        <f t="shared" si="0"/>
        <v>79.343814982601145</v>
      </c>
      <c r="AM31" s="40"/>
      <c r="AN31" s="29"/>
      <c r="AO31" s="29"/>
      <c r="AR31" s="4"/>
      <c r="AV31" s="4"/>
      <c r="AW31" s="4"/>
      <c r="AX31" s="4"/>
      <c r="AY31" s="29"/>
      <c r="AZ31" s="4"/>
      <c r="BG31" s="4"/>
    </row>
    <row r="32" spans="1:59" x14ac:dyDescent="0.25">
      <c r="A32" t="s">
        <v>298</v>
      </c>
      <c r="D32">
        <v>119.28400000000001</v>
      </c>
      <c r="E32">
        <v>26363.19</v>
      </c>
      <c r="F32">
        <v>1100.444</v>
      </c>
      <c r="G32">
        <v>4.1741710000000001E-2</v>
      </c>
      <c r="H32">
        <v>2.018082E-4</v>
      </c>
      <c r="J32">
        <v>1.774078</v>
      </c>
      <c r="L32" s="29">
        <v>5.7063181818181813E-3</v>
      </c>
      <c r="M32" s="29">
        <v>5.7226458007085257E-3</v>
      </c>
      <c r="N32">
        <v>4.1602048019996306E-2</v>
      </c>
      <c r="P32" s="29">
        <v>4.1424717352646294E-2</v>
      </c>
      <c r="Q32" s="29">
        <v>3.479935E-3</v>
      </c>
      <c r="S32" s="4">
        <v>-83.980719510732825</v>
      </c>
      <c r="T32" s="4">
        <v>4.5695429918104793</v>
      </c>
      <c r="U32" s="43">
        <f t="shared" si="0"/>
        <v>84.570719510732829</v>
      </c>
      <c r="AM32" s="40"/>
      <c r="AN32" s="29"/>
      <c r="AO32" s="29"/>
      <c r="AR32" s="4"/>
      <c r="AV32" s="4"/>
      <c r="AW32" s="4"/>
      <c r="AX32" s="4"/>
      <c r="AY32" s="29"/>
      <c r="AZ32" s="4"/>
      <c r="BG32" s="4"/>
    </row>
    <row r="33" spans="1:59" x14ac:dyDescent="0.25">
      <c r="A33" t="s">
        <v>298</v>
      </c>
      <c r="D33">
        <v>351.6035</v>
      </c>
      <c r="E33">
        <v>47572.91</v>
      </c>
      <c r="F33">
        <v>2006.21</v>
      </c>
      <c r="G33">
        <v>4.2171260000000002E-2</v>
      </c>
      <c r="H33">
        <v>1.6411600000000001E-4</v>
      </c>
      <c r="J33">
        <v>1.632646</v>
      </c>
      <c r="L33" s="29">
        <v>1.0297166666666668E-2</v>
      </c>
      <c r="M33" s="29">
        <v>1.0350456856329552E-2</v>
      </c>
      <c r="N33">
        <v>4.1916744822535157E-2</v>
      </c>
      <c r="P33" s="29">
        <v>4.1738072745406946E-2</v>
      </c>
      <c r="Q33" s="29">
        <v>2.347989E-3</v>
      </c>
      <c r="S33" s="4">
        <v>-77.051533272224688</v>
      </c>
      <c r="T33" s="4">
        <v>3.7160785222997319</v>
      </c>
      <c r="U33" s="43">
        <f t="shared" si="0"/>
        <v>77.641533272224692</v>
      </c>
      <c r="AM33" s="40"/>
      <c r="AN33" s="29"/>
      <c r="AO33" s="29"/>
      <c r="AR33" s="4"/>
      <c r="AV33" s="4"/>
      <c r="AW33" s="4"/>
      <c r="AX33" s="4"/>
      <c r="AY33" s="29"/>
      <c r="AZ33" s="4"/>
      <c r="BG33" s="4"/>
    </row>
    <row r="34" spans="1:59" x14ac:dyDescent="0.25">
      <c r="A34" t="s">
        <v>298</v>
      </c>
      <c r="D34">
        <v>131.2157</v>
      </c>
      <c r="E34">
        <v>24573.61</v>
      </c>
      <c r="F34">
        <v>1040.1959999999999</v>
      </c>
      <c r="G34">
        <v>4.2329810000000002E-2</v>
      </c>
      <c r="H34">
        <v>2.6535129999999998E-4</v>
      </c>
      <c r="J34">
        <v>1.407716</v>
      </c>
      <c r="L34" s="29">
        <v>5.3189632034632032E-3</v>
      </c>
      <c r="M34" s="29">
        <v>5.3331466087485069E-3</v>
      </c>
      <c r="N34">
        <v>4.2197789964183011E-2</v>
      </c>
      <c r="P34" s="29">
        <v>4.2017919919048512E-2</v>
      </c>
      <c r="Q34" s="29">
        <v>4.5905479999999999E-3</v>
      </c>
      <c r="S34" s="4">
        <v>-70.863309838764536</v>
      </c>
      <c r="T34" s="4">
        <v>6.0083493796723815</v>
      </c>
      <c r="U34" s="43">
        <f t="shared" si="0"/>
        <v>71.45330983876454</v>
      </c>
      <c r="AM34" s="40"/>
      <c r="AN34" s="29"/>
      <c r="AO34" s="29"/>
      <c r="AR34" s="4"/>
      <c r="AV34" s="4"/>
      <c r="AW34" s="4"/>
      <c r="AX34" s="4"/>
      <c r="AY34" s="29"/>
      <c r="AZ34" s="4"/>
      <c r="BG34" s="4"/>
    </row>
    <row r="35" spans="1:59" x14ac:dyDescent="0.25">
      <c r="A35" t="s">
        <v>298</v>
      </c>
      <c r="D35">
        <v>69.933329999999998</v>
      </c>
      <c r="E35">
        <v>14174.7</v>
      </c>
      <c r="F35">
        <v>594.53330000000005</v>
      </c>
      <c r="G35">
        <v>4.1943269999999998E-2</v>
      </c>
      <c r="H35">
        <v>3.2057940000000001E-4</v>
      </c>
      <c r="J35">
        <v>1.526883</v>
      </c>
      <c r="L35" s="29">
        <v>3.0681168831168831E-3</v>
      </c>
      <c r="M35" s="29">
        <v>3.0728307851222805E-3</v>
      </c>
      <c r="N35">
        <v>4.1867798082594894E-2</v>
      </c>
      <c r="P35" s="29">
        <v>4.1689334643225433E-2</v>
      </c>
      <c r="Q35" s="29">
        <v>5.1916899999999997E-3</v>
      </c>
      <c r="S35" s="4">
        <v>-78.129272461430531</v>
      </c>
      <c r="T35" s="4">
        <v>7.2588792258630148</v>
      </c>
      <c r="U35" s="43">
        <f t="shared" si="0"/>
        <v>78.719272461430535</v>
      </c>
      <c r="AM35" s="40"/>
      <c r="AN35" s="29"/>
      <c r="AO35" s="29"/>
      <c r="AR35" s="4"/>
      <c r="AV35" s="4"/>
      <c r="AW35" s="4"/>
      <c r="AX35" s="4"/>
      <c r="AY35" s="29"/>
      <c r="AZ35" s="4"/>
      <c r="BG35" s="4"/>
    </row>
    <row r="36" spans="1:59" x14ac:dyDescent="0.25">
      <c r="G36" s="1"/>
      <c r="H36" s="1"/>
      <c r="R36" s="4"/>
      <c r="U36" s="43"/>
    </row>
    <row r="37" spans="1:59" x14ac:dyDescent="0.25">
      <c r="A37" t="s">
        <v>299</v>
      </c>
      <c r="D37">
        <v>484.5924</v>
      </c>
      <c r="E37">
        <v>50323.17</v>
      </c>
      <c r="F37">
        <v>2090.1689999999999</v>
      </c>
      <c r="G37">
        <v>4.1534920000000003E-2</v>
      </c>
      <c r="H37">
        <v>1.563968E-4</v>
      </c>
      <c r="J37">
        <v>2.4636019999999998</v>
      </c>
      <c r="L37">
        <v>1.0750213296707171E-2</v>
      </c>
      <c r="M37">
        <v>1.080830911086645E-2</v>
      </c>
      <c r="N37">
        <v>4.1273226584227114E-2</v>
      </c>
      <c r="O37" s="39"/>
      <c r="P37" s="29">
        <v>4.0290084546331359E-2</v>
      </c>
      <c r="Q37" s="29">
        <v>1.563968E-4</v>
      </c>
      <c r="S37" s="4">
        <v>-87.711631746677512</v>
      </c>
      <c r="T37" s="4">
        <v>3.5412926797899451</v>
      </c>
      <c r="U37" s="43">
        <f t="shared" si="0"/>
        <v>88.301631746677515</v>
      </c>
    </row>
    <row r="38" spans="1:59" x14ac:dyDescent="0.25">
      <c r="A38" t="s">
        <v>299</v>
      </c>
      <c r="D38">
        <v>122.8498</v>
      </c>
      <c r="E38">
        <v>33072.94</v>
      </c>
      <c r="F38">
        <v>1378.8109999999999</v>
      </c>
      <c r="G38">
        <v>4.169001E-2</v>
      </c>
      <c r="H38">
        <v>3.1135750000000002E-4</v>
      </c>
      <c r="J38">
        <v>1.529426</v>
      </c>
      <c r="L38">
        <v>7.0651582431949045E-3</v>
      </c>
      <c r="M38">
        <v>7.0902049531803559E-3</v>
      </c>
      <c r="N38">
        <v>4.1517324938394877E-2</v>
      </c>
      <c r="O38" s="39"/>
      <c r="P38" s="29">
        <v>4.0528368396201185E-2</v>
      </c>
      <c r="Q38" s="29">
        <v>3.1135750000000002E-4</v>
      </c>
      <c r="S38" s="4">
        <v>-82.316170629466725</v>
      </c>
      <c r="T38" s="4">
        <v>7.0500677478548015</v>
      </c>
      <c r="U38" s="43">
        <f t="shared" si="0"/>
        <v>82.906170629466729</v>
      </c>
      <c r="W38" s="4">
        <f>AVERAGE(S11:S60)</f>
        <v>-60.84241764254044</v>
      </c>
      <c r="Y38" t="s">
        <v>312</v>
      </c>
    </row>
    <row r="39" spans="1:59" x14ac:dyDescent="0.25">
      <c r="A39" t="s">
        <v>299</v>
      </c>
      <c r="D39">
        <v>450.23700000000002</v>
      </c>
      <c r="E39">
        <v>62732.44</v>
      </c>
      <c r="F39">
        <v>2643.8649999999998</v>
      </c>
      <c r="G39">
        <v>4.2145099999999998E-2</v>
      </c>
      <c r="H39">
        <v>1.920123E-4</v>
      </c>
      <c r="J39">
        <v>1.8109280000000001</v>
      </c>
      <c r="L39">
        <v>1.3401125378685104E-2</v>
      </c>
      <c r="M39">
        <v>1.3491526195734531E-2</v>
      </c>
      <c r="N39">
        <v>4.1814158629647963E-2</v>
      </c>
      <c r="O39" s="39"/>
      <c r="P39" s="29">
        <v>4.0818131409819242E-2</v>
      </c>
      <c r="Q39" s="29">
        <v>1.920123E-4</v>
      </c>
      <c r="S39" s="4">
        <v>-75.755066828113399</v>
      </c>
      <c r="T39" s="4">
        <v>4.3477344320320546</v>
      </c>
      <c r="U39" s="43">
        <f t="shared" si="0"/>
        <v>76.345066828113403</v>
      </c>
      <c r="W39">
        <f>STDEV(S11:S60)</f>
        <v>18.297042625945384</v>
      </c>
      <c r="Y39" s="43">
        <f>0.59-W38</f>
        <v>61.432417642540443</v>
      </c>
    </row>
    <row r="40" spans="1:59" x14ac:dyDescent="0.25">
      <c r="A40" t="s">
        <v>299</v>
      </c>
      <c r="D40">
        <v>236.64400000000001</v>
      </c>
      <c r="E40">
        <v>33283.629999999997</v>
      </c>
      <c r="F40">
        <v>1400.7260000000001</v>
      </c>
      <c r="G40">
        <v>4.208452E-2</v>
      </c>
      <c r="H40">
        <v>3.4570690000000002E-4</v>
      </c>
      <c r="J40">
        <v>1.3798379999999999</v>
      </c>
      <c r="L40">
        <v>7.1101665850677072E-3</v>
      </c>
      <c r="M40">
        <v>7.1355340027843125E-3</v>
      </c>
      <c r="N40">
        <v>4.1909091019762756E-2</v>
      </c>
      <c r="O40" s="39"/>
      <c r="P40" s="29">
        <v>4.0910802478704662E-2</v>
      </c>
      <c r="Q40" s="29">
        <v>3.4570690000000002E-4</v>
      </c>
      <c r="S40" s="4">
        <v>-73.656715852439717</v>
      </c>
      <c r="T40" s="4">
        <v>7.8278411983037675</v>
      </c>
      <c r="U40" s="43">
        <f t="shared" si="0"/>
        <v>74.246715852439721</v>
      </c>
    </row>
    <row r="41" spans="1:59" x14ac:dyDescent="0.25">
      <c r="A41" t="s">
        <v>299</v>
      </c>
      <c r="D41">
        <v>94.469809999999995</v>
      </c>
      <c r="E41">
        <v>17346.830000000002</v>
      </c>
      <c r="F41">
        <v>750.98929999999996</v>
      </c>
      <c r="G41">
        <v>4.3292600000000001E-2</v>
      </c>
      <c r="H41">
        <v>5.1400999999999997E-4</v>
      </c>
      <c r="J41">
        <v>1.3045690000000001</v>
      </c>
      <c r="L41">
        <v>3.7056910866648282E-3</v>
      </c>
      <c r="M41">
        <v>3.7125699052681141E-3</v>
      </c>
      <c r="N41">
        <v>4.319851722957771E-2</v>
      </c>
      <c r="O41" s="39"/>
      <c r="P41" s="29">
        <v>4.216951412567712E-2</v>
      </c>
      <c r="Q41" s="29">
        <v>5.1400999999999997E-4</v>
      </c>
      <c r="S41" s="4">
        <v>-45.155708533940128</v>
      </c>
      <c r="T41" s="4">
        <v>11.638728224227284</v>
      </c>
      <c r="U41" s="43">
        <f t="shared" si="0"/>
        <v>45.745708533940132</v>
      </c>
    </row>
    <row r="42" spans="1:59" x14ac:dyDescent="0.25">
      <c r="G42" s="1"/>
      <c r="U42" s="43"/>
    </row>
    <row r="43" spans="1:59" x14ac:dyDescent="0.25">
      <c r="A43" t="s">
        <v>301</v>
      </c>
      <c r="D43">
        <v>5343.2150000000001</v>
      </c>
      <c r="E43">
        <v>144800.70000000001</v>
      </c>
      <c r="F43">
        <v>6295.8459999999995</v>
      </c>
      <c r="G43">
        <v>4.3479379999999998E-2</v>
      </c>
      <c r="H43" s="29">
        <v>6.9429099999999996E-5</v>
      </c>
      <c r="J43">
        <v>2.2475109999999998</v>
      </c>
      <c r="L43">
        <v>3.13508482217758E-2</v>
      </c>
      <c r="M43">
        <v>3.1850112239103119E-2</v>
      </c>
      <c r="N43">
        <v>4.2681897245044426E-2</v>
      </c>
      <c r="P43" s="29">
        <v>4.150492762919647E-2</v>
      </c>
      <c r="Q43" s="29">
        <v>6.9429099999999996E-5</v>
      </c>
      <c r="S43" s="4">
        <v>-60.203940307698709</v>
      </c>
      <c r="T43" s="4">
        <v>1.5720830835055708</v>
      </c>
      <c r="U43" s="43">
        <f t="shared" si="0"/>
        <v>60.793940307698712</v>
      </c>
    </row>
    <row r="44" spans="1:59" x14ac:dyDescent="0.25">
      <c r="A44" t="s">
        <v>301</v>
      </c>
      <c r="D44">
        <v>7415.2139999999999</v>
      </c>
      <c r="E44">
        <v>177311.1</v>
      </c>
      <c r="F44">
        <v>7653.4769999999999</v>
      </c>
      <c r="G44">
        <v>4.3164130000000002E-2</v>
      </c>
      <c r="H44" s="29">
        <v>7.3820500000000002E-5</v>
      </c>
      <c r="J44">
        <v>1.902997</v>
      </c>
      <c r="L44">
        <v>3.8389685851906177E-2</v>
      </c>
      <c r="M44">
        <v>3.9140991026628449E-2</v>
      </c>
      <c r="N44">
        <v>4.219526742873158E-2</v>
      </c>
      <c r="P44" s="29">
        <v>4.1031716815902106E-2</v>
      </c>
      <c r="Q44" s="29">
        <v>7.3820500000000002E-5</v>
      </c>
      <c r="R44" s="4"/>
      <c r="S44" s="4">
        <v>-70.918852563683359</v>
      </c>
      <c r="T44" s="4">
        <v>1.6715175519475696</v>
      </c>
      <c r="U44" s="43">
        <f t="shared" si="0"/>
        <v>71.508852563683362</v>
      </c>
    </row>
    <row r="45" spans="1:59" x14ac:dyDescent="0.25">
      <c r="A45" t="s">
        <v>301</v>
      </c>
      <c r="D45">
        <v>5039.6540000000005</v>
      </c>
      <c r="E45">
        <v>131303.1</v>
      </c>
      <c r="F45">
        <v>5687.3590000000004</v>
      </c>
      <c r="G45">
        <v>4.3314730000000003E-2</v>
      </c>
      <c r="H45">
        <v>1.220624E-4</v>
      </c>
      <c r="J45">
        <v>1.339834</v>
      </c>
      <c r="L45">
        <v>2.84284783094878E-2</v>
      </c>
      <c r="M45">
        <v>2.8838394140641644E-2</v>
      </c>
      <c r="N45">
        <v>4.259414111977565E-2</v>
      </c>
      <c r="P45" s="29">
        <v>4.1419591412594194E-2</v>
      </c>
      <c r="Q45" s="29">
        <v>1.220624E-4</v>
      </c>
      <c r="R45" s="4"/>
      <c r="S45" s="4">
        <v>-62.136208226061584</v>
      </c>
      <c r="T45" s="4">
        <v>2.7638588743349746</v>
      </c>
      <c r="U45" s="43">
        <f t="shared" si="0"/>
        <v>62.726208226061587</v>
      </c>
    </row>
    <row r="46" spans="1:59" x14ac:dyDescent="0.25">
      <c r="R46" s="4"/>
      <c r="U46" s="43"/>
    </row>
    <row r="47" spans="1:59" x14ac:dyDescent="0.25">
      <c r="A47" t="s">
        <v>302</v>
      </c>
      <c r="D47">
        <v>2390.8310000000001</v>
      </c>
      <c r="E47">
        <v>101052.4</v>
      </c>
      <c r="F47">
        <v>4356.308</v>
      </c>
      <c r="G47">
        <v>4.3109399999999999E-2</v>
      </c>
      <c r="H47">
        <v>1.043076E-4</v>
      </c>
      <c r="J47">
        <v>1.7828170000000001</v>
      </c>
      <c r="L47">
        <v>2.1878889085799838E-2</v>
      </c>
      <c r="M47">
        <v>2.2120879217236992E-2</v>
      </c>
      <c r="N47">
        <v>4.2557142702238468E-2</v>
      </c>
      <c r="P47" s="29">
        <v>4.1383613240549511E-2</v>
      </c>
      <c r="Q47" s="29">
        <v>1.043076E-4</v>
      </c>
      <c r="S47" s="4">
        <v>-62.950861961266313</v>
      </c>
      <c r="T47" s="4">
        <v>2.361836945042723</v>
      </c>
      <c r="U47" s="43">
        <f t="shared" si="0"/>
        <v>63.540861961266316</v>
      </c>
    </row>
    <row r="48" spans="1:59" x14ac:dyDescent="0.25">
      <c r="A48" t="s">
        <v>302</v>
      </c>
      <c r="D48">
        <v>5878.3890000000001</v>
      </c>
      <c r="E48">
        <v>168259.5</v>
      </c>
      <c r="F48">
        <v>7278.2049999999999</v>
      </c>
      <c r="G48">
        <v>4.3255839999999997E-2</v>
      </c>
      <c r="H48" s="29">
        <v>9.9116659999999996E-5</v>
      </c>
      <c r="J48">
        <v>1.456553</v>
      </c>
      <c r="L48">
        <v>3.6429920893834664E-2</v>
      </c>
      <c r="M48">
        <v>3.7105801602373048E-2</v>
      </c>
      <c r="N48">
        <v>4.2334327769638275E-2</v>
      </c>
      <c r="P48" s="29">
        <v>4.1166942514804093E-2</v>
      </c>
      <c r="Q48" s="29">
        <v>9.9116659999999996E-5</v>
      </c>
      <c r="R48" s="4"/>
      <c r="S48" s="4">
        <v>-67.856937117580344</v>
      </c>
      <c r="T48" s="4">
        <v>2.2442984927008025</v>
      </c>
      <c r="U48" s="43">
        <f t="shared" si="0"/>
        <v>68.446937117580347</v>
      </c>
    </row>
    <row r="49" spans="1:21" x14ac:dyDescent="0.25">
      <c r="A49" t="s">
        <v>302</v>
      </c>
      <c r="D49">
        <v>3486.4250000000002</v>
      </c>
      <c r="E49">
        <v>144092.79999999999</v>
      </c>
      <c r="F49">
        <v>6224.8010000000004</v>
      </c>
      <c r="G49">
        <v>4.3199929999999997E-2</v>
      </c>
      <c r="H49" s="29">
        <v>3.5505089999999999E-5</v>
      </c>
      <c r="J49">
        <v>4.3909500000000001</v>
      </c>
      <c r="L49">
        <v>3.1197580554863998E-2</v>
      </c>
      <c r="M49">
        <v>3.1691936424637628E-2</v>
      </c>
      <c r="N49">
        <v>4.2411436039298742E-2</v>
      </c>
      <c r="P49" s="29">
        <v>4.1241924494482649E-2</v>
      </c>
      <c r="Q49" s="29">
        <v>3.5505089999999999E-5</v>
      </c>
      <c r="R49" s="4"/>
      <c r="S49" s="4">
        <v>-66.159120181736199</v>
      </c>
      <c r="T49" s="4">
        <v>0.80394173865631002</v>
      </c>
      <c r="U49" s="43">
        <f t="shared" si="0"/>
        <v>66.749120181736203</v>
      </c>
    </row>
    <row r="50" spans="1:21" x14ac:dyDescent="0.25">
      <c r="A50" t="s">
        <v>302</v>
      </c>
      <c r="D50">
        <v>2160.2179999999998</v>
      </c>
      <c r="E50">
        <v>88961.18</v>
      </c>
      <c r="F50">
        <v>3817.95</v>
      </c>
      <c r="G50">
        <v>4.2917039999999997E-2</v>
      </c>
      <c r="H50">
        <v>1.2500050000000001E-4</v>
      </c>
      <c r="J50">
        <v>1.5818779999999999</v>
      </c>
      <c r="L50">
        <v>1.9261014979969546E-2</v>
      </c>
      <c r="M50">
        <v>1.944831209527061E-2</v>
      </c>
      <c r="N50">
        <v>4.2432921734140136E-2</v>
      </c>
      <c r="P50" s="29">
        <v>4.1262817713083863E-2</v>
      </c>
      <c r="Q50" s="29">
        <v>1.2500050000000001E-4</v>
      </c>
      <c r="R50" s="4"/>
      <c r="S50" s="4">
        <v>-65.68603504131309</v>
      </c>
      <c r="T50" s="4">
        <v>2.8303862714587709</v>
      </c>
      <c r="U50" s="43">
        <f t="shared" si="0"/>
        <v>66.276035041313094</v>
      </c>
    </row>
    <row r="51" spans="1:21" x14ac:dyDescent="0.25">
      <c r="A51" t="s">
        <v>302</v>
      </c>
      <c r="D51">
        <v>16371.75</v>
      </c>
      <c r="E51">
        <v>169786.7</v>
      </c>
      <c r="F51">
        <v>7433.6210000000001</v>
      </c>
      <c r="G51">
        <v>4.3782109999999999E-2</v>
      </c>
      <c r="H51" s="29">
        <v>5.1673889999999999E-5</v>
      </c>
      <c r="J51">
        <v>2.7988219999999999</v>
      </c>
      <c r="L51">
        <v>3.6760575479097696E-2</v>
      </c>
      <c r="M51">
        <v>3.7448896981139762E-2</v>
      </c>
      <c r="N51">
        <v>4.284094728639961E-2</v>
      </c>
      <c r="P51" s="29">
        <v>4.1659591804923429E-2</v>
      </c>
      <c r="Q51" s="29">
        <v>5.1673889999999999E-5</v>
      </c>
      <c r="R51" s="4"/>
      <c r="S51" s="4">
        <v>-56.701879438629589</v>
      </c>
      <c r="T51" s="4">
        <v>1.1700518705834828</v>
      </c>
      <c r="U51" s="43">
        <f t="shared" si="0"/>
        <v>57.291879438629593</v>
      </c>
    </row>
    <row r="52" spans="1:21" x14ac:dyDescent="0.25">
      <c r="R52" s="4"/>
      <c r="U52" s="43"/>
    </row>
    <row r="53" spans="1:21" x14ac:dyDescent="0.25">
      <c r="A53" t="s">
        <v>303</v>
      </c>
      <c r="D53">
        <v>2670.7159999999999</v>
      </c>
      <c r="E53">
        <v>111595.5</v>
      </c>
      <c r="F53">
        <v>4739.9620000000004</v>
      </c>
      <c r="G53">
        <v>4.2474489999999997E-2</v>
      </c>
      <c r="H53" s="29">
        <v>8.6442270000000002E-5</v>
      </c>
      <c r="J53">
        <v>2.0313850000000002</v>
      </c>
      <c r="L53">
        <v>2.4161579210136286E-2</v>
      </c>
      <c r="M53">
        <v>2.4457039559416423E-2</v>
      </c>
      <c r="N53">
        <v>4.1873714803341844E-2</v>
      </c>
      <c r="P53" s="29">
        <v>4.0719031126951653E-2</v>
      </c>
      <c r="Q53" s="29">
        <v>8.6442270000000002E-5</v>
      </c>
      <c r="S53" s="4">
        <v>-77.998994493411516</v>
      </c>
      <c r="T53" s="4">
        <v>1.9573122850047187</v>
      </c>
      <c r="U53" s="43">
        <f t="shared" si="0"/>
        <v>78.588994493411519</v>
      </c>
    </row>
    <row r="54" spans="1:21" x14ac:dyDescent="0.25">
      <c r="R54" s="4"/>
      <c r="U54" s="43"/>
    </row>
    <row r="55" spans="1:21" x14ac:dyDescent="0.25">
      <c r="A55" t="s">
        <v>304</v>
      </c>
      <c r="D55">
        <v>1896.2049999999999</v>
      </c>
      <c r="E55">
        <v>120889.9</v>
      </c>
      <c r="F55">
        <v>5202.2299999999996</v>
      </c>
      <c r="G55">
        <v>4.3032809999999998E-2</v>
      </c>
      <c r="H55" s="29">
        <v>6.2648159999999998E-5</v>
      </c>
      <c r="J55">
        <v>2.711382</v>
      </c>
      <c r="L55">
        <v>2.6173912877808285E-2</v>
      </c>
      <c r="M55">
        <v>2.6520991944097211E-2</v>
      </c>
      <c r="N55">
        <v>4.2373558213445725E-2</v>
      </c>
      <c r="P55" s="29">
        <v>4.1205091164142275E-2</v>
      </c>
      <c r="Q55" s="29">
        <v>6.2648159999999998E-5</v>
      </c>
      <c r="R55" s="4"/>
      <c r="S55" s="4">
        <v>-66.993137265887853</v>
      </c>
      <c r="T55" s="4">
        <v>1.4185422618001728</v>
      </c>
      <c r="U55" s="43">
        <f t="shared" si="0"/>
        <v>67.583137265887856</v>
      </c>
    </row>
    <row r="56" spans="1:21" x14ac:dyDescent="0.25">
      <c r="R56" s="4"/>
      <c r="U56" s="43"/>
    </row>
    <row r="57" spans="1:21" x14ac:dyDescent="0.25">
      <c r="A57" t="s">
        <v>305</v>
      </c>
      <c r="D57">
        <v>525.17240000000004</v>
      </c>
      <c r="E57">
        <v>57567.29</v>
      </c>
      <c r="F57">
        <v>2423.846</v>
      </c>
      <c r="G57">
        <v>4.2104570000000001E-2</v>
      </c>
      <c r="H57">
        <v>1.4218759999999999E-4</v>
      </c>
      <c r="J57">
        <v>1.7116530000000001</v>
      </c>
      <c r="L57">
        <v>1.2460452380952381E-2</v>
      </c>
      <c r="M57">
        <v>1.2538570511343284E-2</v>
      </c>
      <c r="N57">
        <v>4.1797129483812791E-2</v>
      </c>
      <c r="P57" s="29">
        <v>4.0644557676854931E-2</v>
      </c>
      <c r="Q57" s="29">
        <v>1.4218759999999999E-4</v>
      </c>
      <c r="S57" s="4">
        <v>-79.685296794137827</v>
      </c>
      <c r="T57" s="4">
        <v>3.2195537698782886</v>
      </c>
      <c r="U57" s="43">
        <f t="shared" si="0"/>
        <v>80.27529679413783</v>
      </c>
    </row>
    <row r="58" spans="1:21" x14ac:dyDescent="0.25">
      <c r="A58" t="s">
        <v>305</v>
      </c>
      <c r="D58">
        <v>697.68989999999997</v>
      </c>
      <c r="E58">
        <v>41668.11</v>
      </c>
      <c r="F58">
        <v>1768.875</v>
      </c>
      <c r="G58">
        <v>4.2451530000000001E-2</v>
      </c>
      <c r="H58">
        <v>1.796697E-4</v>
      </c>
      <c r="J58">
        <v>1.5989800000000001</v>
      </c>
      <c r="L58">
        <v>9.0190714285714284E-3</v>
      </c>
      <c r="M58">
        <v>9.0599274951797797E-3</v>
      </c>
      <c r="N58">
        <v>4.2227099132905892E-2</v>
      </c>
      <c r="P58" s="29">
        <v>4.1062670748677955E-2</v>
      </c>
      <c r="Q58" s="29">
        <v>1.796697E-4</v>
      </c>
      <c r="R58" s="4"/>
      <c r="S58" s="4">
        <v>-70.217962676231593</v>
      </c>
      <c r="T58" s="4">
        <v>4.0682609451731464</v>
      </c>
      <c r="U58" s="43">
        <f t="shared" si="0"/>
        <v>70.807962676231597</v>
      </c>
    </row>
    <row r="59" spans="1:21" x14ac:dyDescent="0.25">
      <c r="R59" s="4"/>
      <c r="U59" s="43"/>
    </row>
    <row r="60" spans="1:21" x14ac:dyDescent="0.25">
      <c r="A60" t="s">
        <v>306</v>
      </c>
      <c r="D60">
        <v>954.14449999999999</v>
      </c>
      <c r="E60">
        <v>74588.52</v>
      </c>
      <c r="F60">
        <v>3187.3380000000002</v>
      </c>
      <c r="G60">
        <v>4.2732289999999999E-2</v>
      </c>
      <c r="H60">
        <v>1.0657020000000001E-4</v>
      </c>
      <c r="J60">
        <v>2.0217990000000001</v>
      </c>
      <c r="L60">
        <v>1.6144701298701301E-2</v>
      </c>
      <c r="M60">
        <v>1.6276087584886044E-2</v>
      </c>
      <c r="N60">
        <v>4.2328137015713876E-2</v>
      </c>
      <c r="P60" s="29">
        <v>4.1160922473283276E-2</v>
      </c>
      <c r="Q60" s="29">
        <v>1.0657020000000001E-4</v>
      </c>
      <c r="S60" s="4">
        <v>-67.993248915326205</v>
      </c>
      <c r="T60" s="4">
        <v>2.41306899593694</v>
      </c>
      <c r="U60" s="43">
        <f t="shared" si="0"/>
        <v>68.583248915326209</v>
      </c>
    </row>
    <row r="61" spans="1:21" x14ac:dyDescent="0.25">
      <c r="R61" s="4"/>
    </row>
    <row r="64" spans="1:21" x14ac:dyDescent="0.25">
      <c r="A64" s="23"/>
    </row>
    <row r="65" spans="1:1" x14ac:dyDescent="0.25">
      <c r="A65" s="22"/>
    </row>
    <row r="66" spans="1:1" x14ac:dyDescent="0.25">
      <c r="A66" s="22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tabSelected="1" workbookViewId="0">
      <selection activeCell="S39" sqref="S39"/>
    </sheetView>
  </sheetViews>
  <sheetFormatPr defaultColWidth="11" defaultRowHeight="15.75" x14ac:dyDescent="0.25"/>
  <cols>
    <col min="1" max="1" width="19.5" customWidth="1"/>
    <col min="16" max="16" width="11.625" bestFit="1" customWidth="1"/>
  </cols>
  <sheetData>
    <row r="1" spans="1:17" x14ac:dyDescent="0.25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7" x14ac:dyDescent="0.25">
      <c r="A2" s="19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7" x14ac:dyDescent="0.25">
      <c r="A3" s="19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7" x14ac:dyDescent="0.25">
      <c r="A4" s="19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7" x14ac:dyDescent="0.25">
      <c r="A5" s="19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7" x14ac:dyDescent="0.25">
      <c r="A6" s="19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7" ht="18.75" x14ac:dyDescent="0.3">
      <c r="A7" s="21" t="s">
        <v>64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7" x14ac:dyDescent="0.25">
      <c r="A8" s="19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7" s="1" customFormat="1" x14ac:dyDescent="0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7</v>
      </c>
      <c r="G9" s="1" t="s">
        <v>8</v>
      </c>
      <c r="H9" s="1" t="s">
        <v>11</v>
      </c>
      <c r="J9" s="1" t="s">
        <v>13</v>
      </c>
      <c r="K9" s="1" t="s">
        <v>14</v>
      </c>
      <c r="L9" s="1" t="s">
        <v>287</v>
      </c>
      <c r="O9" s="5" t="s">
        <v>300</v>
      </c>
      <c r="P9" s="5" t="s">
        <v>20</v>
      </c>
      <c r="Q9" s="1" t="s">
        <v>312</v>
      </c>
    </row>
    <row r="10" spans="1:17" s="28" customFormat="1" x14ac:dyDescent="0.25">
      <c r="A10" s="28" t="s">
        <v>60</v>
      </c>
      <c r="B10" s="28" t="s">
        <v>22</v>
      </c>
      <c r="C10" s="28">
        <v>3023.328</v>
      </c>
      <c r="D10" s="28">
        <v>111179.5</v>
      </c>
      <c r="E10" s="28">
        <v>4837.16</v>
      </c>
      <c r="F10" s="28">
        <v>11767240</v>
      </c>
      <c r="G10" s="28">
        <v>4.4163760000000003E-2</v>
      </c>
      <c r="H10" s="28">
        <v>3.7024940000000002</v>
      </c>
      <c r="J10" s="28">
        <v>4.3507653451446561E-2</v>
      </c>
      <c r="K10" s="28">
        <v>6.2114550111960212E-5</v>
      </c>
      <c r="L10" s="28">
        <v>4.2941877310516408E-2</v>
      </c>
      <c r="M10" s="29">
        <v>6.2114550111960212E-5</v>
      </c>
      <c r="O10" s="28">
        <v>-11.47</v>
      </c>
      <c r="P10" s="42">
        <v>2.6064597581851148</v>
      </c>
      <c r="Q10" s="28">
        <f>21-O10</f>
        <v>32.47</v>
      </c>
    </row>
    <row r="11" spans="1:17" x14ac:dyDescent="0.25">
      <c r="Q11" s="28"/>
    </row>
    <row r="12" spans="1:17" x14ac:dyDescent="0.25">
      <c r="A12" t="s">
        <v>59</v>
      </c>
      <c r="B12" t="s">
        <v>22</v>
      </c>
      <c r="C12">
        <v>2338.5</v>
      </c>
      <c r="D12">
        <v>151998.79999999999</v>
      </c>
      <c r="E12">
        <v>6064.9620000000004</v>
      </c>
      <c r="F12">
        <v>28627450</v>
      </c>
      <c r="G12">
        <v>4.4163760000000003E-2</v>
      </c>
      <c r="H12">
        <v>4.9390200000000002</v>
      </c>
      <c r="J12">
        <v>3.9901388352787275E-2</v>
      </c>
      <c r="K12">
        <v>3.8071391471130423E-5</v>
      </c>
      <c r="L12">
        <v>3.9192151613593865E-2</v>
      </c>
      <c r="M12" s="29">
        <v>3.8071391471130423E-5</v>
      </c>
      <c r="O12">
        <v>-95.29</v>
      </c>
      <c r="P12" s="7">
        <v>2.0620505170808059</v>
      </c>
      <c r="Q12" s="28">
        <f t="shared" ref="Q12:Q54" si="0">21-O12</f>
        <v>116.29</v>
      </c>
    </row>
    <row r="13" spans="1:17" x14ac:dyDescent="0.25">
      <c r="Q13" s="28"/>
    </row>
    <row r="14" spans="1:17" x14ac:dyDescent="0.25">
      <c r="A14" t="s">
        <v>58</v>
      </c>
      <c r="B14" t="s">
        <v>22</v>
      </c>
      <c r="C14">
        <v>957.74350000000004</v>
      </c>
      <c r="D14">
        <v>195994.1</v>
      </c>
      <c r="E14">
        <v>7553.5990000000002</v>
      </c>
      <c r="F14">
        <v>12959130</v>
      </c>
      <c r="G14">
        <v>4.4163760000000003E-2</v>
      </c>
      <c r="H14">
        <v>2.926415</v>
      </c>
      <c r="J14">
        <v>3.8539932850430544E-2</v>
      </c>
      <c r="K14">
        <v>5.5574959344602422E-5</v>
      </c>
      <c r="L14">
        <v>3.7656814840076498E-2</v>
      </c>
      <c r="M14" s="29">
        <v>5.5574959344602422E-5</v>
      </c>
      <c r="O14">
        <v>-129.69</v>
      </c>
      <c r="P14" s="7">
        <v>2.4583838044398325</v>
      </c>
      <c r="Q14" s="28">
        <f t="shared" si="0"/>
        <v>150.69</v>
      </c>
    </row>
    <row r="15" spans="1:17" x14ac:dyDescent="0.25">
      <c r="Q15" s="28"/>
    </row>
    <row r="16" spans="1:17" x14ac:dyDescent="0.25">
      <c r="A16" t="s">
        <v>57</v>
      </c>
      <c r="B16" t="s">
        <v>22</v>
      </c>
      <c r="C16">
        <v>3243.9810000000002</v>
      </c>
      <c r="D16">
        <v>196490.3</v>
      </c>
      <c r="E16">
        <v>7792.29</v>
      </c>
      <c r="F16">
        <v>56801410</v>
      </c>
      <c r="G16">
        <v>4.4163760000000003E-2</v>
      </c>
      <c r="H16">
        <v>6.1189720000000003</v>
      </c>
      <c r="J16">
        <v>3.9657378223533539E-2</v>
      </c>
      <c r="K16">
        <v>2.6941859154553455E-5</v>
      </c>
      <c r="L16">
        <v>3.8746356365455245E-2</v>
      </c>
      <c r="M16" s="29">
        <v>2.6941859154553455E-5</v>
      </c>
      <c r="O16">
        <v>-105.38</v>
      </c>
      <c r="P16" s="7">
        <v>1.810044516836554</v>
      </c>
      <c r="Q16" s="28">
        <f t="shared" si="0"/>
        <v>126.38</v>
      </c>
    </row>
    <row r="17" spans="1:17" x14ac:dyDescent="0.25">
      <c r="Q17" s="28"/>
    </row>
    <row r="18" spans="1:17" x14ac:dyDescent="0.25">
      <c r="A18" t="s">
        <v>56</v>
      </c>
      <c r="B18" t="s">
        <v>22</v>
      </c>
      <c r="C18">
        <v>6481.1450000000004</v>
      </c>
      <c r="D18">
        <v>189168.9</v>
      </c>
      <c r="E18">
        <v>8369.2289999999994</v>
      </c>
      <c r="F18">
        <v>53595350</v>
      </c>
      <c r="G18">
        <v>4.4163760000000003E-2</v>
      </c>
      <c r="H18">
        <v>4.9460949999999997</v>
      </c>
      <c r="J18">
        <v>4.4242084434563816E-2</v>
      </c>
      <c r="K18">
        <v>2.9359917465450096E-5</v>
      </c>
      <c r="L18">
        <v>4.3263574245481558E-2</v>
      </c>
      <c r="M18" s="29">
        <v>2.9359917465450096E-5</v>
      </c>
      <c r="O18">
        <v>-4.5599999999999996</v>
      </c>
      <c r="P18" s="7">
        <v>1.8647966111701866</v>
      </c>
      <c r="Q18" s="28">
        <f t="shared" si="0"/>
        <v>25.56</v>
      </c>
    </row>
    <row r="19" spans="1:17" x14ac:dyDescent="0.25">
      <c r="Q19" s="28"/>
    </row>
    <row r="20" spans="1:17" x14ac:dyDescent="0.25">
      <c r="A20" t="s">
        <v>55</v>
      </c>
      <c r="B20" t="s">
        <v>22</v>
      </c>
      <c r="C20">
        <v>3469.1210000000001</v>
      </c>
      <c r="D20">
        <v>123224.2</v>
      </c>
      <c r="E20">
        <v>5416.3760000000002</v>
      </c>
      <c r="F20">
        <v>12099390</v>
      </c>
      <c r="G20">
        <v>4.4163760000000003E-2</v>
      </c>
      <c r="H20">
        <v>2.9117730000000002</v>
      </c>
      <c r="J20">
        <v>4.3955439075854238E-2</v>
      </c>
      <c r="K20">
        <v>6.158366824569139E-5</v>
      </c>
      <c r="L20">
        <v>4.3321954608199063E-2</v>
      </c>
      <c r="M20" s="29">
        <v>6.158366824569139E-5</v>
      </c>
      <c r="O20">
        <v>-3.03</v>
      </c>
      <c r="P20" s="7">
        <v>2.5944390000871902</v>
      </c>
      <c r="Q20" s="28">
        <f t="shared" si="0"/>
        <v>24.03</v>
      </c>
    </row>
    <row r="21" spans="1:17" x14ac:dyDescent="0.25">
      <c r="Q21" s="28"/>
    </row>
    <row r="22" spans="1:17" x14ac:dyDescent="0.25">
      <c r="A22" t="s">
        <v>54</v>
      </c>
      <c r="B22" t="s">
        <v>22</v>
      </c>
      <c r="C22">
        <v>1801.09</v>
      </c>
      <c r="D22">
        <v>176435.6</v>
      </c>
      <c r="E22">
        <v>7795.1180000000004</v>
      </c>
      <c r="F22">
        <v>67978880</v>
      </c>
      <c r="G22">
        <v>4.4163760000000003E-2</v>
      </c>
      <c r="H22">
        <v>5.7679</v>
      </c>
      <c r="J22">
        <v>4.4181089773765031E-2</v>
      </c>
      <c r="K22">
        <v>2.6050683434692746E-5</v>
      </c>
      <c r="L22">
        <v>4.3269643411324561E-2</v>
      </c>
      <c r="M22" s="29">
        <v>2.6050683434692746E-5</v>
      </c>
      <c r="O22">
        <v>-4.38</v>
      </c>
      <c r="P22" s="7">
        <v>1.789865625011748</v>
      </c>
      <c r="Q22" s="28">
        <f t="shared" si="0"/>
        <v>25.38</v>
      </c>
    </row>
    <row r="23" spans="1:17" x14ac:dyDescent="0.25">
      <c r="Q23" s="28"/>
    </row>
    <row r="24" spans="1:17" x14ac:dyDescent="0.25">
      <c r="A24" t="s">
        <v>53</v>
      </c>
      <c r="B24" t="s">
        <v>22</v>
      </c>
      <c r="C24">
        <v>25833.08</v>
      </c>
      <c r="D24">
        <v>184952.2</v>
      </c>
      <c r="E24">
        <v>7627.9709999999995</v>
      </c>
      <c r="F24">
        <v>25153500</v>
      </c>
      <c r="G24">
        <v>4.4163760000000003E-2</v>
      </c>
      <c r="H24">
        <v>3.6347079999999998</v>
      </c>
      <c r="J24">
        <v>4.1242928419504242E-2</v>
      </c>
      <c r="K24">
        <v>4.1319167978076282E-5</v>
      </c>
      <c r="L24">
        <v>4.0351064802880851E-2</v>
      </c>
      <c r="M24" s="29">
        <v>4.1319167978076282E-5</v>
      </c>
      <c r="O24">
        <v>-69.540000000000006</v>
      </c>
      <c r="P24" s="7">
        <v>2.1355899205275812</v>
      </c>
      <c r="Q24" s="28">
        <f t="shared" si="0"/>
        <v>90.54</v>
      </c>
    </row>
    <row r="25" spans="1:17" x14ac:dyDescent="0.25">
      <c r="Q25" s="28"/>
    </row>
    <row r="26" spans="1:17" x14ac:dyDescent="0.25">
      <c r="Q26" s="28"/>
    </row>
    <row r="27" spans="1:17" x14ac:dyDescent="0.25">
      <c r="A27" t="s">
        <v>279</v>
      </c>
      <c r="B27">
        <v>31.0106</v>
      </c>
      <c r="C27">
        <v>118.1337</v>
      </c>
      <c r="D27">
        <v>104.238</v>
      </c>
      <c r="E27">
        <v>12013.37</v>
      </c>
      <c r="F27">
        <v>12519</v>
      </c>
      <c r="G27">
        <v>294808</v>
      </c>
      <c r="H27">
        <v>1.7828170000000001</v>
      </c>
      <c r="J27" s="30">
        <v>4.2464926324930125E-2</v>
      </c>
      <c r="K27" s="29">
        <v>3.8750408155335499E-4</v>
      </c>
      <c r="L27" s="30">
        <v>4.2433877591335184E-2</v>
      </c>
      <c r="M27">
        <v>3.8750409999999998E-4</v>
      </c>
      <c r="O27" s="7">
        <v>-32.435611143390013</v>
      </c>
      <c r="P27" s="7">
        <v>8.7742553362999995</v>
      </c>
      <c r="Q27" s="28">
        <f t="shared" si="0"/>
        <v>53.435611143390013</v>
      </c>
    </row>
    <row r="28" spans="1:17" s="1" customFormat="1" x14ac:dyDescent="0.25">
      <c r="A28" s="1" t="s">
        <v>279</v>
      </c>
      <c r="B28" s="1">
        <v>15.29284</v>
      </c>
      <c r="C28" s="1">
        <v>28.09111</v>
      </c>
      <c r="D28" s="1">
        <v>26.35575</v>
      </c>
      <c r="E28" s="1">
        <v>6019.3419999999996</v>
      </c>
      <c r="F28" s="1">
        <v>7001</v>
      </c>
      <c r="G28" s="1">
        <v>166495</v>
      </c>
      <c r="H28">
        <v>1.89276</v>
      </c>
      <c r="J28" s="30">
        <v>4.2049310790113814E-2</v>
      </c>
      <c r="K28" s="29">
        <v>5.1300663060564928E-4</v>
      </c>
      <c r="L28" s="30">
        <v>4.2033910800767002E-2</v>
      </c>
      <c r="M28">
        <v>5.1300659999999997E-4</v>
      </c>
      <c r="O28" s="7">
        <v>-41.367019465712772</v>
      </c>
      <c r="P28" s="7">
        <v>11.616008443799998</v>
      </c>
      <c r="Q28" s="28">
        <f t="shared" si="0"/>
        <v>62.367019465712772</v>
      </c>
    </row>
    <row r="29" spans="1:17" x14ac:dyDescent="0.25">
      <c r="A29" t="s">
        <v>279</v>
      </c>
      <c r="B29">
        <v>8.0231600000000007</v>
      </c>
      <c r="C29">
        <v>13.06865</v>
      </c>
      <c r="D29">
        <v>7.0719599999999998</v>
      </c>
      <c r="E29">
        <v>4538.4610000000002</v>
      </c>
      <c r="F29">
        <v>4583</v>
      </c>
      <c r="G29">
        <v>109740</v>
      </c>
      <c r="H29">
        <v>1.769692</v>
      </c>
      <c r="J29" s="30">
        <v>4.1762347366502646E-2</v>
      </c>
      <c r="K29" s="29">
        <v>6.2964288628025527E-4</v>
      </c>
      <c r="L29" s="30">
        <v>4.1750814290318565E-2</v>
      </c>
      <c r="M29">
        <v>6.2964290000000001E-4</v>
      </c>
      <c r="O29" s="7">
        <v>-47.688670635420948</v>
      </c>
      <c r="P29" s="7">
        <v>14.2570041847</v>
      </c>
      <c r="Q29" s="28">
        <f t="shared" si="0"/>
        <v>68.688670635420948</v>
      </c>
    </row>
    <row r="30" spans="1:17" x14ac:dyDescent="0.25">
      <c r="A30" t="s">
        <v>279</v>
      </c>
      <c r="B30">
        <v>8.9965980000000005</v>
      </c>
      <c r="C30">
        <v>15.204079999999999</v>
      </c>
      <c r="D30">
        <v>7.3979590000000002</v>
      </c>
      <c r="E30">
        <v>4777.857</v>
      </c>
      <c r="F30">
        <v>11960</v>
      </c>
      <c r="G30">
        <v>280938</v>
      </c>
      <c r="H30">
        <v>2.7596759999999998</v>
      </c>
      <c r="J30" s="30">
        <v>4.2571670617716363E-2</v>
      </c>
      <c r="K30" s="29">
        <v>3.9747339414100062E-4</v>
      </c>
      <c r="L30" s="30">
        <v>4.2559294080105114E-2</v>
      </c>
      <c r="M30">
        <v>3.9747339999999999E-4</v>
      </c>
      <c r="O30" s="7">
        <v>-29.635013948895356</v>
      </c>
      <c r="P30" s="7">
        <v>8.9999901962000006</v>
      </c>
      <c r="Q30" s="28">
        <f t="shared" si="0"/>
        <v>50.635013948895356</v>
      </c>
    </row>
    <row r="31" spans="1:17" x14ac:dyDescent="0.25">
      <c r="A31" t="s">
        <v>279</v>
      </c>
      <c r="B31">
        <v>9.3966370000000001</v>
      </c>
      <c r="C31">
        <v>20.450050000000001</v>
      </c>
      <c r="D31">
        <v>11.251239999999999</v>
      </c>
      <c r="E31">
        <v>5414.4409999999998</v>
      </c>
      <c r="F31">
        <v>9404</v>
      </c>
      <c r="G31">
        <v>218960</v>
      </c>
      <c r="H31">
        <v>2.288627</v>
      </c>
      <c r="J31" s="30">
        <v>4.2948483741322617E-2</v>
      </c>
      <c r="K31" s="29">
        <v>4.5229621598458832E-4</v>
      </c>
      <c r="L31" s="30">
        <v>4.2934334603885654E-2</v>
      </c>
      <c r="M31">
        <v>4.5229619999999999E-4</v>
      </c>
      <c r="O31" s="7">
        <v>-21.260218505145161</v>
      </c>
      <c r="P31" s="7">
        <v>10.241342856599999</v>
      </c>
      <c r="Q31" s="28">
        <f t="shared" si="0"/>
        <v>42.260218505145161</v>
      </c>
    </row>
    <row r="32" spans="1:17" x14ac:dyDescent="0.25">
      <c r="A32" t="s">
        <v>279</v>
      </c>
      <c r="B32">
        <v>12.880319999999999</v>
      </c>
      <c r="C32">
        <v>23.089929999999999</v>
      </c>
      <c r="D32">
        <v>14.73969</v>
      </c>
      <c r="E32">
        <v>5989.8239999999996</v>
      </c>
      <c r="F32">
        <v>7361</v>
      </c>
      <c r="G32">
        <v>177179</v>
      </c>
      <c r="H32">
        <v>1.9573499999999999</v>
      </c>
      <c r="J32" s="30">
        <v>4.1545555624537898E-2</v>
      </c>
      <c r="K32" s="29">
        <v>4.9419153000204079E-4</v>
      </c>
      <c r="L32" s="30">
        <v>4.1530414716125494E-2</v>
      </c>
      <c r="M32">
        <v>4.9419150000000001E-4</v>
      </c>
      <c r="O32" s="7">
        <v>-52.610275722653213</v>
      </c>
      <c r="P32" s="7">
        <v>11.189978134499999</v>
      </c>
      <c r="Q32" s="28">
        <f t="shared" si="0"/>
        <v>73.610275722653213</v>
      </c>
    </row>
    <row r="33" spans="1:20" x14ac:dyDescent="0.25">
      <c r="A33" t="s">
        <v>279</v>
      </c>
      <c r="B33">
        <v>17.189540000000001</v>
      </c>
      <c r="C33">
        <v>39.411769999999997</v>
      </c>
      <c r="D33">
        <v>33.986930000000001</v>
      </c>
      <c r="E33">
        <v>4602.1570000000002</v>
      </c>
      <c r="F33">
        <v>2983</v>
      </c>
      <c r="G33">
        <v>70413</v>
      </c>
      <c r="H33">
        <v>1.407716</v>
      </c>
      <c r="J33" s="30">
        <v>4.2364336131112151E-2</v>
      </c>
      <c r="K33" s="29">
        <v>7.9192408309306048E-4</v>
      </c>
      <c r="L33" s="30">
        <v>4.2352472659266914E-2</v>
      </c>
      <c r="M33">
        <v>7.9192409999999998E-4</v>
      </c>
      <c r="O33" s="7">
        <v>-34.25341378325377</v>
      </c>
      <c r="P33" s="7">
        <v>17.931537396300001</v>
      </c>
      <c r="Q33" s="28">
        <f t="shared" si="0"/>
        <v>55.25341378325377</v>
      </c>
    </row>
    <row r="34" spans="1:20" x14ac:dyDescent="0.25">
      <c r="A34" t="s">
        <v>279</v>
      </c>
      <c r="B34">
        <v>14.409330000000001</v>
      </c>
      <c r="C34">
        <v>46.162529999999997</v>
      </c>
      <c r="D34">
        <v>38.713320000000003</v>
      </c>
      <c r="E34">
        <v>6964.1840000000002</v>
      </c>
      <c r="F34">
        <v>7780</v>
      </c>
      <c r="G34">
        <v>185108</v>
      </c>
      <c r="H34">
        <v>1.85544</v>
      </c>
      <c r="J34" s="30">
        <v>4.2029517903061996E-2</v>
      </c>
      <c r="K34" s="29">
        <v>4.8641238094216483E-4</v>
      </c>
      <c r="L34" s="30">
        <v>4.2011710023938019E-2</v>
      </c>
      <c r="M34">
        <v>4.8641240000000001E-4</v>
      </c>
      <c r="O34" s="7">
        <v>-41.862771132121793</v>
      </c>
      <c r="P34" s="7">
        <v>11.013835973199999</v>
      </c>
      <c r="Q34" s="28">
        <f t="shared" si="0"/>
        <v>62.862771132121793</v>
      </c>
    </row>
    <row r="35" spans="1:20" x14ac:dyDescent="0.25">
      <c r="A35" t="s">
        <v>279</v>
      </c>
      <c r="B35">
        <v>8.5410889999999995</v>
      </c>
      <c r="C35">
        <v>43.120959999999997</v>
      </c>
      <c r="D35">
        <v>26.36196</v>
      </c>
      <c r="E35">
        <v>5615.835</v>
      </c>
      <c r="F35">
        <v>5184</v>
      </c>
      <c r="G35">
        <v>121639</v>
      </c>
      <c r="H35">
        <v>1.674938</v>
      </c>
      <c r="J35" s="30">
        <v>4.2617910374139874E-2</v>
      </c>
      <c r="K35" s="29">
        <v>6.0439692463321525E-4</v>
      </c>
      <c r="L35" s="30">
        <v>4.2603348084239691E-2</v>
      </c>
      <c r="M35">
        <v>6.0439689999999997E-4</v>
      </c>
      <c r="O35" s="7">
        <v>-28.651271527180072</v>
      </c>
      <c r="P35" s="7">
        <v>13.685359006699999</v>
      </c>
      <c r="Q35" s="28">
        <f t="shared" si="0"/>
        <v>49.651271527180072</v>
      </c>
    </row>
    <row r="36" spans="1:20" x14ac:dyDescent="0.25">
      <c r="O36" s="7"/>
      <c r="P36" s="7"/>
      <c r="Q36" s="28"/>
    </row>
    <row r="37" spans="1:20" x14ac:dyDescent="0.25">
      <c r="A37" t="s">
        <v>280</v>
      </c>
      <c r="B37">
        <v>125.9486</v>
      </c>
      <c r="C37">
        <v>1403.59</v>
      </c>
      <c r="D37">
        <v>2092.7759999999998</v>
      </c>
      <c r="E37">
        <v>45937.04</v>
      </c>
      <c r="F37">
        <v>135190</v>
      </c>
      <c r="G37">
        <v>3147606</v>
      </c>
      <c r="H37">
        <v>2.9790519999999998</v>
      </c>
      <c r="J37" s="30">
        <v>4.2950102395280729E-2</v>
      </c>
      <c r="K37" s="29">
        <v>1.192953965271751E-4</v>
      </c>
      <c r="L37" s="30">
        <v>4.2830349443219354E-2</v>
      </c>
      <c r="M37">
        <v>1.192954E-4</v>
      </c>
      <c r="O37" s="7">
        <v>-23.582246111621536</v>
      </c>
      <c r="P37" s="7">
        <v>2.7012057422</v>
      </c>
      <c r="Q37" s="28">
        <f t="shared" si="0"/>
        <v>44.582246111621536</v>
      </c>
      <c r="S37" t="s">
        <v>317</v>
      </c>
    </row>
    <row r="38" spans="1:20" x14ac:dyDescent="0.25">
      <c r="A38" t="s">
        <v>280</v>
      </c>
      <c r="B38">
        <v>235.08449999999999</v>
      </c>
      <c r="C38">
        <v>1385.105</v>
      </c>
      <c r="D38">
        <v>1933.2329999999999</v>
      </c>
      <c r="E38">
        <v>52407.77</v>
      </c>
      <c r="F38">
        <v>112350</v>
      </c>
      <c r="G38">
        <v>2603618</v>
      </c>
      <c r="H38">
        <v>2.536648</v>
      </c>
      <c r="J38" s="30">
        <v>4.3151491501441458E-2</v>
      </c>
      <c r="K38" s="29">
        <v>1.3148704482311975E-4</v>
      </c>
      <c r="L38" s="30">
        <v>4.3014283330580917E-2</v>
      </c>
      <c r="M38">
        <v>1.3148700000000001E-4</v>
      </c>
      <c r="O38" s="7">
        <v>-19.474933476978613</v>
      </c>
      <c r="P38" s="7">
        <v>2.9772601409999999</v>
      </c>
      <c r="Q38" s="28">
        <f t="shared" si="0"/>
        <v>40.474933476978613</v>
      </c>
      <c r="S38">
        <f>AVERAGE(O10:O54)</f>
        <v>-38.121284282634655</v>
      </c>
      <c r="T38">
        <f>AVERAGE(Q10:Q54)</f>
        <v>59.121284282634655</v>
      </c>
    </row>
    <row r="39" spans="1:20" x14ac:dyDescent="0.25">
      <c r="A39" t="s">
        <v>280</v>
      </c>
      <c r="B39">
        <v>390.44810000000001</v>
      </c>
      <c r="C39">
        <v>1331.329</v>
      </c>
      <c r="D39">
        <v>2107.9789999999998</v>
      </c>
      <c r="E39">
        <v>38837.730000000003</v>
      </c>
      <c r="F39">
        <v>42512</v>
      </c>
      <c r="G39">
        <v>988032</v>
      </c>
      <c r="H39">
        <v>1.815215</v>
      </c>
      <c r="J39" s="30">
        <v>4.3026946495660058E-2</v>
      </c>
      <c r="K39" s="29">
        <v>2.1312408029992621E-4</v>
      </c>
      <c r="L39" s="30">
        <v>4.2925475818424111E-2</v>
      </c>
      <c r="M39">
        <v>2.1312410000000001E-4</v>
      </c>
      <c r="O39" s="7">
        <v>-21.458038504361802</v>
      </c>
      <c r="P39" s="7">
        <v>4.8257689962999999</v>
      </c>
      <c r="Q39" s="28">
        <f t="shared" si="0"/>
        <v>42.458038504361802</v>
      </c>
      <c r="S39">
        <f>STDEV(O10:O54)</f>
        <v>29.584668636896264</v>
      </c>
    </row>
    <row r="40" spans="1:20" x14ac:dyDescent="0.25">
      <c r="O40" s="7"/>
      <c r="P40" s="7"/>
      <c r="Q40" s="28"/>
    </row>
    <row r="41" spans="1:20" x14ac:dyDescent="0.25">
      <c r="A41" t="s">
        <v>281</v>
      </c>
      <c r="B41">
        <v>6.8736709999999999</v>
      </c>
      <c r="C41">
        <v>2.9944700000000002</v>
      </c>
      <c r="D41">
        <v>12.2416</v>
      </c>
      <c r="E41">
        <v>4556.24</v>
      </c>
      <c r="F41">
        <v>22481</v>
      </c>
      <c r="G41">
        <v>535586</v>
      </c>
      <c r="H41">
        <v>4.2794920000000003</v>
      </c>
      <c r="J41" s="30">
        <v>4.1974584847251424E-2</v>
      </c>
      <c r="K41" s="29">
        <v>2.8576376530610052E-4</v>
      </c>
      <c r="L41" s="30">
        <v>4.1962718148498231E-2</v>
      </c>
      <c r="M41">
        <v>2.8576380000000002E-4</v>
      </c>
      <c r="O41" s="7">
        <v>-42.956778070566656</v>
      </c>
      <c r="P41" s="7">
        <v>6.4705497234000005</v>
      </c>
      <c r="Q41" s="28">
        <f t="shared" si="0"/>
        <v>63.956778070566656</v>
      </c>
    </row>
    <row r="42" spans="1:20" x14ac:dyDescent="0.25">
      <c r="O42" s="7"/>
      <c r="P42" s="7"/>
      <c r="Q42" s="28"/>
    </row>
    <row r="43" spans="1:20" x14ac:dyDescent="0.25">
      <c r="A43" t="s">
        <v>282</v>
      </c>
      <c r="B43">
        <v>24.475680000000001</v>
      </c>
      <c r="C43">
        <v>513.03779999999995</v>
      </c>
      <c r="D43">
        <v>402.21260000000001</v>
      </c>
      <c r="E43">
        <v>7941.4920000000002</v>
      </c>
      <c r="F43">
        <v>46179</v>
      </c>
      <c r="G43">
        <v>1101882</v>
      </c>
      <c r="H43">
        <v>4.6494049999999998</v>
      </c>
      <c r="J43" s="30">
        <v>4.1909206248944987E-2</v>
      </c>
      <c r="K43" s="29">
        <v>1.9906830158660855E-4</v>
      </c>
      <c r="L43" s="30">
        <v>4.1888513879938617E-2</v>
      </c>
      <c r="M43">
        <v>1.9906829999999999E-4</v>
      </c>
      <c r="O43" s="7">
        <v>-44.61378719580857</v>
      </c>
      <c r="P43" s="7">
        <v>4.5075035169</v>
      </c>
      <c r="Q43" s="28">
        <f t="shared" si="0"/>
        <v>65.61378719580857</v>
      </c>
    </row>
    <row r="44" spans="1:20" x14ac:dyDescent="0.25">
      <c r="O44" s="7"/>
      <c r="P44" s="7"/>
      <c r="Q44" s="28"/>
    </row>
    <row r="45" spans="1:20" x14ac:dyDescent="0.25">
      <c r="A45" t="s">
        <v>283</v>
      </c>
      <c r="B45">
        <v>120.8835</v>
      </c>
      <c r="C45">
        <v>1674.194</v>
      </c>
      <c r="D45">
        <v>996.53470000000004</v>
      </c>
      <c r="E45">
        <v>54289.96</v>
      </c>
      <c r="F45">
        <v>201474</v>
      </c>
      <c r="G45">
        <v>4731370</v>
      </c>
      <c r="H45">
        <v>3.684806</v>
      </c>
      <c r="J45" s="30">
        <v>4.2582592356970601E-2</v>
      </c>
      <c r="K45" s="29">
        <v>9.6867441088165822E-5</v>
      </c>
      <c r="L45" s="30">
        <v>4.2438643781294916E-2</v>
      </c>
      <c r="M45">
        <v>9.6867439999999996E-5</v>
      </c>
      <c r="O45" s="7">
        <v>-32.329180335442985</v>
      </c>
      <c r="P45" s="7">
        <v>2.19336944392</v>
      </c>
      <c r="Q45" s="28">
        <f t="shared" si="0"/>
        <v>53.329180335442985</v>
      </c>
    </row>
    <row r="46" spans="1:20" x14ac:dyDescent="0.25">
      <c r="A46" t="s">
        <v>283</v>
      </c>
      <c r="B46">
        <v>253.77619999999999</v>
      </c>
      <c r="C46">
        <v>2064.3049999999998</v>
      </c>
      <c r="D46">
        <v>2391.8820000000001</v>
      </c>
      <c r="E46">
        <v>49018.43</v>
      </c>
      <c r="F46">
        <v>85322</v>
      </c>
      <c r="G46">
        <v>1992599</v>
      </c>
      <c r="H46">
        <v>2.5165829999999998</v>
      </c>
      <c r="J46" s="30">
        <v>4.2819453387259551E-2</v>
      </c>
      <c r="K46" s="29">
        <v>1.4969771371950842E-4</v>
      </c>
      <c r="L46" s="30">
        <v>4.2688716287613303E-2</v>
      </c>
      <c r="M46">
        <v>1.4969770000000001E-4</v>
      </c>
      <c r="O46" s="7">
        <v>-26.744967553818519</v>
      </c>
      <c r="P46" s="7">
        <v>3.3896050211000004</v>
      </c>
      <c r="Q46" s="28">
        <f t="shared" si="0"/>
        <v>47.744967553818519</v>
      </c>
    </row>
    <row r="47" spans="1:20" x14ac:dyDescent="0.25">
      <c r="O47" s="7"/>
      <c r="P47" s="7"/>
      <c r="Q47" s="28"/>
    </row>
    <row r="48" spans="1:20" x14ac:dyDescent="0.25">
      <c r="A48" t="s">
        <v>284</v>
      </c>
      <c r="B48">
        <v>32.029940000000003</v>
      </c>
      <c r="C48">
        <v>241.47329999999999</v>
      </c>
      <c r="D48">
        <v>155.03700000000001</v>
      </c>
      <c r="E48">
        <v>21247.49</v>
      </c>
      <c r="F48">
        <v>108834</v>
      </c>
      <c r="G48">
        <v>2526752</v>
      </c>
      <c r="H48">
        <v>3.924614</v>
      </c>
      <c r="J48" s="30">
        <v>4.3072687782576211E-2</v>
      </c>
      <c r="K48" s="29">
        <v>1.33345070207043E-4</v>
      </c>
      <c r="L48" s="30">
        <v>4.3013766100262862E-2</v>
      </c>
      <c r="M48">
        <v>1.333451E-4</v>
      </c>
      <c r="O48" s="7">
        <v>-19.486483423814555</v>
      </c>
      <c r="P48" s="7">
        <v>3.0193330992999998</v>
      </c>
      <c r="Q48" s="28">
        <f t="shared" si="0"/>
        <v>40.486483423814555</v>
      </c>
    </row>
    <row r="49" spans="1:25" x14ac:dyDescent="0.25">
      <c r="A49" t="s">
        <v>284</v>
      </c>
      <c r="B49">
        <v>30.345610000000001</v>
      </c>
      <c r="C49">
        <v>247.6516</v>
      </c>
      <c r="D49">
        <v>153.10169999999999</v>
      </c>
      <c r="E49">
        <v>21791.08</v>
      </c>
      <c r="F49">
        <v>148258</v>
      </c>
      <c r="G49">
        <v>3442555</v>
      </c>
      <c r="H49">
        <v>4.5234579999999998</v>
      </c>
      <c r="J49" s="30">
        <v>4.3066269093739971E-2</v>
      </c>
      <c r="K49" s="29">
        <v>1.1423104025779179E-4</v>
      </c>
      <c r="L49" s="30">
        <v>4.3005851094768115E-2</v>
      </c>
      <c r="M49">
        <v>1.14231E-4</v>
      </c>
      <c r="O49" s="7">
        <v>-19.663228462687883</v>
      </c>
      <c r="P49" s="7">
        <v>2.5865325329999997</v>
      </c>
      <c r="Q49" s="28">
        <f t="shared" si="0"/>
        <v>40.663228462687883</v>
      </c>
    </row>
    <row r="50" spans="1:25" x14ac:dyDescent="0.25">
      <c r="A50" t="s">
        <v>284</v>
      </c>
      <c r="B50">
        <v>42.21658</v>
      </c>
      <c r="C50">
        <v>239.14269999999999</v>
      </c>
      <c r="D50">
        <v>157.02199999999999</v>
      </c>
      <c r="E50">
        <v>18549.8</v>
      </c>
      <c r="F50">
        <v>28387</v>
      </c>
      <c r="G50">
        <v>657776</v>
      </c>
      <c r="H50">
        <v>2.1430820000000002</v>
      </c>
      <c r="J50" s="30">
        <v>4.3156028800077836E-2</v>
      </c>
      <c r="K50" s="29">
        <v>2.6161121725543177E-4</v>
      </c>
      <c r="L50" s="30">
        <v>4.3104479630493839E-2</v>
      </c>
      <c r="M50">
        <v>2.6161119999999999E-4</v>
      </c>
      <c r="O50" s="7">
        <v>-17.460816298548359</v>
      </c>
      <c r="P50" s="7">
        <v>5.9236624015999997</v>
      </c>
      <c r="Q50" s="28">
        <f t="shared" si="0"/>
        <v>38.460816298548359</v>
      </c>
    </row>
    <row r="51" spans="1:25" x14ac:dyDescent="0.25">
      <c r="O51" s="7"/>
      <c r="P51" s="7"/>
      <c r="Q51" s="28"/>
    </row>
    <row r="52" spans="1:25" x14ac:dyDescent="0.25">
      <c r="A52" t="s">
        <v>285</v>
      </c>
      <c r="B52">
        <v>209.7474</v>
      </c>
      <c r="C52">
        <v>2031.4670000000001</v>
      </c>
      <c r="D52">
        <v>1096.701</v>
      </c>
      <c r="E52">
        <v>42925</v>
      </c>
      <c r="F52">
        <v>197285</v>
      </c>
      <c r="G52">
        <v>4553484</v>
      </c>
      <c r="H52">
        <v>3.711138</v>
      </c>
      <c r="J52" s="30">
        <v>4.3326165195705091E-2</v>
      </c>
      <c r="K52" s="29">
        <v>9.9635308010055033E-5</v>
      </c>
      <c r="L52" s="30">
        <v>4.3206595702517954E-2</v>
      </c>
      <c r="M52">
        <v>9.9635299999999998E-5</v>
      </c>
      <c r="O52" s="7">
        <v>-35.180526141899371</v>
      </c>
      <c r="P52" s="7">
        <v>2.2560420979</v>
      </c>
      <c r="Q52" s="28">
        <f t="shared" si="0"/>
        <v>56.180526141899371</v>
      </c>
    </row>
    <row r="53" spans="1:25" x14ac:dyDescent="0.25">
      <c r="O53" s="7"/>
      <c r="P53" s="7"/>
      <c r="Q53" s="28"/>
    </row>
    <row r="54" spans="1:25" x14ac:dyDescent="0.25">
      <c r="A54" t="s">
        <v>286</v>
      </c>
      <c r="B54">
        <v>79.067229999999995</v>
      </c>
      <c r="C54">
        <v>169.43799999999999</v>
      </c>
      <c r="D54">
        <v>148.51169999999999</v>
      </c>
      <c r="E54">
        <v>26356.28</v>
      </c>
      <c r="F54">
        <v>175181</v>
      </c>
      <c r="G54">
        <v>4108417</v>
      </c>
      <c r="H54">
        <v>4.4986839999999999</v>
      </c>
      <c r="J54" s="30">
        <v>4.2639537320578708E-2</v>
      </c>
      <c r="K54" s="29">
        <v>1.0402460556551087E-4</v>
      </c>
      <c r="L54" s="30">
        <v>4.2567042324087701E-2</v>
      </c>
      <c r="M54">
        <v>1.0402459999999999E-4</v>
      </c>
      <c r="O54" s="7">
        <v>-49.461992757083074</v>
      </c>
      <c r="P54" s="7">
        <v>2.3554290177999997</v>
      </c>
      <c r="Q54" s="28">
        <f t="shared" si="0"/>
        <v>70.461992757083067</v>
      </c>
    </row>
    <row r="58" spans="1:25" x14ac:dyDescent="0.25">
      <c r="T58" s="6"/>
      <c r="W58" s="5"/>
      <c r="Y58" s="4"/>
    </row>
    <row r="59" spans="1:25" x14ac:dyDescent="0.25">
      <c r="A59" s="23" t="s">
        <v>63</v>
      </c>
    </row>
    <row r="60" spans="1:25" x14ac:dyDescent="0.25">
      <c r="A60" s="22" t="s">
        <v>61</v>
      </c>
    </row>
    <row r="61" spans="1:25" x14ac:dyDescent="0.25">
      <c r="A61" s="22" t="s">
        <v>62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9"/>
  <sheetViews>
    <sheetView topLeftCell="A9" workbookViewId="0">
      <selection activeCell="P32" sqref="P32"/>
    </sheetView>
  </sheetViews>
  <sheetFormatPr defaultColWidth="11" defaultRowHeight="15.75" x14ac:dyDescent="0.25"/>
  <cols>
    <col min="2" max="2" width="10.875" style="7"/>
    <col min="9" max="11" width="12.125" bestFit="1" customWidth="1"/>
    <col min="16" max="16" width="12.125" bestFit="1" customWidth="1"/>
  </cols>
  <sheetData>
    <row r="3" spans="1:19" x14ac:dyDescent="0.25">
      <c r="I3" t="s">
        <v>322</v>
      </c>
      <c r="O3" t="s">
        <v>323</v>
      </c>
    </row>
    <row r="4" spans="1:19" x14ac:dyDescent="0.25">
      <c r="A4" s="7" t="s">
        <v>318</v>
      </c>
      <c r="B4" s="7" t="s">
        <v>20</v>
      </c>
      <c r="C4" s="7" t="s">
        <v>319</v>
      </c>
      <c r="D4" s="7" t="s">
        <v>320</v>
      </c>
      <c r="E4" s="7" t="s">
        <v>20</v>
      </c>
      <c r="F4" s="7" t="s">
        <v>321</v>
      </c>
      <c r="I4">
        <v>-30</v>
      </c>
      <c r="J4">
        <v>0</v>
      </c>
      <c r="K4">
        <v>30</v>
      </c>
      <c r="L4">
        <v>60</v>
      </c>
      <c r="M4">
        <v>140</v>
      </c>
      <c r="O4">
        <v>-100</v>
      </c>
      <c r="P4">
        <v>0</v>
      </c>
      <c r="Q4">
        <v>40</v>
      </c>
      <c r="R4">
        <v>80</v>
      </c>
      <c r="S4">
        <v>120</v>
      </c>
    </row>
    <row r="5" spans="1:19" x14ac:dyDescent="0.25">
      <c r="A5" s="7">
        <v>-11.47</v>
      </c>
      <c r="B5" s="7">
        <v>2.6064597581851148</v>
      </c>
      <c r="C5" s="7">
        <v>32.47</v>
      </c>
      <c r="D5" s="7">
        <v>-46.769140605841251</v>
      </c>
      <c r="E5" s="7">
        <v>3.6495806256000001</v>
      </c>
      <c r="F5" s="7">
        <v>47.359140605841255</v>
      </c>
      <c r="O5">
        <f xml:space="preserve"> _xlfn.NORM.DIST(O$4,$E5,$F5, FALSE)</f>
        <v>7.6805129593006274E-4</v>
      </c>
      <c r="P5">
        <f xml:space="preserve"> _xlfn.NORM.DIST(P$4,$E5,$F5, FALSE)</f>
        <v>8.3987899411017124E-3</v>
      </c>
      <c r="Q5">
        <f t="shared" ref="Q5:S20" si="0" xml:space="preserve"> _xlfn.NORM.DIST(Q$4,$E5,$F5, FALSE)</f>
        <v>6.2744877140577613E-3</v>
      </c>
      <c r="R5">
        <f t="shared" si="0"/>
        <v>2.296830492217637E-3</v>
      </c>
      <c r="S5">
        <f t="shared" si="0"/>
        <v>4.1197298195926301E-4</v>
      </c>
    </row>
    <row r="6" spans="1:19" x14ac:dyDescent="0.25">
      <c r="A6" s="7">
        <v>-95.29</v>
      </c>
      <c r="C6" s="7"/>
      <c r="D6" s="7">
        <v>-59.086645599537135</v>
      </c>
      <c r="E6" s="7">
        <v>8.0607970492999996</v>
      </c>
      <c r="F6" s="7">
        <v>59.676645599537139</v>
      </c>
      <c r="O6">
        <f t="shared" ref="O6:S33" si="1" xml:space="preserve"> _xlfn.NORM.DIST(O$4,$E6,$F6, FALSE)</f>
        <v>1.2974858575587132E-3</v>
      </c>
      <c r="P6">
        <f t="shared" si="1"/>
        <v>6.6243577820348553E-3</v>
      </c>
      <c r="Q6">
        <f t="shared" si="0"/>
        <v>5.7930222107007113E-3</v>
      </c>
      <c r="R6">
        <f t="shared" si="0"/>
        <v>3.2325811583769179E-3</v>
      </c>
      <c r="S6">
        <f t="shared" si="0"/>
        <v>1.1510031484746372E-3</v>
      </c>
    </row>
    <row r="7" spans="1:19" x14ac:dyDescent="0.25">
      <c r="A7" s="7">
        <v>-129.69</v>
      </c>
      <c r="C7" s="7"/>
      <c r="D7" s="7">
        <v>-50.878821346141187</v>
      </c>
      <c r="E7" s="7">
        <v>1.7758073901899998</v>
      </c>
      <c r="F7" s="7">
        <v>51.468821346141191</v>
      </c>
      <c r="O7">
        <f t="shared" si="1"/>
        <v>1.0971686414821549E-3</v>
      </c>
      <c r="P7">
        <f t="shared" si="1"/>
        <v>7.7465324544384769E-3</v>
      </c>
      <c r="Q7">
        <f t="shared" si="0"/>
        <v>5.8829799767637463E-3</v>
      </c>
      <c r="R7">
        <f t="shared" si="0"/>
        <v>2.4421750569949417E-3</v>
      </c>
      <c r="S7">
        <f t="shared" si="0"/>
        <v>5.5417331300241016E-4</v>
      </c>
    </row>
    <row r="8" spans="1:19" x14ac:dyDescent="0.25">
      <c r="A8" s="7">
        <v>-105.38</v>
      </c>
      <c r="B8" s="7">
        <v>2.6064597581851148</v>
      </c>
      <c r="C8" s="7">
        <v>32.47</v>
      </c>
      <c r="D8" s="7">
        <v>-37.523610128482709</v>
      </c>
      <c r="E8" s="7">
        <v>4.6123926857999997</v>
      </c>
      <c r="F8" s="7">
        <v>38.113610128482712</v>
      </c>
      <c r="I8">
        <f t="shared" ref="I8" si="2" xml:space="preserve"> _xlfn.NORM.DIST(I$4,C8,B8, FALSE)</f>
        <v>2.8045520259776911E-126</v>
      </c>
      <c r="J8">
        <f t="shared" ref="J8" si="3" xml:space="preserve"> _xlfn.NORM.DIST(J$4,C8,B8, FALSE)</f>
        <v>3.0610621901663465E-35</v>
      </c>
      <c r="K8">
        <f t="shared" ref="K8" si="4" xml:space="preserve"> _xlfn.NORM.DIST(K$4,C8,B8, FALSE)</f>
        <v>9.7690841366118289E-2</v>
      </c>
      <c r="L8">
        <f t="shared" ref="L8" si="5" xml:space="preserve"> _xlfn.NORM.DIST(L$4,B8,C8, FALSE)</f>
        <v>2.5762086009718408E-3</v>
      </c>
      <c r="M8">
        <f t="shared" ref="M8" si="6" xml:space="preserve"> _xlfn.NORM.DIST(M$4,B8,C8, FALSE)</f>
        <v>1.5902397210788944E-6</v>
      </c>
      <c r="O8">
        <f t="shared" si="1"/>
        <v>2.420561902840071E-4</v>
      </c>
      <c r="P8">
        <f t="shared" si="1"/>
        <v>1.039082032842642E-2</v>
      </c>
      <c r="Q8">
        <f t="shared" si="0"/>
        <v>6.8019586767731456E-3</v>
      </c>
      <c r="R8">
        <f t="shared" si="0"/>
        <v>1.4800281304493171E-3</v>
      </c>
      <c r="S8">
        <f t="shared" si="0"/>
        <v>1.0704287812908714E-4</v>
      </c>
    </row>
    <row r="9" spans="1:19" x14ac:dyDescent="0.25">
      <c r="A9" s="7">
        <v>-4.5599999999999996</v>
      </c>
      <c r="B9" s="7">
        <v>1.8647966111701866</v>
      </c>
      <c r="C9" s="7">
        <v>25.56</v>
      </c>
      <c r="D9" s="7">
        <v>-30.024143026927796</v>
      </c>
      <c r="E9" s="7">
        <v>6.1833821402</v>
      </c>
      <c r="F9" s="7">
        <v>30.614143026927795</v>
      </c>
      <c r="I9">
        <f t="shared" ref="I9:I33" si="7" xml:space="preserve"> _xlfn.NORM.DIST(I$4,C9,B9, FALSE)</f>
        <v>3.7218057372286723E-194</v>
      </c>
      <c r="J9">
        <f t="shared" ref="J9:J33" si="8" xml:space="preserve"> _xlfn.NORM.DIST(J$4,C9,B9, FALSE)</f>
        <v>3.4253294275702153E-42</v>
      </c>
      <c r="K9">
        <f t="shared" ref="K9:K33" si="9" xml:space="preserve"> _xlfn.NORM.DIST(K$4,C9,B9, FALSE)</f>
        <v>1.2568420170357926E-2</v>
      </c>
      <c r="L9">
        <f t="shared" ref="L9:L33" si="10" xml:space="preserve"> _xlfn.NORM.DIST(L$4,B9,C9, FALSE)</f>
        <v>1.1749239890675098E-3</v>
      </c>
      <c r="M9">
        <f t="shared" ref="M9:M33" si="11" xml:space="preserve"> _xlfn.NORM.DIST(M$4,B9,C9, FALSE)</f>
        <v>7.0978756590495422E-9</v>
      </c>
      <c r="O9">
        <f t="shared" si="1"/>
        <v>3.1819034369440333E-5</v>
      </c>
      <c r="P9">
        <f t="shared" si="1"/>
        <v>1.27681923437827E-2</v>
      </c>
      <c r="Q9">
        <f t="shared" si="0"/>
        <v>7.0800118185028165E-3</v>
      </c>
      <c r="R9">
        <f t="shared" si="0"/>
        <v>7.1207501510234825E-4</v>
      </c>
      <c r="S9">
        <f t="shared" si="0"/>
        <v>1.2989867216504154E-5</v>
      </c>
    </row>
    <row r="10" spans="1:19" x14ac:dyDescent="0.25">
      <c r="A10" s="7">
        <v>-3.03</v>
      </c>
      <c r="B10" s="7">
        <v>2.5944390000871902</v>
      </c>
      <c r="C10" s="7">
        <v>24.03</v>
      </c>
      <c r="D10" s="7">
        <v>-38.950973728143822</v>
      </c>
      <c r="E10" s="7">
        <v>6.5496394580999997</v>
      </c>
      <c r="F10" s="7">
        <v>39.540973728143825</v>
      </c>
      <c r="I10">
        <f t="shared" si="7"/>
        <v>1.0268318853804832E-95</v>
      </c>
      <c r="J10">
        <f t="shared" si="8"/>
        <v>3.6182072773454854E-20</v>
      </c>
      <c r="K10">
        <f t="shared" si="9"/>
        <v>1.0891386269042985E-2</v>
      </c>
      <c r="L10">
        <f t="shared" si="10"/>
        <v>9.5701411681251263E-4</v>
      </c>
      <c r="M10">
        <f t="shared" si="11"/>
        <v>1.3188779646694365E-9</v>
      </c>
      <c r="O10">
        <f t="shared" si="1"/>
        <v>2.6736839779352748E-4</v>
      </c>
      <c r="P10">
        <f t="shared" si="1"/>
        <v>9.9518721886025074E-3</v>
      </c>
      <c r="Q10">
        <f t="shared" si="0"/>
        <v>7.0543834158658045E-3</v>
      </c>
      <c r="R10">
        <f t="shared" si="0"/>
        <v>1.7971195942599561E-3</v>
      </c>
      <c r="S10">
        <f t="shared" si="0"/>
        <v>1.6453509505002191E-4</v>
      </c>
    </row>
    <row r="11" spans="1:19" x14ac:dyDescent="0.25">
      <c r="A11" s="7">
        <v>-4.38</v>
      </c>
      <c r="B11" s="7">
        <v>1.789865625011748</v>
      </c>
      <c r="C11" s="7">
        <v>25.38</v>
      </c>
      <c r="D11" s="7">
        <v>-28.260220457698047</v>
      </c>
      <c r="E11" s="7">
        <v>11.061642139099998</v>
      </c>
      <c r="F11" s="7">
        <v>28.850220457698047</v>
      </c>
      <c r="I11">
        <f t="shared" si="7"/>
        <v>2.9167810395529462E-209</v>
      </c>
      <c r="J11">
        <f t="shared" si="8"/>
        <v>4.8616784038256938E-45</v>
      </c>
      <c r="K11">
        <f t="shared" si="9"/>
        <v>7.9675826356948708E-3</v>
      </c>
      <c r="L11">
        <f t="shared" si="10"/>
        <v>1.1327908415323454E-3</v>
      </c>
      <c r="M11">
        <f t="shared" si="11"/>
        <v>5.7139647972379226E-9</v>
      </c>
      <c r="O11">
        <f t="shared" si="1"/>
        <v>8.3709429102708411E-6</v>
      </c>
      <c r="P11">
        <f t="shared" si="1"/>
        <v>1.284808941860721E-2</v>
      </c>
      <c r="Q11">
        <f t="shared" si="0"/>
        <v>8.3615134510890057E-3</v>
      </c>
      <c r="R11">
        <f t="shared" si="0"/>
        <v>7.9595021776410419E-4</v>
      </c>
      <c r="S11">
        <f t="shared" si="0"/>
        <v>1.1082598245570848E-5</v>
      </c>
    </row>
    <row r="12" spans="1:19" x14ac:dyDescent="0.25">
      <c r="A12" s="7">
        <v>-69.540000000000006</v>
      </c>
      <c r="B12" s="7">
        <v>2.1355899205275812</v>
      </c>
      <c r="C12" s="7">
        <v>90.54</v>
      </c>
      <c r="D12" s="7">
        <v>-34.052662274561825</v>
      </c>
      <c r="E12" s="7">
        <v>3.0241402082</v>
      </c>
      <c r="F12" s="7">
        <v>34.642662274561829</v>
      </c>
      <c r="I12">
        <f t="shared" si="7"/>
        <v>0</v>
      </c>
      <c r="J12">
        <f t="shared" si="8"/>
        <v>0</v>
      </c>
      <c r="K12">
        <f t="shared" si="9"/>
        <v>5.8638207376507098E-176</v>
      </c>
      <c r="L12">
        <f t="shared" si="10"/>
        <v>3.5923209896094035E-3</v>
      </c>
      <c r="M12">
        <f t="shared" si="11"/>
        <v>1.3822762806943187E-3</v>
      </c>
      <c r="O12">
        <f t="shared" si="1"/>
        <v>1.3829891914146633E-4</v>
      </c>
      <c r="P12">
        <f t="shared" si="1"/>
        <v>1.147212957093945E-2</v>
      </c>
      <c r="Q12">
        <f t="shared" si="0"/>
        <v>6.5150335510364751E-3</v>
      </c>
      <c r="R12">
        <f t="shared" si="0"/>
        <v>9.7540502760101462E-4</v>
      </c>
      <c r="S12">
        <f t="shared" si="0"/>
        <v>3.8498964014639528E-5</v>
      </c>
    </row>
    <row r="13" spans="1:19" x14ac:dyDescent="0.25">
      <c r="A13" s="7">
        <v>-32.435611143390013</v>
      </c>
      <c r="B13" s="7">
        <v>8.7742553362999995</v>
      </c>
      <c r="C13" s="7">
        <v>53.435611143390013</v>
      </c>
      <c r="D13" s="7">
        <v>-11.195127746711497</v>
      </c>
      <c r="E13" s="7">
        <v>3</v>
      </c>
      <c r="F13" s="7">
        <v>21.785127746711499</v>
      </c>
      <c r="I13">
        <f t="shared" si="7"/>
        <v>1.053024956396937E-21</v>
      </c>
      <c r="J13">
        <f t="shared" si="8"/>
        <v>4.0179247458706868E-10</v>
      </c>
      <c r="K13">
        <f t="shared" si="9"/>
        <v>1.2840301339586099E-3</v>
      </c>
      <c r="L13">
        <f t="shared" si="10"/>
        <v>4.7154289547867278E-3</v>
      </c>
      <c r="M13">
        <f t="shared" si="11"/>
        <v>3.6601835699826788E-4</v>
      </c>
      <c r="O13">
        <f t="shared" si="1"/>
        <v>2.5624294738778324E-7</v>
      </c>
      <c r="P13">
        <f t="shared" si="1"/>
        <v>1.8139781319690601E-2</v>
      </c>
      <c r="Q13">
        <f t="shared" si="0"/>
        <v>4.3288291567940233E-3</v>
      </c>
      <c r="R13">
        <f t="shared" si="0"/>
        <v>3.5478389824933897E-5</v>
      </c>
      <c r="S13">
        <f t="shared" si="0"/>
        <v>9.9864794516134446E-9</v>
      </c>
    </row>
    <row r="14" spans="1:19" x14ac:dyDescent="0.25">
      <c r="A14" s="7">
        <v>-41.367019465712772</v>
      </c>
      <c r="B14" s="7">
        <v>11.616008443799998</v>
      </c>
      <c r="C14" s="7">
        <v>62.367019465712772</v>
      </c>
      <c r="D14" s="7">
        <v>-64.50809252446021</v>
      </c>
      <c r="E14" s="7">
        <v>18.6884996792</v>
      </c>
      <c r="F14" s="7">
        <v>65.098092524460213</v>
      </c>
      <c r="I14">
        <f t="shared" si="7"/>
        <v>6.3934166830298265E-16</v>
      </c>
      <c r="J14">
        <f t="shared" si="8"/>
        <v>1.8888492569740918E-8</v>
      </c>
      <c r="K14">
        <f t="shared" si="9"/>
        <v>7.0778029808683395E-4</v>
      </c>
      <c r="L14">
        <f t="shared" si="10"/>
        <v>4.7343837974275606E-3</v>
      </c>
      <c r="M14">
        <f t="shared" si="11"/>
        <v>7.6875735246827897E-4</v>
      </c>
      <c r="O14">
        <f t="shared" si="1"/>
        <v>1.1628175226447736E-3</v>
      </c>
      <c r="P14">
        <f t="shared" si="1"/>
        <v>5.8809212233821989E-3</v>
      </c>
      <c r="Q14">
        <f t="shared" si="0"/>
        <v>5.8085689975442712E-3</v>
      </c>
      <c r="R14">
        <f t="shared" si="0"/>
        <v>3.9329793887617516E-3</v>
      </c>
      <c r="S14">
        <f t="shared" si="0"/>
        <v>1.8255886025116562E-3</v>
      </c>
    </row>
    <row r="15" spans="1:19" x14ac:dyDescent="0.25">
      <c r="A15" s="7">
        <v>-47.688670635420948</v>
      </c>
      <c r="B15" s="7">
        <v>14.2570041847</v>
      </c>
      <c r="C15" s="7">
        <v>68.688670635420948</v>
      </c>
      <c r="D15" s="7">
        <v>-60.077791150427664</v>
      </c>
      <c r="E15" s="7">
        <v>14.258018591099999</v>
      </c>
      <c r="F15" s="7">
        <v>60.667791150427668</v>
      </c>
      <c r="I15">
        <f t="shared" si="7"/>
        <v>1.1018304895798162E-12</v>
      </c>
      <c r="J15">
        <f t="shared" si="8"/>
        <v>2.5494540444819133E-7</v>
      </c>
      <c r="K15">
        <f t="shared" si="9"/>
        <v>7.0440027781223772E-4</v>
      </c>
      <c r="L15">
        <f t="shared" si="10"/>
        <v>4.6528965755218499E-3</v>
      </c>
      <c r="M15">
        <f t="shared" si="11"/>
        <v>1.0872416640716703E-3</v>
      </c>
      <c r="O15">
        <f t="shared" si="1"/>
        <v>1.1161897449754596E-3</v>
      </c>
      <c r="P15">
        <f t="shared" si="1"/>
        <v>6.3967311289503054E-3</v>
      </c>
      <c r="Q15">
        <f t="shared" si="0"/>
        <v>6.0097557529235467E-3</v>
      </c>
      <c r="R15">
        <f t="shared" si="0"/>
        <v>3.6556251811236022E-3</v>
      </c>
      <c r="S15">
        <f t="shared" si="0"/>
        <v>1.4397020122556528E-3</v>
      </c>
    </row>
    <row r="16" spans="1:19" x14ac:dyDescent="0.25">
      <c r="A16" s="7">
        <v>-29.635013948895356</v>
      </c>
      <c r="B16" s="7">
        <v>8.9999901962000006</v>
      </c>
      <c r="C16" s="7">
        <v>50.635013948895356</v>
      </c>
      <c r="D16" s="7">
        <v>-39.280970260626603</v>
      </c>
      <c r="E16" s="7">
        <v>10</v>
      </c>
      <c r="F16" s="7">
        <v>39.870970260626606</v>
      </c>
      <c r="I16">
        <f t="shared" si="7"/>
        <v>1.6438335459838677E-19</v>
      </c>
      <c r="J16">
        <f t="shared" si="8"/>
        <v>5.9328072470596532E-9</v>
      </c>
      <c r="K16">
        <f t="shared" si="9"/>
        <v>3.2000582371563631E-3</v>
      </c>
      <c r="L16">
        <f t="shared" si="10"/>
        <v>4.7442771655027182E-3</v>
      </c>
      <c r="M16">
        <f t="shared" si="11"/>
        <v>2.7734851131245707E-4</v>
      </c>
      <c r="O16">
        <f t="shared" si="1"/>
        <v>2.2255189196572855E-4</v>
      </c>
      <c r="P16">
        <f t="shared" si="1"/>
        <v>9.6960216323657405E-3</v>
      </c>
      <c r="Q16">
        <f t="shared" si="0"/>
        <v>7.5390407382025749E-3</v>
      </c>
      <c r="R16">
        <f t="shared" si="0"/>
        <v>2.1425386335684193E-3</v>
      </c>
      <c r="S16">
        <f t="shared" si="0"/>
        <v>2.2255189196572855E-4</v>
      </c>
    </row>
    <row r="17" spans="1:19" x14ac:dyDescent="0.25">
      <c r="A17" s="7">
        <v>-21.260218505145161</v>
      </c>
      <c r="B17" s="7">
        <v>10.241342856599999</v>
      </c>
      <c r="C17" s="7">
        <v>42.260218505145161</v>
      </c>
      <c r="D17" s="7">
        <v>-78.753814982601142</v>
      </c>
      <c r="E17" s="7">
        <v>2.3410529357101839</v>
      </c>
      <c r="F17" s="7">
        <v>79.343814982601145</v>
      </c>
      <c r="I17">
        <f t="shared" si="7"/>
        <v>6.0286604394094723E-13</v>
      </c>
      <c r="J17">
        <f t="shared" si="8"/>
        <v>7.8178787866753208E-6</v>
      </c>
      <c r="K17">
        <f t="shared" si="9"/>
        <v>1.9026331904000236E-2</v>
      </c>
      <c r="L17">
        <f t="shared" si="10"/>
        <v>4.7199304463638883E-3</v>
      </c>
      <c r="M17">
        <f t="shared" si="11"/>
        <v>8.4676520153255361E-5</v>
      </c>
      <c r="O17">
        <f t="shared" si="1"/>
        <v>2.1884180934863616E-3</v>
      </c>
      <c r="P17">
        <f t="shared" si="1"/>
        <v>5.0258317883897213E-3</v>
      </c>
      <c r="Q17">
        <f t="shared" si="0"/>
        <v>4.4924107647872687E-3</v>
      </c>
      <c r="R17">
        <f t="shared" si="0"/>
        <v>3.1143977972015987E-3</v>
      </c>
      <c r="S17">
        <f t="shared" si="0"/>
        <v>1.6745257173402834E-3</v>
      </c>
    </row>
    <row r="18" spans="1:19" x14ac:dyDescent="0.25">
      <c r="A18" s="7">
        <v>-52.610275722653213</v>
      </c>
      <c r="B18" s="7">
        <v>11.189978134499999</v>
      </c>
      <c r="C18" s="7">
        <v>73.610275722653213</v>
      </c>
      <c r="D18" s="7">
        <v>-83.980719510732825</v>
      </c>
      <c r="E18" s="7">
        <v>4.5695429918104793</v>
      </c>
      <c r="F18" s="7">
        <v>84.570719510732829</v>
      </c>
      <c r="I18">
        <f t="shared" si="7"/>
        <v>8.6185129572940332E-21</v>
      </c>
      <c r="J18">
        <f t="shared" si="8"/>
        <v>1.4303351012142112E-11</v>
      </c>
      <c r="K18">
        <f t="shared" si="9"/>
        <v>1.7943504825826908E-5</v>
      </c>
      <c r="L18">
        <f t="shared" si="10"/>
        <v>4.350061071641838E-3</v>
      </c>
      <c r="M18">
        <f t="shared" si="11"/>
        <v>1.1723043754582312E-3</v>
      </c>
      <c r="O18">
        <f t="shared" si="1"/>
        <v>2.1963436014452694E-3</v>
      </c>
      <c r="P18">
        <f t="shared" si="1"/>
        <v>4.7103815074898622E-3</v>
      </c>
      <c r="Q18">
        <f t="shared" si="0"/>
        <v>4.3209327873886252E-3</v>
      </c>
      <c r="R18">
        <f t="shared" si="0"/>
        <v>3.1691598314138917E-3</v>
      </c>
      <c r="S18">
        <f t="shared" si="0"/>
        <v>1.8584718135544222E-3</v>
      </c>
    </row>
    <row r="19" spans="1:19" x14ac:dyDescent="0.25">
      <c r="A19" s="7">
        <v>-34.25341378325377</v>
      </c>
      <c r="B19" s="7">
        <v>17.931537396300001</v>
      </c>
      <c r="C19" s="7">
        <v>55.25341378325377</v>
      </c>
      <c r="D19" s="7">
        <v>-77.051533272224688</v>
      </c>
      <c r="E19" s="7">
        <v>3.7160785222997319</v>
      </c>
      <c r="F19" s="7">
        <v>77.641533272224692</v>
      </c>
      <c r="I19">
        <f t="shared" si="7"/>
        <v>2.7470089569687741E-7</v>
      </c>
      <c r="J19">
        <f t="shared" si="8"/>
        <v>1.9299029060978077E-4</v>
      </c>
      <c r="K19">
        <f t="shared" si="9"/>
        <v>8.2529237136123312E-3</v>
      </c>
      <c r="L19">
        <f t="shared" si="10"/>
        <v>5.4034742442583845E-3</v>
      </c>
      <c r="M19">
        <f t="shared" si="11"/>
        <v>6.2907770516154962E-4</v>
      </c>
      <c r="O19">
        <f t="shared" si="1"/>
        <v>2.1053676147316743E-3</v>
      </c>
      <c r="P19">
        <f t="shared" si="1"/>
        <v>5.1323767398245117E-3</v>
      </c>
      <c r="Q19">
        <f t="shared" si="0"/>
        <v>4.6067257627883688E-3</v>
      </c>
      <c r="R19">
        <f t="shared" si="0"/>
        <v>3.1710000269423587E-3</v>
      </c>
      <c r="S19">
        <f t="shared" si="0"/>
        <v>1.673902609766755E-3</v>
      </c>
    </row>
    <row r="20" spans="1:19" x14ac:dyDescent="0.25">
      <c r="A20" s="7">
        <v>-41.862771132121793</v>
      </c>
      <c r="B20" s="7">
        <v>11.013835973199999</v>
      </c>
      <c r="C20" s="7">
        <v>62.862771132121793</v>
      </c>
      <c r="D20" s="7">
        <v>-70.863309838764536</v>
      </c>
      <c r="E20" s="7">
        <v>6.0083493796723815</v>
      </c>
      <c r="F20" s="7">
        <v>71.45330983876454</v>
      </c>
      <c r="I20">
        <f t="shared" si="7"/>
        <v>1.324527499626478E-17</v>
      </c>
      <c r="J20">
        <f t="shared" si="8"/>
        <v>3.0548240550913712E-9</v>
      </c>
      <c r="K20">
        <f t="shared" si="9"/>
        <v>4.2240864812491565E-4</v>
      </c>
      <c r="L20">
        <f t="shared" si="10"/>
        <v>4.6844242502962269E-3</v>
      </c>
      <c r="M20">
        <f t="shared" si="11"/>
        <v>7.7319783888381408E-4</v>
      </c>
      <c r="O20">
        <f t="shared" si="1"/>
        <v>1.8575037073660819E-3</v>
      </c>
      <c r="P20">
        <f t="shared" si="1"/>
        <v>5.5635541642947905E-3</v>
      </c>
      <c r="Q20">
        <f t="shared" si="0"/>
        <v>4.985923014354127E-3</v>
      </c>
      <c r="R20">
        <f t="shared" si="0"/>
        <v>3.2661667750618832E-3</v>
      </c>
      <c r="S20">
        <f t="shared" si="0"/>
        <v>1.5639781635918195E-3</v>
      </c>
    </row>
    <row r="21" spans="1:19" x14ac:dyDescent="0.25">
      <c r="A21" s="7">
        <v>-28.651271527180072</v>
      </c>
      <c r="B21" s="7">
        <v>13.685359006699999</v>
      </c>
      <c r="C21" s="7">
        <v>49.651271527180072</v>
      </c>
      <c r="D21" s="7">
        <v>-78.129272461430531</v>
      </c>
      <c r="E21" s="7">
        <v>7.2588792258630148</v>
      </c>
      <c r="F21" s="7">
        <v>78.719272461430535</v>
      </c>
      <c r="I21">
        <f t="shared" si="7"/>
        <v>1.2849825525088409E-9</v>
      </c>
      <c r="J21">
        <f t="shared" si="8"/>
        <v>4.0400585172014183E-5</v>
      </c>
      <c r="K21">
        <f t="shared" si="9"/>
        <v>1.0397205051072462E-2</v>
      </c>
      <c r="L21">
        <f t="shared" si="10"/>
        <v>5.2004026152374346E-3</v>
      </c>
      <c r="M21">
        <f t="shared" si="11"/>
        <v>3.1591951373141094E-4</v>
      </c>
      <c r="O21">
        <f t="shared" si="1"/>
        <v>2.00302515864988E-3</v>
      </c>
      <c r="P21">
        <f t="shared" si="1"/>
        <v>5.0464104471710956E-3</v>
      </c>
      <c r="Q21">
        <f t="shared" si="1"/>
        <v>4.6479810853580616E-3</v>
      </c>
      <c r="R21">
        <f t="shared" si="1"/>
        <v>3.3068225051887819E-3</v>
      </c>
      <c r="S21">
        <f t="shared" si="1"/>
        <v>1.817281345209571E-3</v>
      </c>
    </row>
    <row r="22" spans="1:19" x14ac:dyDescent="0.25">
      <c r="A22" s="7">
        <v>-23.582246111621536</v>
      </c>
      <c r="B22" s="7">
        <v>2.7012057422</v>
      </c>
      <c r="C22" s="7">
        <v>44.582246111621536</v>
      </c>
      <c r="D22" s="7">
        <v>-87.711631746677512</v>
      </c>
      <c r="E22" s="7">
        <v>3.5412926797899451</v>
      </c>
      <c r="F22" s="7">
        <v>88.301631746677515</v>
      </c>
      <c r="I22">
        <f t="shared" si="7"/>
        <v>4.2335246975168011E-167</v>
      </c>
      <c r="J22">
        <f t="shared" si="8"/>
        <v>1.0429064454295481E-60</v>
      </c>
      <c r="K22">
        <f t="shared" si="9"/>
        <v>6.9349143608077525E-8</v>
      </c>
      <c r="L22">
        <f t="shared" si="10"/>
        <v>3.9179272492885914E-3</v>
      </c>
      <c r="M22">
        <f t="shared" si="11"/>
        <v>7.8025808261772073E-5</v>
      </c>
      <c r="O22">
        <f t="shared" si="1"/>
        <v>2.271814209273909E-3</v>
      </c>
      <c r="P22">
        <f t="shared" si="1"/>
        <v>4.514317322583142E-3</v>
      </c>
      <c r="Q22">
        <f t="shared" si="1"/>
        <v>4.1488027558228557E-3</v>
      </c>
      <c r="R22">
        <f t="shared" si="1"/>
        <v>3.1055262473538843E-3</v>
      </c>
      <c r="S22">
        <f t="shared" si="1"/>
        <v>1.8933431479564225E-3</v>
      </c>
    </row>
    <row r="23" spans="1:19" x14ac:dyDescent="0.25">
      <c r="A23" s="7">
        <v>-19.474933476978613</v>
      </c>
      <c r="B23" s="7">
        <v>2.9772601409999999</v>
      </c>
      <c r="C23" s="7">
        <v>40.474933476978613</v>
      </c>
      <c r="D23" s="7">
        <v>-82.316170629466725</v>
      </c>
      <c r="E23" s="7">
        <v>7.0500677478548015</v>
      </c>
      <c r="F23" s="7">
        <v>82.906170629466729</v>
      </c>
      <c r="I23">
        <f t="shared" si="7"/>
        <v>2.8526398106200351E-123</v>
      </c>
      <c r="J23">
        <f t="shared" si="8"/>
        <v>9.8829578654492759E-42</v>
      </c>
      <c r="K23">
        <f t="shared" si="9"/>
        <v>2.748718215023491E-4</v>
      </c>
      <c r="L23">
        <f t="shared" si="10"/>
        <v>3.6536169178810448E-3</v>
      </c>
      <c r="M23">
        <f t="shared" si="11"/>
        <v>3.1992918740224938E-5</v>
      </c>
      <c r="O23">
        <f t="shared" si="1"/>
        <v>2.0906673009032676E-3</v>
      </c>
      <c r="P23">
        <f t="shared" si="1"/>
        <v>4.7946064554056783E-3</v>
      </c>
      <c r="Q23">
        <f t="shared" si="1"/>
        <v>4.4465539145023981E-3</v>
      </c>
      <c r="R23">
        <f t="shared" si="1"/>
        <v>3.2673747492669653E-3</v>
      </c>
      <c r="S23">
        <f t="shared" si="1"/>
        <v>1.9023005065899388E-3</v>
      </c>
    </row>
    <row r="24" spans="1:19" x14ac:dyDescent="0.25">
      <c r="A24" s="7">
        <v>-21.458038504361802</v>
      </c>
      <c r="B24" s="7">
        <v>4.8257689962999999</v>
      </c>
      <c r="C24" s="7">
        <v>42.458038504361802</v>
      </c>
      <c r="D24" s="7">
        <v>-75.755066828113399</v>
      </c>
      <c r="E24" s="7">
        <v>4.3477344320320546</v>
      </c>
      <c r="F24" s="7">
        <v>76.345066828113403</v>
      </c>
      <c r="I24">
        <f t="shared" si="7"/>
        <v>9.1757662054779585E-51</v>
      </c>
      <c r="J24">
        <f t="shared" si="8"/>
        <v>1.2834329791459823E-18</v>
      </c>
      <c r="K24">
        <f t="shared" si="9"/>
        <v>2.9523650564357651E-3</v>
      </c>
      <c r="L24">
        <f t="shared" si="10"/>
        <v>4.0388098493257885E-3</v>
      </c>
      <c r="M24">
        <f t="shared" si="11"/>
        <v>5.9147829404870083E-5</v>
      </c>
      <c r="O24">
        <f t="shared" si="1"/>
        <v>2.0533955584884321E-3</v>
      </c>
      <c r="P24">
        <f t="shared" si="1"/>
        <v>5.2170482098748668E-3</v>
      </c>
      <c r="Q24">
        <f t="shared" si="1"/>
        <v>4.6856948365022622E-3</v>
      </c>
      <c r="R24">
        <f t="shared" si="1"/>
        <v>3.1981955454977698E-3</v>
      </c>
      <c r="S24">
        <f t="shared" si="1"/>
        <v>1.6588911452167742E-3</v>
      </c>
    </row>
    <row r="25" spans="1:19" x14ac:dyDescent="0.25">
      <c r="A25" s="7">
        <v>-42.956778070566656</v>
      </c>
      <c r="B25" s="7">
        <v>6.4705497234000005</v>
      </c>
      <c r="C25" s="7">
        <v>63.956778070566656</v>
      </c>
      <c r="D25" s="7">
        <v>-73.656715852439717</v>
      </c>
      <c r="E25" s="7">
        <v>7.8278411983037675</v>
      </c>
      <c r="F25" s="7">
        <v>74.246715852439721</v>
      </c>
      <c r="I25">
        <f t="shared" si="7"/>
        <v>1.010287212614404E-47</v>
      </c>
      <c r="J25">
        <f t="shared" si="8"/>
        <v>3.7572272171407828E-23</v>
      </c>
      <c r="K25">
        <f t="shared" si="9"/>
        <v>6.4512248569172473E-8</v>
      </c>
      <c r="L25">
        <f t="shared" si="10"/>
        <v>4.3945089140405656E-3</v>
      </c>
      <c r="M25">
        <f t="shared" si="11"/>
        <v>7.0549108064084452E-4</v>
      </c>
      <c r="O25">
        <f t="shared" si="1"/>
        <v>1.8717026931926769E-3</v>
      </c>
      <c r="P25">
        <f t="shared" si="1"/>
        <v>5.3434175742647395E-3</v>
      </c>
      <c r="Q25">
        <f t="shared" si="1"/>
        <v>4.8917131881327826E-3</v>
      </c>
      <c r="R25">
        <f t="shared" si="1"/>
        <v>3.3500465368063344E-3</v>
      </c>
      <c r="S25">
        <f t="shared" si="1"/>
        <v>1.7162821203682804E-3</v>
      </c>
    </row>
    <row r="26" spans="1:19" x14ac:dyDescent="0.25">
      <c r="A26" s="7">
        <v>-44.61378719580857</v>
      </c>
      <c r="B26" s="7">
        <v>4.5075035169</v>
      </c>
      <c r="C26" s="7">
        <v>65.61378719580857</v>
      </c>
      <c r="D26" s="7">
        <v>-45.155708533940128</v>
      </c>
      <c r="E26" s="7">
        <v>11.638728224227284</v>
      </c>
      <c r="F26" s="7">
        <v>45.745708533940132</v>
      </c>
      <c r="I26">
        <f t="shared" si="7"/>
        <v>1.7399220559086957E-99</v>
      </c>
      <c r="J26">
        <f t="shared" si="8"/>
        <v>8.6067601825355897E-48</v>
      </c>
      <c r="K26">
        <f t="shared" si="9"/>
        <v>2.4625331590080855E-15</v>
      </c>
      <c r="L26">
        <f t="shared" si="10"/>
        <v>4.2519983071895506E-3</v>
      </c>
      <c r="M26">
        <f t="shared" si="11"/>
        <v>7.2102431762459916E-4</v>
      </c>
      <c r="O26">
        <f t="shared" si="1"/>
        <v>4.4392245122132313E-4</v>
      </c>
      <c r="P26">
        <f t="shared" si="1"/>
        <v>8.4431326642523761E-3</v>
      </c>
      <c r="Q26">
        <f t="shared" si="1"/>
        <v>7.1960569411852037E-3</v>
      </c>
      <c r="R26">
        <f t="shared" si="1"/>
        <v>2.8551931866097509E-3</v>
      </c>
      <c r="S26">
        <f t="shared" si="1"/>
        <v>5.2738325391675565E-4</v>
      </c>
    </row>
    <row r="27" spans="1:19" x14ac:dyDescent="0.25">
      <c r="A27" s="7">
        <v>-32.329180335442985</v>
      </c>
      <c r="B27" s="7">
        <v>2.19336944392</v>
      </c>
      <c r="C27" s="7">
        <v>53.329180335442985</v>
      </c>
      <c r="D27" s="7">
        <v>-60.203940307698709</v>
      </c>
      <c r="E27" s="7">
        <v>1.5720830835055708</v>
      </c>
      <c r="F27" s="7">
        <v>60.793940307698712</v>
      </c>
      <c r="I27">
        <f t="shared" si="7"/>
        <v>0</v>
      </c>
      <c r="J27">
        <f t="shared" si="8"/>
        <v>7.7746515681095425E-130</v>
      </c>
      <c r="K27">
        <f t="shared" si="9"/>
        <v>4.943868640280338E-26</v>
      </c>
      <c r="L27">
        <f t="shared" si="10"/>
        <v>4.1572334934741398E-3</v>
      </c>
      <c r="M27">
        <f t="shared" si="11"/>
        <v>2.6543372009796317E-4</v>
      </c>
      <c r="O27">
        <f t="shared" si="1"/>
        <v>1.6251614361009591E-3</v>
      </c>
      <c r="P27">
        <f t="shared" si="1"/>
        <v>6.5600109913953415E-3</v>
      </c>
      <c r="Q27">
        <f t="shared" si="1"/>
        <v>5.3738829198971792E-3</v>
      </c>
      <c r="R27">
        <f t="shared" si="1"/>
        <v>2.8553584732030845E-3</v>
      </c>
      <c r="S27">
        <f t="shared" si="1"/>
        <v>9.8406068985393649E-4</v>
      </c>
    </row>
    <row r="28" spans="1:19" x14ac:dyDescent="0.25">
      <c r="A28" s="7">
        <v>-26.744967553818519</v>
      </c>
      <c r="B28" s="7">
        <v>3.3896050211000004</v>
      </c>
      <c r="C28" s="7">
        <v>47.744967553818519</v>
      </c>
      <c r="D28" s="7">
        <v>-70.918852563683359</v>
      </c>
      <c r="E28" s="7">
        <v>1.6715175519475696</v>
      </c>
      <c r="F28" s="7">
        <v>71.508852563683362</v>
      </c>
      <c r="I28">
        <f t="shared" si="7"/>
        <v>6.8448300305465369E-116</v>
      </c>
      <c r="J28">
        <f t="shared" si="8"/>
        <v>9.7101459311832066E-45</v>
      </c>
      <c r="K28">
        <f t="shared" si="9"/>
        <v>1.3168416636305412E-7</v>
      </c>
      <c r="L28">
        <f t="shared" si="10"/>
        <v>4.1372074121389405E-3</v>
      </c>
      <c r="M28">
        <f t="shared" si="11"/>
        <v>1.3939563533094205E-4</v>
      </c>
      <c r="O28">
        <f t="shared" si="1"/>
        <v>2.030400936418882E-3</v>
      </c>
      <c r="P28">
        <f t="shared" si="1"/>
        <v>5.577397651797893E-3</v>
      </c>
      <c r="Q28">
        <f t="shared" si="1"/>
        <v>4.8324300613721317E-3</v>
      </c>
      <c r="R28">
        <f t="shared" si="1"/>
        <v>3.0620369604045117E-3</v>
      </c>
      <c r="S28">
        <f t="shared" si="1"/>
        <v>1.4189469644152876E-3</v>
      </c>
    </row>
    <row r="29" spans="1:19" x14ac:dyDescent="0.25">
      <c r="A29" s="7">
        <v>-19.486483423814555</v>
      </c>
      <c r="B29" s="7">
        <v>3.0193330992999998</v>
      </c>
      <c r="C29" s="7">
        <v>40.486483423814555</v>
      </c>
      <c r="D29" s="7">
        <v>-62.136208226061584</v>
      </c>
      <c r="E29" s="7">
        <v>2.7638588743349746</v>
      </c>
      <c r="F29" s="7">
        <v>62.726208226061587</v>
      </c>
      <c r="I29">
        <f t="shared" si="7"/>
        <v>5.9927307923597973E-120</v>
      </c>
      <c r="J29">
        <f t="shared" si="8"/>
        <v>1.1944629518803406E-40</v>
      </c>
      <c r="K29">
        <f t="shared" si="9"/>
        <v>3.1743749975509842E-4</v>
      </c>
      <c r="L29">
        <f t="shared" si="10"/>
        <v>3.6599940915945932E-3</v>
      </c>
      <c r="M29">
        <f t="shared" si="11"/>
        <v>3.220155685426341E-5</v>
      </c>
      <c r="O29">
        <f t="shared" si="1"/>
        <v>1.6620249257326488E-3</v>
      </c>
      <c r="P29">
        <f t="shared" si="1"/>
        <v>6.3538863530306208E-3</v>
      </c>
      <c r="Q29">
        <f t="shared" si="1"/>
        <v>5.3326018553597294E-3</v>
      </c>
      <c r="R29">
        <f t="shared" si="1"/>
        <v>2.9801118439690541E-3</v>
      </c>
      <c r="S29">
        <f t="shared" si="1"/>
        <v>1.1089696352503172E-3</v>
      </c>
    </row>
    <row r="30" spans="1:19" x14ac:dyDescent="0.25">
      <c r="A30" s="7">
        <v>-19.663228462687883</v>
      </c>
      <c r="B30" s="7">
        <v>2.5865325329999997</v>
      </c>
      <c r="C30" s="7">
        <v>40.663228462687883</v>
      </c>
      <c r="D30" s="7">
        <v>-62.950861961266313</v>
      </c>
      <c r="E30" s="7">
        <v>2.361836945042723</v>
      </c>
      <c r="F30" s="7">
        <v>63.540861961266316</v>
      </c>
      <c r="I30">
        <f t="shared" si="7"/>
        <v>1.309688577454692E-163</v>
      </c>
      <c r="J30">
        <f t="shared" si="8"/>
        <v>3.306441277155911E-55</v>
      </c>
      <c r="K30">
        <f t="shared" si="9"/>
        <v>3.1448625699250971E-5</v>
      </c>
      <c r="L30">
        <f t="shared" si="10"/>
        <v>3.6209089862827403E-3</v>
      </c>
      <c r="M30">
        <f t="shared" si="11"/>
        <v>3.2505045709539013E-5</v>
      </c>
      <c r="O30">
        <f t="shared" si="1"/>
        <v>1.7152112038001524E-3</v>
      </c>
      <c r="P30">
        <f t="shared" si="1"/>
        <v>6.2741795873202475E-3</v>
      </c>
      <c r="Q30">
        <f t="shared" si="1"/>
        <v>5.2682422856598719E-3</v>
      </c>
      <c r="R30">
        <f t="shared" si="1"/>
        <v>2.9762383636121113E-3</v>
      </c>
      <c r="S30">
        <f t="shared" si="1"/>
        <v>1.13126110916999E-3</v>
      </c>
    </row>
    <row r="31" spans="1:19" x14ac:dyDescent="0.25">
      <c r="A31" s="7">
        <v>-17.460816298548359</v>
      </c>
      <c r="B31" s="7">
        <v>5.9236624015999997</v>
      </c>
      <c r="C31" s="7">
        <v>38.460816298548359</v>
      </c>
      <c r="D31" s="7">
        <v>-67.856937117580344</v>
      </c>
      <c r="E31" s="7">
        <v>2.2442984927008025</v>
      </c>
      <c r="F31" s="7">
        <v>68.446937117580347</v>
      </c>
      <c r="I31">
        <f t="shared" si="7"/>
        <v>6.6730133777678437E-31</v>
      </c>
      <c r="J31">
        <f t="shared" si="8"/>
        <v>4.7241524503680347E-11</v>
      </c>
      <c r="K31">
        <f t="shared" si="9"/>
        <v>2.4284286848401469E-2</v>
      </c>
      <c r="L31">
        <f t="shared" si="10"/>
        <v>3.8602929179755228E-3</v>
      </c>
      <c r="M31">
        <f t="shared" si="11"/>
        <v>2.3823177434184775E-5</v>
      </c>
      <c r="O31">
        <f t="shared" si="1"/>
        <v>1.9099491365081823E-3</v>
      </c>
      <c r="P31">
        <f t="shared" si="1"/>
        <v>5.8253575873334282E-3</v>
      </c>
      <c r="Q31">
        <f t="shared" si="1"/>
        <v>5.0059323119987231E-3</v>
      </c>
      <c r="R31">
        <f t="shared" si="1"/>
        <v>3.0572329972631297E-3</v>
      </c>
      <c r="S31">
        <f t="shared" si="1"/>
        <v>1.3269461100874728E-3</v>
      </c>
    </row>
    <row r="32" spans="1:19" x14ac:dyDescent="0.25">
      <c r="A32" s="7">
        <v>-35.180526141899371</v>
      </c>
      <c r="B32" s="7">
        <v>2.2560420979</v>
      </c>
      <c r="C32" s="7">
        <v>56.180526141899371</v>
      </c>
      <c r="D32" s="7">
        <v>-66.159120181736199</v>
      </c>
      <c r="E32" s="7">
        <v>0.80394173865631002</v>
      </c>
      <c r="F32" s="7">
        <v>66.749120181736203</v>
      </c>
      <c r="I32">
        <f t="shared" si="7"/>
        <v>0</v>
      </c>
      <c r="J32">
        <f t="shared" si="8"/>
        <v>3.8883099998483133E-136</v>
      </c>
      <c r="K32">
        <f t="shared" si="9"/>
        <v>1.0113873380015855E-30</v>
      </c>
      <c r="L32">
        <f t="shared" si="10"/>
        <v>4.1871931917307984E-3</v>
      </c>
      <c r="M32">
        <f t="shared" si="11"/>
        <v>3.5153753152871912E-4</v>
      </c>
      <c r="O32">
        <f t="shared" si="1"/>
        <v>1.9108281259622223E-3</v>
      </c>
      <c r="P32">
        <f t="shared" si="1"/>
        <v>5.9763086672737862E-3</v>
      </c>
      <c r="Q32">
        <f t="shared" si="1"/>
        <v>5.0302271042651329E-3</v>
      </c>
      <c r="R32">
        <f t="shared" si="1"/>
        <v>2.9565292127096262E-3</v>
      </c>
      <c r="S32">
        <f t="shared" si="1"/>
        <v>1.2134356905013851E-3</v>
      </c>
    </row>
    <row r="33" spans="1:19" x14ac:dyDescent="0.25">
      <c r="A33" s="7">
        <v>-49.461992757083074</v>
      </c>
      <c r="B33" s="7">
        <v>2.3554290177999997</v>
      </c>
      <c r="C33" s="7">
        <v>70.461992757083067</v>
      </c>
      <c r="D33" s="7">
        <v>-65.68603504131309</v>
      </c>
      <c r="E33" s="7">
        <v>2.8303862714587709</v>
      </c>
      <c r="F33" s="7">
        <v>66.276035041313094</v>
      </c>
      <c r="I33">
        <f t="shared" si="7"/>
        <v>0</v>
      </c>
      <c r="J33">
        <f t="shared" si="8"/>
        <v>8.0515668251062444E-196</v>
      </c>
      <c r="K33">
        <f t="shared" si="9"/>
        <v>1.4153390540153159E-65</v>
      </c>
      <c r="L33">
        <f t="shared" si="10"/>
        <v>4.0515679712442854E-3</v>
      </c>
      <c r="M33">
        <f t="shared" si="11"/>
        <v>8.4008134622545738E-4</v>
      </c>
      <c r="O33">
        <f t="shared" si="1"/>
        <v>1.8064060455142293E-3</v>
      </c>
      <c r="P33">
        <f t="shared" si="1"/>
        <v>6.0139181459979135E-3</v>
      </c>
      <c r="Q33">
        <f t="shared" si="1"/>
        <v>5.1434446500339881E-3</v>
      </c>
      <c r="R33">
        <f t="shared" si="1"/>
        <v>3.0560198703724882E-3</v>
      </c>
      <c r="S33">
        <f t="shared" si="1"/>
        <v>1.2614319360341861E-3</v>
      </c>
    </row>
    <row r="34" spans="1:19" x14ac:dyDescent="0.25">
      <c r="A34" s="7"/>
      <c r="C34" s="7"/>
      <c r="D34" s="7">
        <v>-56.701879438629589</v>
      </c>
      <c r="E34" s="7">
        <v>1.1700518705834828</v>
      </c>
      <c r="F34" s="7">
        <v>57.291879438629593</v>
      </c>
    </row>
    <row r="35" spans="1:19" x14ac:dyDescent="0.25">
      <c r="A35" s="7"/>
      <c r="C35" s="7"/>
      <c r="D35" s="7">
        <v>-77.998994493411516</v>
      </c>
      <c r="E35" s="7">
        <v>1.9573122850047187</v>
      </c>
      <c r="F35" s="7">
        <v>78.588994493411519</v>
      </c>
      <c r="I35">
        <f>SUM(I5:I33)</f>
        <v>2.7598758359868076E-7</v>
      </c>
      <c r="J35">
        <f t="shared" ref="J35:M35" si="12">SUM(J5:J33)</f>
        <v>2.4149203943414174E-4</v>
      </c>
      <c r="K35">
        <f t="shared" si="12"/>
        <v>0.20099198760721887</v>
      </c>
      <c r="L35">
        <f t="shared" si="12"/>
        <v>0.10056979696119682</v>
      </c>
      <c r="M35">
        <f t="shared" si="12"/>
        <v>1.0139082457226134E-2</v>
      </c>
      <c r="O35">
        <f>SUM(O5:O33)</f>
        <v>3.809457688079914E-2</v>
      </c>
      <c r="P35">
        <f>SUM(P5:P33)</f>
        <v>0.21668637519002218</v>
      </c>
      <c r="Q35">
        <f>SUM(Q5:Q33)</f>
        <v>0.16185914169966256</v>
      </c>
      <c r="R35">
        <f>SUM(R5:R33)</f>
        <v>7.6246197208922145E-2</v>
      </c>
      <c r="S35">
        <f>SUM(S5:S33)</f>
        <v>3.0670563298128225E-2</v>
      </c>
    </row>
    <row r="36" spans="1:19" x14ac:dyDescent="0.25">
      <c r="A36" s="7"/>
      <c r="C36" s="7"/>
      <c r="D36" s="7">
        <v>-66.993137265887853</v>
      </c>
      <c r="E36" s="7">
        <v>1.4185422618001728</v>
      </c>
      <c r="F36" s="7">
        <v>67.583137265887856</v>
      </c>
      <c r="I36">
        <f>I35/26</f>
        <v>1.0614907061487721E-8</v>
      </c>
      <c r="J36">
        <f t="shared" ref="J36:L36" si="13">J35/26</f>
        <v>9.2881553628516052E-6</v>
      </c>
      <c r="K36">
        <f t="shared" si="13"/>
        <v>7.7304610618161105E-3</v>
      </c>
      <c r="L36">
        <f t="shared" si="13"/>
        <v>3.8680691138921852E-3</v>
      </c>
      <c r="M36" s="29">
        <v>8.3273117046255796E-6</v>
      </c>
      <c r="O36">
        <f>O35/35</f>
        <v>1.0884164823085469E-3</v>
      </c>
      <c r="P36">
        <f t="shared" ref="P36:R36" si="14">P35/35</f>
        <v>6.191039291143491E-3</v>
      </c>
      <c r="Q36">
        <f t="shared" si="14"/>
        <v>4.6245469057046443E-3</v>
      </c>
      <c r="R36">
        <f t="shared" si="14"/>
        <v>2.1784627773977754E-3</v>
      </c>
      <c r="S36" s="29">
        <v>8.3273117046255796E-6</v>
      </c>
    </row>
    <row r="37" spans="1:19" x14ac:dyDescent="0.25">
      <c r="A37" s="7"/>
      <c r="C37" s="7"/>
      <c r="D37" s="7">
        <v>-79.685296794137827</v>
      </c>
      <c r="E37" s="7">
        <v>3.2195537698782886</v>
      </c>
      <c r="F37" s="7">
        <v>80.27529679413783</v>
      </c>
    </row>
    <row r="38" spans="1:19" x14ac:dyDescent="0.25">
      <c r="A38" s="7"/>
      <c r="C38" s="7"/>
      <c r="D38" s="7">
        <v>-70.217962676231593</v>
      </c>
      <c r="E38" s="7">
        <v>4.0682609451731464</v>
      </c>
      <c r="F38" s="7">
        <v>70.807962676231597</v>
      </c>
    </row>
    <row r="39" spans="1:19" x14ac:dyDescent="0.25">
      <c r="A39" s="7"/>
      <c r="C39" s="7"/>
      <c r="D39" s="7">
        <v>-67.993248915326205</v>
      </c>
      <c r="E39" s="7">
        <v>2.41306899593694</v>
      </c>
      <c r="F39" s="7">
        <v>68.583248915326209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topLeftCell="H8" workbookViewId="0">
      <selection activeCell="X20" sqref="X20"/>
    </sheetView>
  </sheetViews>
  <sheetFormatPr defaultColWidth="11" defaultRowHeight="15.75" x14ac:dyDescent="0.25"/>
  <cols>
    <col min="19" max="20" width="10.875" style="7"/>
  </cols>
  <sheetData>
    <row r="1" spans="1:23" x14ac:dyDescent="0.25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23" x14ac:dyDescent="0.25">
      <c r="A2" s="19"/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23" x14ac:dyDescent="0.25">
      <c r="A3" s="19"/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23" x14ac:dyDescent="0.25">
      <c r="A4" s="19"/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23" x14ac:dyDescent="0.25">
      <c r="A5" s="19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3" x14ac:dyDescent="0.25">
      <c r="A6" s="19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23" ht="18.75" x14ac:dyDescent="0.3">
      <c r="A7" s="21" t="s">
        <v>64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23" s="1" customFormat="1" x14ac:dyDescent="0.25">
      <c r="A8" s="18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/>
      <c r="G8" s="10" t="s">
        <v>11</v>
      </c>
      <c r="H8" s="10"/>
      <c r="I8" s="10" t="s">
        <v>13</v>
      </c>
      <c r="J8" s="10" t="s">
        <v>14</v>
      </c>
      <c r="K8" s="10"/>
      <c r="L8" s="1" t="s">
        <v>15</v>
      </c>
      <c r="M8" s="1" t="s">
        <v>16</v>
      </c>
      <c r="O8" s="1" t="s">
        <v>18</v>
      </c>
      <c r="P8" s="1" t="s">
        <v>19</v>
      </c>
      <c r="S8" s="27" t="s">
        <v>174</v>
      </c>
      <c r="T8" s="27" t="s">
        <v>20</v>
      </c>
    </row>
    <row r="9" spans="1:23" x14ac:dyDescent="0.25">
      <c r="A9" t="s">
        <v>52</v>
      </c>
      <c r="B9" t="s">
        <v>22</v>
      </c>
      <c r="C9">
        <v>2188.6689999999999</v>
      </c>
      <c r="D9">
        <v>170499.1</v>
      </c>
      <c r="E9">
        <v>7467.1949999999997</v>
      </c>
      <c r="G9">
        <v>13.602119999999999</v>
      </c>
      <c r="I9">
        <v>4.3796129324701179E-2</v>
      </c>
      <c r="J9">
        <v>1.3700225510574818E-5</v>
      </c>
      <c r="L9">
        <v>3.8152185624952754E-2</v>
      </c>
      <c r="M9">
        <v>3.8894133729844127E-2</v>
      </c>
      <c r="O9">
        <v>4.2735246719318831E-2</v>
      </c>
      <c r="P9">
        <v>1.3700225510574818E-5</v>
      </c>
      <c r="S9" s="7">
        <v>-32.345808534463671</v>
      </c>
      <c r="T9" s="7">
        <v>1.5102142062359456</v>
      </c>
    </row>
    <row r="11" spans="1:23" x14ac:dyDescent="0.25">
      <c r="A11" t="s">
        <v>51</v>
      </c>
      <c r="B11" t="s">
        <v>22</v>
      </c>
      <c r="C11">
        <v>7679.97</v>
      </c>
      <c r="D11">
        <v>167306.6</v>
      </c>
      <c r="E11">
        <v>7374.2359999999999</v>
      </c>
      <c r="G11">
        <v>10.890219999999999</v>
      </c>
      <c r="I11">
        <v>4.4076199167210089E-2</v>
      </c>
      <c r="J11">
        <v>1.7331836963177872E-5</v>
      </c>
      <c r="L11">
        <v>3.7437807351943325E-2</v>
      </c>
      <c r="M11">
        <v>3.8151970411117557E-2</v>
      </c>
      <c r="O11">
        <v>4.3024899749239461E-2</v>
      </c>
      <c r="P11">
        <v>1.7331836963177872E-5</v>
      </c>
      <c r="S11" s="7">
        <v>-25.787194977970884</v>
      </c>
      <c r="T11" s="7">
        <v>1.5924447843572365</v>
      </c>
    </row>
    <row r="13" spans="1:23" x14ac:dyDescent="0.25">
      <c r="A13" t="s">
        <v>50</v>
      </c>
      <c r="B13" t="s">
        <v>22</v>
      </c>
      <c r="C13">
        <v>5787.8310000000001</v>
      </c>
      <c r="D13">
        <v>162292.29999999999</v>
      </c>
      <c r="E13">
        <v>7140.3220000000001</v>
      </c>
      <c r="G13">
        <v>10.936500000000001</v>
      </c>
      <c r="I13">
        <v>4.3996693142875444E-2</v>
      </c>
      <c r="J13">
        <v>1.7506593436730622E-5</v>
      </c>
      <c r="L13">
        <v>3.631576914541202E-2</v>
      </c>
      <c r="M13">
        <v>3.6987381753946801E-2</v>
      </c>
      <c r="O13">
        <v>4.2972952222256347E-2</v>
      </c>
      <c r="P13">
        <v>1.7506593436730622E-5</v>
      </c>
      <c r="S13" s="7">
        <v>-26.96344283144958</v>
      </c>
      <c r="T13" s="7">
        <v>1.5964017951878913</v>
      </c>
    </row>
    <row r="15" spans="1:23" x14ac:dyDescent="0.25">
      <c r="A15" t="s">
        <v>49</v>
      </c>
      <c r="B15" t="s">
        <v>22</v>
      </c>
      <c r="C15">
        <v>4235.0079999999998</v>
      </c>
      <c r="D15">
        <v>141802.70000000001</v>
      </c>
      <c r="E15">
        <v>6235.2079999999996</v>
      </c>
      <c r="G15">
        <v>9.4662629999999996</v>
      </c>
      <c r="I15">
        <v>4.3970999608185457E-2</v>
      </c>
      <c r="J15">
        <v>2.1630968867498076E-5</v>
      </c>
      <c r="L15">
        <v>3.1730859180602644E-2</v>
      </c>
      <c r="M15">
        <v>3.2242398686790338E-2</v>
      </c>
      <c r="O15">
        <v>4.3052670505324533E-2</v>
      </c>
      <c r="P15">
        <v>2.1630968867498076E-5</v>
      </c>
      <c r="S15" s="7">
        <v>-25.158381747936609</v>
      </c>
      <c r="T15" s="7">
        <v>1.6897900280667588</v>
      </c>
    </row>
    <row r="16" spans="1:23" x14ac:dyDescent="0.25">
      <c r="W16" t="s">
        <v>311</v>
      </c>
    </row>
    <row r="17" spans="1:23" x14ac:dyDescent="0.25">
      <c r="A17" t="s">
        <v>48</v>
      </c>
      <c r="B17" t="s">
        <v>22</v>
      </c>
      <c r="C17">
        <v>1265.664</v>
      </c>
      <c r="D17">
        <v>68365.66</v>
      </c>
      <c r="E17">
        <v>2979.9250000000002</v>
      </c>
      <c r="G17">
        <v>7.1061589999999999</v>
      </c>
      <c r="I17">
        <v>4.3588021644448333E-2</v>
      </c>
      <c r="J17">
        <v>4.131079805078577E-5</v>
      </c>
      <c r="L17">
        <v>1.5298024157854249E-2</v>
      </c>
      <c r="M17">
        <v>1.5415940875821434E-2</v>
      </c>
      <c r="O17">
        <v>4.3050264105610615E-2</v>
      </c>
      <c r="P17">
        <v>4.131079805078577E-5</v>
      </c>
      <c r="S17" s="7">
        <v>-25.212869856658827</v>
      </c>
      <c r="T17" s="7">
        <v>2.1354004002639422</v>
      </c>
      <c r="W17" s="7">
        <f>AVERAGE(S9:S36)</f>
        <v>-28.985771058992196</v>
      </c>
    </row>
    <row r="19" spans="1:23" x14ac:dyDescent="0.25">
      <c r="A19" t="s">
        <v>47</v>
      </c>
      <c r="B19" t="s">
        <v>22</v>
      </c>
      <c r="C19">
        <v>1017.587</v>
      </c>
      <c r="D19">
        <v>80046.66</v>
      </c>
      <c r="E19">
        <v>3481.982</v>
      </c>
      <c r="G19">
        <v>7.1274519999999999</v>
      </c>
      <c r="I19">
        <v>4.3499405973391428E-2</v>
      </c>
      <c r="J19">
        <v>3.8023430589292186E-5</v>
      </c>
      <c r="L19">
        <v>1.7911854261855226E-2</v>
      </c>
      <c r="M19">
        <v>1.8073721191833994E-2</v>
      </c>
      <c r="O19">
        <v>4.2903581389382994E-2</v>
      </c>
      <c r="P19">
        <v>3.8023430589292186E-5</v>
      </c>
      <c r="S19" s="7">
        <v>-28.534206600200896</v>
      </c>
      <c r="T19" s="7">
        <v>2.0609645388333426</v>
      </c>
    </row>
    <row r="20" spans="1:23" x14ac:dyDescent="0.25">
      <c r="A20" t="s">
        <v>47</v>
      </c>
      <c r="B20" t="s">
        <v>23</v>
      </c>
      <c r="C20">
        <v>1495.9490000000001</v>
      </c>
      <c r="D20">
        <v>91559.12</v>
      </c>
      <c r="E20">
        <v>3975.5430000000001</v>
      </c>
      <c r="G20">
        <v>3.9659779999999998</v>
      </c>
      <c r="I20">
        <v>4.3420505911534735E-2</v>
      </c>
      <c r="J20">
        <v>6.3833025621833008E-5</v>
      </c>
      <c r="L20">
        <v>2.0487970563465283E-2</v>
      </c>
      <c r="M20">
        <v>2.0700021276755923E-2</v>
      </c>
      <c r="O20">
        <v>4.2767568025829338E-2</v>
      </c>
      <c r="P20">
        <v>6.3833025621833008E-5</v>
      </c>
      <c r="S20" s="7">
        <v>-31.613957191146348</v>
      </c>
      <c r="T20" s="7">
        <v>2.6453711991551647</v>
      </c>
    </row>
    <row r="21" spans="1:23" x14ac:dyDescent="0.25">
      <c r="A21" t="s">
        <v>47</v>
      </c>
      <c r="B21" t="s">
        <v>24</v>
      </c>
      <c r="C21">
        <v>908.12969999999996</v>
      </c>
      <c r="D21">
        <v>80455.09</v>
      </c>
      <c r="E21">
        <v>3507.3969999999999</v>
      </c>
      <c r="G21">
        <v>5.1996279999999997</v>
      </c>
      <c r="I21">
        <v>4.3594455228590824E-2</v>
      </c>
      <c r="J21">
        <v>5.2047736652699017E-5</v>
      </c>
      <c r="L21">
        <v>1.8003247689590617E-2</v>
      </c>
      <c r="M21">
        <v>1.8166778193359066E-2</v>
      </c>
      <c r="O21">
        <v>4.2995255774998027E-2</v>
      </c>
      <c r="P21">
        <v>5.2047736652699017E-5</v>
      </c>
      <c r="S21" s="7">
        <v>-26.458423486719674</v>
      </c>
      <c r="T21" s="7">
        <v>2.3785169010270639</v>
      </c>
    </row>
    <row r="23" spans="1:23" x14ac:dyDescent="0.25">
      <c r="A23" t="s">
        <v>46</v>
      </c>
      <c r="B23" t="s">
        <v>22</v>
      </c>
      <c r="C23">
        <v>677.24570000000006</v>
      </c>
      <c r="D23">
        <v>32672.84</v>
      </c>
      <c r="E23">
        <v>1405.655</v>
      </c>
      <c r="G23">
        <v>3.0942150000000002</v>
      </c>
      <c r="I23">
        <v>4.3022123439451207E-2</v>
      </c>
      <c r="J23">
        <v>1.3630704064948533E-4</v>
      </c>
      <c r="L23">
        <v>7.3111251412727764E-3</v>
      </c>
      <c r="M23">
        <v>7.3379494747177754E-3</v>
      </c>
      <c r="O23">
        <v>4.2670179759196659E-2</v>
      </c>
      <c r="P23">
        <v>1.3630704064948533E-4</v>
      </c>
      <c r="S23" s="7">
        <v>-33.819119712510059</v>
      </c>
      <c r="T23" s="7">
        <v>4.2864003214262967</v>
      </c>
    </row>
    <row r="24" spans="1:23" x14ac:dyDescent="0.25">
      <c r="A24" t="s">
        <v>46</v>
      </c>
      <c r="B24" t="s">
        <v>23</v>
      </c>
      <c r="C24">
        <v>597.96879999999999</v>
      </c>
      <c r="D24">
        <v>21712.400000000001</v>
      </c>
      <c r="E24">
        <v>932.20489999999995</v>
      </c>
      <c r="G24">
        <v>2.7313710000000002</v>
      </c>
      <c r="I24">
        <v>4.2934223761708058E-2</v>
      </c>
      <c r="J24">
        <v>1.8921917801496146E-4</v>
      </c>
      <c r="L24">
        <v>4.8585330665277659E-3</v>
      </c>
      <c r="M24">
        <v>4.8703644799637392E-3</v>
      </c>
      <c r="O24">
        <v>4.263781534778871E-2</v>
      </c>
      <c r="P24">
        <v>1.8921917801496146E-4</v>
      </c>
      <c r="S24" s="7">
        <v>-34.551947080020184</v>
      </c>
      <c r="T24" s="7">
        <v>5.4844898477927728</v>
      </c>
    </row>
    <row r="25" spans="1:23" x14ac:dyDescent="0.25">
      <c r="A25" t="s">
        <v>46</v>
      </c>
      <c r="B25" t="s">
        <v>24</v>
      </c>
      <c r="C25">
        <v>1142.3610000000001</v>
      </c>
      <c r="D25">
        <v>35757.699999999997</v>
      </c>
      <c r="E25">
        <v>1549.412</v>
      </c>
      <c r="G25">
        <v>1.557121</v>
      </c>
      <c r="I25">
        <v>4.3330883319589356E-2</v>
      </c>
      <c r="J25">
        <v>2.598795697021538E-4</v>
      </c>
      <c r="L25">
        <v>8.0014170627374162E-3</v>
      </c>
      <c r="M25">
        <v>8.0335569826953217E-3</v>
      </c>
      <c r="O25">
        <v>4.2960844167560408E-2</v>
      </c>
      <c r="P25">
        <v>2.598795697021538E-4</v>
      </c>
      <c r="S25" s="7">
        <v>-27.237605513929619</v>
      </c>
      <c r="T25" s="7">
        <v>7.0844530967658681</v>
      </c>
    </row>
    <row r="27" spans="1:23" x14ac:dyDescent="0.25">
      <c r="A27" t="s">
        <v>307</v>
      </c>
      <c r="C27">
        <v>23916.09</v>
      </c>
      <c r="D27">
        <v>229059.1</v>
      </c>
      <c r="E27">
        <v>10219.85</v>
      </c>
      <c r="G27">
        <v>9.0501339999999999</v>
      </c>
      <c r="I27">
        <v>4.4616660000000002E-2</v>
      </c>
      <c r="J27" s="29">
        <v>2.0618530000000001E-5</v>
      </c>
      <c r="L27">
        <v>4.9579891774891777E-2</v>
      </c>
      <c r="M27">
        <v>5.0840218028729942E-2</v>
      </c>
      <c r="O27">
        <v>4.3461045517197601E-2</v>
      </c>
      <c r="P27">
        <v>2.0618530000000001E-5</v>
      </c>
      <c r="S27" s="4">
        <v>-29.498583582621585</v>
      </c>
      <c r="T27" s="4">
        <v>0.46686536653582034</v>
      </c>
    </row>
    <row r="28" spans="1:23" x14ac:dyDescent="0.25">
      <c r="A28" t="s">
        <v>307</v>
      </c>
      <c r="C28">
        <v>30535.39</v>
      </c>
      <c r="D28">
        <v>162872.1</v>
      </c>
      <c r="E28">
        <v>7123.5510000000004</v>
      </c>
      <c r="G28">
        <v>1.19035</v>
      </c>
      <c r="I28">
        <v>4.3737079999999998E-2</v>
      </c>
      <c r="J28">
        <v>1.8398479999999999E-4</v>
      </c>
      <c r="L28">
        <v>3.5253701298701298E-2</v>
      </c>
      <c r="M28">
        <v>3.5886263098705483E-2</v>
      </c>
      <c r="O28">
        <v>4.2931316036156776E-2</v>
      </c>
      <c r="P28">
        <v>1.8398479999999999E-4</v>
      </c>
      <c r="S28" s="4">
        <v>-41.327641203077079</v>
      </c>
      <c r="T28" s="4">
        <v>4.16596775274569</v>
      </c>
    </row>
    <row r="29" spans="1:23" x14ac:dyDescent="0.25">
      <c r="A29" t="s">
        <v>307</v>
      </c>
      <c r="C29">
        <v>24047.03</v>
      </c>
      <c r="D29">
        <v>150128.6</v>
      </c>
      <c r="E29">
        <v>6609.0140000000001</v>
      </c>
      <c r="G29">
        <v>1.4186110000000001</v>
      </c>
      <c r="I29">
        <v>4.4022360000000003E-2</v>
      </c>
      <c r="J29">
        <v>1.6134520000000001E-4</v>
      </c>
      <c r="L29">
        <v>3.2495367965367963E-2</v>
      </c>
      <c r="M29">
        <v>3.3032062477803589E-2</v>
      </c>
      <c r="O29">
        <v>4.3274749053965639E-2</v>
      </c>
      <c r="P29">
        <v>1.6134520000000001E-4</v>
      </c>
      <c r="S29" s="4">
        <v>-33.658653348283998</v>
      </c>
      <c r="T29" s="4">
        <v>3.653339299008961</v>
      </c>
    </row>
    <row r="30" spans="1:23" x14ac:dyDescent="0.25">
      <c r="A30" t="s">
        <v>307</v>
      </c>
      <c r="C30">
        <v>29048.78</v>
      </c>
      <c r="D30">
        <v>170633.9</v>
      </c>
      <c r="E30">
        <v>7553.393</v>
      </c>
      <c r="G30">
        <v>9.9121640000000006</v>
      </c>
      <c r="I30">
        <v>4.4266680000000003E-2</v>
      </c>
      <c r="J30" s="29">
        <v>2.1722139999999999E-5</v>
      </c>
      <c r="L30">
        <v>3.6933744588744585E-2</v>
      </c>
      <c r="M30">
        <v>3.7628627650172809E-2</v>
      </c>
      <c r="O30">
        <v>4.3412327967794068E-2</v>
      </c>
      <c r="P30">
        <v>2.1722139999999999E-5</v>
      </c>
      <c r="S30" s="4">
        <v>-30.586464698638572</v>
      </c>
      <c r="T30" s="4">
        <v>0.49185440732401403</v>
      </c>
    </row>
    <row r="31" spans="1:23" x14ac:dyDescent="0.25">
      <c r="S31" s="4"/>
      <c r="T31"/>
    </row>
    <row r="32" spans="1:23" x14ac:dyDescent="0.25">
      <c r="A32" t="s">
        <v>308</v>
      </c>
      <c r="C32">
        <v>41913.629999999997</v>
      </c>
      <c r="D32">
        <v>349752.7</v>
      </c>
      <c r="E32">
        <v>15924.38</v>
      </c>
      <c r="G32">
        <v>16.775600000000001</v>
      </c>
      <c r="I32">
        <v>4.5530399999999999E-2</v>
      </c>
      <c r="J32" s="29">
        <v>8.7100389999999996E-6</v>
      </c>
      <c r="L32">
        <v>7.5704047619047615E-2</v>
      </c>
      <c r="M32" s="29">
        <v>7.8682333167492416E-2</v>
      </c>
      <c r="O32">
        <v>4.3730823603532303E-2</v>
      </c>
      <c r="P32">
        <v>8.7100389999999996E-6</v>
      </c>
      <c r="S32" s="4">
        <v>-23.474337921007283</v>
      </c>
      <c r="T32" s="4">
        <v>0.19722140959012546</v>
      </c>
    </row>
    <row r="34" spans="1:20" x14ac:dyDescent="0.25">
      <c r="A34" t="s">
        <v>309</v>
      </c>
      <c r="C34">
        <v>37598.36</v>
      </c>
      <c r="D34">
        <v>217284.2</v>
      </c>
      <c r="E34">
        <v>9702.2219999999998</v>
      </c>
      <c r="G34">
        <v>15.44533</v>
      </c>
      <c r="I34">
        <v>4.4652209999999998E-2</v>
      </c>
      <c r="J34">
        <v>1.6020650000000001E-5</v>
      </c>
      <c r="L34">
        <v>4.6417018164880725E-2</v>
      </c>
      <c r="M34" s="29">
        <v>4.7519883820116404E-2</v>
      </c>
      <c r="O34">
        <v>4.2887464754682886E-2</v>
      </c>
      <c r="P34">
        <v>1.6020650000000001E-5</v>
      </c>
      <c r="S34" s="4">
        <v>-28.899152728778521</v>
      </c>
      <c r="T34" s="7">
        <v>0.4</v>
      </c>
    </row>
    <row r="35" spans="1:20" x14ac:dyDescent="0.25">
      <c r="S35" s="4"/>
    </row>
    <row r="36" spans="1:20" x14ac:dyDescent="0.25">
      <c r="A36" t="s">
        <v>310</v>
      </c>
      <c r="C36">
        <v>21046.81</v>
      </c>
      <c r="D36">
        <v>206550.9</v>
      </c>
      <c r="E36">
        <v>9328.1720000000005</v>
      </c>
      <c r="G36">
        <v>9.9564000000000004</v>
      </c>
      <c r="I36">
        <v>4.5161609999999998E-2</v>
      </c>
      <c r="J36">
        <v>1.727946E-5</v>
      </c>
      <c r="L36">
        <v>4.4124132713158438E-2</v>
      </c>
      <c r="M36" s="29">
        <v>4.5119563517460548E-2</v>
      </c>
      <c r="O36">
        <v>4.3429931075377889E-2</v>
      </c>
      <c r="P36">
        <v>1.727946E-5</v>
      </c>
      <c r="S36" s="4">
        <v>-16.616088046446098</v>
      </c>
      <c r="T36" s="7">
        <v>0.4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3"/>
  <sheetViews>
    <sheetView topLeftCell="S6" zoomScaleNormal="100" workbookViewId="0">
      <selection activeCell="AH13" sqref="AH13"/>
    </sheetView>
  </sheetViews>
  <sheetFormatPr defaultColWidth="11" defaultRowHeight="15.75" x14ac:dyDescent="0.25"/>
  <cols>
    <col min="25" max="25" width="10.875" style="3"/>
    <col min="26" max="26" width="11.375" style="7" bestFit="1" customWidth="1"/>
    <col min="27" max="27" width="11" style="7" bestFit="1" customWidth="1"/>
  </cols>
  <sheetData>
    <row r="1" spans="1:27" x14ac:dyDescent="0.25">
      <c r="A1" s="19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7" x14ac:dyDescent="0.25">
      <c r="A2" s="19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27" x14ac:dyDescent="0.25">
      <c r="A3" s="19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27" x14ac:dyDescent="0.25">
      <c r="A4" s="19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27" x14ac:dyDescent="0.25">
      <c r="A5" s="19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27" x14ac:dyDescent="0.25">
      <c r="A6" s="1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27" ht="18.75" x14ac:dyDescent="0.3">
      <c r="A7" s="21" t="s">
        <v>64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spans="1:27" s="1" customFormat="1" x14ac:dyDescent="0.25">
      <c r="A8" s="18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0" t="s">
        <v>5</v>
      </c>
      <c r="G8" s="10" t="s">
        <v>6</v>
      </c>
      <c r="H8" s="10" t="s">
        <v>7</v>
      </c>
      <c r="I8" s="10" t="s">
        <v>8</v>
      </c>
      <c r="J8" s="10" t="s">
        <v>9</v>
      </c>
      <c r="K8" s="10" t="s">
        <v>10</v>
      </c>
      <c r="L8" s="10" t="s">
        <v>11</v>
      </c>
      <c r="M8" s="10"/>
      <c r="N8" s="10" t="s">
        <v>13</v>
      </c>
      <c r="O8" s="10" t="s">
        <v>14</v>
      </c>
      <c r="P8" s="10"/>
      <c r="Q8" s="1" t="s">
        <v>15</v>
      </c>
      <c r="R8" s="1" t="s">
        <v>16</v>
      </c>
      <c r="T8" s="1" t="s">
        <v>17</v>
      </c>
      <c r="V8" s="1" t="s">
        <v>18</v>
      </c>
      <c r="W8" s="1" t="s">
        <v>19</v>
      </c>
      <c r="Y8" s="2"/>
      <c r="Z8" s="27" t="s">
        <v>174</v>
      </c>
      <c r="AA8" s="27" t="s">
        <v>20</v>
      </c>
    </row>
    <row r="9" spans="1:27" x14ac:dyDescent="0.25">
      <c r="A9" s="23" t="s">
        <v>21</v>
      </c>
      <c r="B9" t="s">
        <v>22</v>
      </c>
      <c r="C9">
        <v>2955.24</v>
      </c>
      <c r="D9">
        <v>202439.5</v>
      </c>
      <c r="E9">
        <v>8895.5759999999991</v>
      </c>
      <c r="F9">
        <v>14786.67</v>
      </c>
      <c r="G9">
        <v>4065990</v>
      </c>
      <c r="H9">
        <v>92531050</v>
      </c>
      <c r="I9">
        <v>4.4163760000000003E-2</v>
      </c>
      <c r="J9">
        <v>7618</v>
      </c>
      <c r="K9">
        <v>46.496580000000002</v>
      </c>
      <c r="L9">
        <v>7.6942370000000002</v>
      </c>
      <c r="N9">
        <v>4.3941898422205306E-2</v>
      </c>
      <c r="O9">
        <v>2.2265570475848236E-5</v>
      </c>
      <c r="Q9">
        <v>4.529941437710007E-2</v>
      </c>
      <c r="R9">
        <v>4.6349210421569101E-2</v>
      </c>
      <c r="T9">
        <v>4.2901919667246428E-2</v>
      </c>
      <c r="V9">
        <v>4.2714260554428667E-2</v>
      </c>
      <c r="W9">
        <v>2.2265570475848236E-5</v>
      </c>
      <c r="Z9" s="7">
        <v>-32.820998266071655</v>
      </c>
      <c r="AA9" s="7">
        <v>1.7041593122846317</v>
      </c>
    </row>
    <row r="10" spans="1:27" x14ac:dyDescent="0.25">
      <c r="A10" s="22" t="s">
        <v>21</v>
      </c>
      <c r="B10" t="s">
        <v>23</v>
      </c>
      <c r="C10">
        <v>2318.88</v>
      </c>
      <c r="D10">
        <v>270719</v>
      </c>
      <c r="E10">
        <v>12030.3</v>
      </c>
      <c r="F10">
        <v>19404.87</v>
      </c>
      <c r="G10">
        <v>8183975</v>
      </c>
      <c r="H10">
        <v>184164700</v>
      </c>
      <c r="I10">
        <v>4.4163760000000003E-2</v>
      </c>
      <c r="J10">
        <v>11338</v>
      </c>
      <c r="K10">
        <v>69.201660000000004</v>
      </c>
      <c r="L10">
        <v>9.3867080000000005</v>
      </c>
      <c r="N10">
        <v>4.4438347848420462E-2</v>
      </c>
      <c r="O10">
        <v>1.5875125295513615E-5</v>
      </c>
      <c r="Q10">
        <v>6.0578158712870533E-2</v>
      </c>
      <c r="R10">
        <v>6.247032741743986E-2</v>
      </c>
      <c r="T10">
        <v>4.3032382629833964E-2</v>
      </c>
      <c r="V10">
        <v>4.2844152853418756E-2</v>
      </c>
      <c r="W10">
        <v>1.5875125295513615E-5</v>
      </c>
      <c r="Z10" s="7">
        <v>-29.879846940039091</v>
      </c>
      <c r="AA10" s="7">
        <v>1.5594604620663146</v>
      </c>
    </row>
    <row r="11" spans="1:27" x14ac:dyDescent="0.25">
      <c r="A11" s="22" t="s">
        <v>21</v>
      </c>
      <c r="B11" t="s">
        <v>24</v>
      </c>
      <c r="C11">
        <v>3366.848</v>
      </c>
      <c r="D11">
        <v>232274</v>
      </c>
      <c r="E11">
        <v>10256.39</v>
      </c>
      <c r="F11">
        <v>17497.05</v>
      </c>
      <c r="G11">
        <v>2481842</v>
      </c>
      <c r="H11">
        <v>56205660</v>
      </c>
      <c r="I11">
        <v>4.4163760000000003E-2</v>
      </c>
      <c r="J11">
        <v>4033</v>
      </c>
      <c r="K11">
        <v>24.615480000000002</v>
      </c>
      <c r="L11">
        <v>5.5983390000000002</v>
      </c>
      <c r="N11">
        <v>4.4156442607381531E-2</v>
      </c>
      <c r="O11">
        <v>2.8641106964921132E-5</v>
      </c>
      <c r="Q11">
        <v>5.1975410801876815E-2</v>
      </c>
      <c r="R11">
        <v>5.3362171186218714E-2</v>
      </c>
      <c r="T11">
        <v>4.2957555060422203E-2</v>
      </c>
      <c r="V11">
        <v>4.2769652590463184E-2</v>
      </c>
      <c r="W11">
        <v>2.8641106964921132E-5</v>
      </c>
      <c r="Z11" s="7">
        <v>-31.566756394142082</v>
      </c>
      <c r="AA11" s="7">
        <v>1.848520585006709</v>
      </c>
    </row>
    <row r="12" spans="1:27" x14ac:dyDescent="0.25">
      <c r="A12" t="s">
        <v>21</v>
      </c>
      <c r="B12" t="s">
        <v>25</v>
      </c>
      <c r="C12">
        <v>7638.808</v>
      </c>
      <c r="D12">
        <v>225145.2</v>
      </c>
      <c r="E12">
        <v>10040.41</v>
      </c>
      <c r="F12">
        <v>12860.2</v>
      </c>
      <c r="G12">
        <v>1030748</v>
      </c>
      <c r="H12">
        <v>23113400</v>
      </c>
      <c r="I12">
        <v>4.4163760000000003E-2</v>
      </c>
      <c r="J12">
        <v>1711</v>
      </c>
      <c r="K12">
        <v>10.44312</v>
      </c>
      <c r="L12">
        <v>3.6464490000000001</v>
      </c>
      <c r="N12">
        <v>4.4595256431334204E-2</v>
      </c>
      <c r="O12">
        <v>4.4893807479226542E-5</v>
      </c>
      <c r="Q12">
        <v>5.0380215866049224E-2</v>
      </c>
      <c r="R12">
        <v>5.1682093376405537E-2</v>
      </c>
      <c r="T12">
        <v>4.3421572797777551E-2</v>
      </c>
      <c r="V12">
        <v>4.3231640648083942E-2</v>
      </c>
      <c r="W12">
        <v>4.4893807479226542E-5</v>
      </c>
      <c r="Z12" s="7">
        <v>-21.105960805435252</v>
      </c>
      <c r="AA12" s="7">
        <v>2.2165304827521268</v>
      </c>
    </row>
    <row r="13" spans="1:27" x14ac:dyDescent="0.25">
      <c r="A13" t="s">
        <v>21</v>
      </c>
      <c r="B13" t="s">
        <v>26</v>
      </c>
      <c r="C13">
        <v>4309.0929999999998</v>
      </c>
      <c r="D13">
        <v>256596.8</v>
      </c>
      <c r="E13">
        <v>11457.86</v>
      </c>
      <c r="F13">
        <v>14696.8</v>
      </c>
      <c r="G13">
        <v>1561248</v>
      </c>
      <c r="H13">
        <v>34963880</v>
      </c>
      <c r="I13">
        <v>4.4163760000000003E-2</v>
      </c>
      <c r="J13">
        <v>2271</v>
      </c>
      <c r="K13">
        <v>13.861079999999999</v>
      </c>
      <c r="L13">
        <v>4.201009</v>
      </c>
      <c r="N13">
        <v>4.4653167783438225E-2</v>
      </c>
      <c r="O13">
        <v>3.6526023086337355E-5</v>
      </c>
      <c r="Q13">
        <v>5.7418066983162236E-2</v>
      </c>
      <c r="R13">
        <v>5.9115207453815599E-2</v>
      </c>
      <c r="T13">
        <v>4.3314006223528372E-2</v>
      </c>
      <c r="V13">
        <v>4.3124544585365458E-2</v>
      </c>
      <c r="W13">
        <v>3.6526023086337355E-5</v>
      </c>
    </row>
    <row r="15" spans="1:27" x14ac:dyDescent="0.25">
      <c r="A15" t="s">
        <v>27</v>
      </c>
      <c r="B15" t="s">
        <v>22</v>
      </c>
      <c r="C15">
        <v>8771.3799999999992</v>
      </c>
      <c r="D15">
        <v>236738.1</v>
      </c>
      <c r="E15">
        <v>10588.21</v>
      </c>
      <c r="F15">
        <v>14636.92</v>
      </c>
      <c r="G15">
        <v>6830667</v>
      </c>
      <c r="H15">
        <v>152724400</v>
      </c>
      <c r="I15">
        <v>4.4163760000000003E-2</v>
      </c>
      <c r="J15">
        <v>7168</v>
      </c>
      <c r="K15">
        <v>43.75</v>
      </c>
      <c r="L15">
        <v>7.4635259999999999</v>
      </c>
      <c r="N15">
        <v>4.4725446621495975E-2</v>
      </c>
      <c r="O15">
        <v>1.7491385671336436E-5</v>
      </c>
      <c r="Q15">
        <v>5.2974332038694789E-2</v>
      </c>
      <c r="R15">
        <v>5.4415648350607769E-2</v>
      </c>
      <c r="T15">
        <v>4.3487800035624857E-2</v>
      </c>
      <c r="V15">
        <v>4.3297578198551401E-2</v>
      </c>
      <c r="W15">
        <v>1.7491385671336436E-5</v>
      </c>
      <c r="Z15" s="7">
        <v>-19.612936850200601</v>
      </c>
      <c r="AA15" s="7">
        <v>1.5960574457560708</v>
      </c>
    </row>
    <row r="17" spans="1:31" x14ac:dyDescent="0.25">
      <c r="A17" t="s">
        <v>28</v>
      </c>
      <c r="B17" t="s">
        <v>22</v>
      </c>
      <c r="C17">
        <v>4930.7420000000002</v>
      </c>
      <c r="D17">
        <v>224501.9</v>
      </c>
      <c r="E17">
        <v>9982.9850000000006</v>
      </c>
      <c r="F17">
        <v>16129.32</v>
      </c>
      <c r="G17">
        <v>12911000</v>
      </c>
      <c r="H17">
        <v>290348300</v>
      </c>
      <c r="I17">
        <v>4.4163760000000003E-2</v>
      </c>
      <c r="J17">
        <v>14370</v>
      </c>
      <c r="K17">
        <v>87.707520000000002</v>
      </c>
      <c r="L17">
        <v>10.56753</v>
      </c>
      <c r="N17">
        <v>4.446728291503687E-2</v>
      </c>
      <c r="O17">
        <v>1.2647598584571637E-5</v>
      </c>
      <c r="Q17">
        <v>5.023626612665158E-2</v>
      </c>
      <c r="R17">
        <v>5.1530619073372093E-2</v>
      </c>
      <c r="T17">
        <v>4.3300307406476633E-2</v>
      </c>
      <c r="V17">
        <v>4.3110905688892434E-2</v>
      </c>
      <c r="W17">
        <v>1.2647598584571637E-5</v>
      </c>
      <c r="Z17" s="7">
        <v>-23.839762486408624</v>
      </c>
      <c r="AA17" s="7">
        <v>1.4863795747504556</v>
      </c>
    </row>
    <row r="19" spans="1:31" x14ac:dyDescent="0.25">
      <c r="A19" t="s">
        <v>29</v>
      </c>
      <c r="B19" t="s">
        <v>22</v>
      </c>
      <c r="C19">
        <v>2712.067</v>
      </c>
      <c r="D19">
        <v>247336.5</v>
      </c>
      <c r="E19">
        <v>11009.89</v>
      </c>
      <c r="F19">
        <v>17523.36</v>
      </c>
      <c r="G19">
        <v>14252970</v>
      </c>
      <c r="H19">
        <v>320192100</v>
      </c>
      <c r="I19">
        <v>4.4163760000000003E-2</v>
      </c>
      <c r="J19">
        <v>14384</v>
      </c>
      <c r="K19">
        <v>87.792969999999997</v>
      </c>
      <c r="L19">
        <v>10.57268</v>
      </c>
      <c r="N19">
        <v>4.4513809054002269E-2</v>
      </c>
      <c r="O19">
        <v>1.2050336262613945E-5</v>
      </c>
      <c r="Q19">
        <v>5.5345911267720045E-2</v>
      </c>
      <c r="R19">
        <v>5.6921085953954974E-2</v>
      </c>
      <c r="T19">
        <v>4.3226943697498625E-2</v>
      </c>
      <c r="V19">
        <v>4.303786288323639E-2</v>
      </c>
      <c r="W19">
        <v>1.2050336262613945E-5</v>
      </c>
      <c r="Z19" s="7">
        <v>-25.493670734878403</v>
      </c>
      <c r="AA19" s="7">
        <v>1.4728557639943676</v>
      </c>
      <c r="AE19" s="7">
        <f>AVERAGE(Z9:Z73)</f>
        <v>-23.794481779256362</v>
      </c>
    </row>
    <row r="20" spans="1:31" x14ac:dyDescent="0.25">
      <c r="A20" t="s">
        <v>29</v>
      </c>
      <c r="B20" t="s">
        <v>23</v>
      </c>
      <c r="C20">
        <v>3546.67</v>
      </c>
      <c r="D20">
        <v>230756.2</v>
      </c>
      <c r="E20">
        <v>10258.620000000001</v>
      </c>
      <c r="F20">
        <v>14062.29</v>
      </c>
      <c r="G20">
        <v>7324345</v>
      </c>
      <c r="H20">
        <v>164753000</v>
      </c>
      <c r="I20">
        <v>4.4163760000000003E-2</v>
      </c>
      <c r="J20">
        <v>7933</v>
      </c>
      <c r="K20">
        <v>48.41919</v>
      </c>
      <c r="L20">
        <v>7.8517020000000004</v>
      </c>
      <c r="N20">
        <v>4.4456519759882976E-2</v>
      </c>
      <c r="O20">
        <v>1.6787895127591939E-5</v>
      </c>
      <c r="Q20">
        <v>5.1635776238752713E-2</v>
      </c>
      <c r="R20">
        <v>5.3004233612000635E-2</v>
      </c>
      <c r="T20">
        <v>4.3257362886031256E-2</v>
      </c>
      <c r="V20">
        <v>4.3068149013901755E-2</v>
      </c>
      <c r="W20">
        <v>1.6787895127591939E-5</v>
      </c>
      <c r="Z20" s="7">
        <v>-24.807901878222573</v>
      </c>
      <c r="AA20" s="7">
        <v>1.5801283093740643</v>
      </c>
    </row>
    <row r="22" spans="1:31" x14ac:dyDescent="0.25">
      <c r="A22" t="s">
        <v>30</v>
      </c>
      <c r="B22" t="s">
        <v>22</v>
      </c>
      <c r="C22">
        <v>2112.2080000000001</v>
      </c>
      <c r="D22">
        <v>227692.79999999999</v>
      </c>
      <c r="E22">
        <v>10125.379999999999</v>
      </c>
      <c r="F22">
        <v>16514.3</v>
      </c>
      <c r="G22">
        <v>6555780</v>
      </c>
      <c r="H22">
        <v>147422000</v>
      </c>
      <c r="I22">
        <v>4.4163760000000003E-2</v>
      </c>
      <c r="J22">
        <v>7194</v>
      </c>
      <c r="K22">
        <v>43.90869</v>
      </c>
      <c r="L22">
        <v>7.4770500000000002</v>
      </c>
      <c r="N22">
        <v>4.4469482166840768E-2</v>
      </c>
      <c r="O22">
        <v>1.7749975759144076E-5</v>
      </c>
      <c r="Q22">
        <v>5.0950286371395752E-2</v>
      </c>
      <c r="R22">
        <v>5.2282182455510667E-2</v>
      </c>
      <c r="T22">
        <v>4.328588103477804E-2</v>
      </c>
      <c r="V22">
        <v>4.3096542420200307E-2</v>
      </c>
      <c r="W22">
        <v>1.7749975759144076E-5</v>
      </c>
      <c r="Z22" s="7">
        <v>-24.164989979404417</v>
      </c>
      <c r="AA22" s="7">
        <v>1.6019127011142993</v>
      </c>
    </row>
    <row r="24" spans="1:31" x14ac:dyDescent="0.25">
      <c r="A24" t="s">
        <v>31</v>
      </c>
      <c r="B24" t="s">
        <v>22</v>
      </c>
      <c r="C24">
        <v>3552.1280000000002</v>
      </c>
      <c r="D24">
        <v>173847.7</v>
      </c>
      <c r="E24">
        <v>7707.893</v>
      </c>
      <c r="F24">
        <v>13337.31</v>
      </c>
      <c r="G24">
        <v>8361291</v>
      </c>
      <c r="H24">
        <v>188584700</v>
      </c>
      <c r="I24">
        <v>4.4163760000000003E-2</v>
      </c>
      <c r="J24">
        <v>12053</v>
      </c>
      <c r="K24">
        <v>73.565669999999997</v>
      </c>
      <c r="L24">
        <v>9.6781570000000006</v>
      </c>
      <c r="N24">
        <v>4.4337059156972967E-2</v>
      </c>
      <c r="O24">
        <v>1.5669334756180145E-5</v>
      </c>
      <c r="Q24">
        <v>3.8901494030590775E-2</v>
      </c>
      <c r="R24">
        <v>3.9673166760545775E-2</v>
      </c>
      <c r="T24">
        <v>4.3435799178162225E-2</v>
      </c>
      <c r="V24">
        <v>4.3245804800252668E-2</v>
      </c>
      <c r="W24">
        <v>1.5669334756180145E-5</v>
      </c>
      <c r="Z24" s="7">
        <v>-20.785241907878781</v>
      </c>
      <c r="AA24" s="7">
        <v>1.5548007468841871</v>
      </c>
    </row>
    <row r="26" spans="1:31" x14ac:dyDescent="0.25">
      <c r="A26" t="s">
        <v>32</v>
      </c>
      <c r="B26" t="s">
        <v>22</v>
      </c>
      <c r="C26">
        <v>4408.26</v>
      </c>
      <c r="D26">
        <v>239021.1</v>
      </c>
      <c r="E26">
        <v>10605.86</v>
      </c>
      <c r="F26">
        <v>15430.92</v>
      </c>
      <c r="G26">
        <v>13160070</v>
      </c>
      <c r="H26">
        <v>296584400</v>
      </c>
      <c r="I26">
        <v>4.4163760000000003E-2</v>
      </c>
      <c r="J26">
        <v>13787</v>
      </c>
      <c r="K26">
        <v>84.149169999999998</v>
      </c>
      <c r="L26">
        <v>10.35094</v>
      </c>
      <c r="N26">
        <v>4.437209104727019E-2</v>
      </c>
      <c r="O26">
        <v>1.2499954280880247E-5</v>
      </c>
      <c r="Q26">
        <v>5.3485193619675381E-2</v>
      </c>
      <c r="R26">
        <v>5.4954828439383617E-2</v>
      </c>
      <c r="T26">
        <v>4.3132396066411539E-2</v>
      </c>
      <c r="V26">
        <v>4.2943728816966599E-2</v>
      </c>
      <c r="W26">
        <v>1.2499954280880247E-5</v>
      </c>
      <c r="Z26" s="7">
        <v>-27.625148397425249</v>
      </c>
      <c r="AA26" s="7">
        <v>1.4830364647819714</v>
      </c>
    </row>
    <row r="27" spans="1:31" x14ac:dyDescent="0.25">
      <c r="A27" t="s">
        <v>32</v>
      </c>
      <c r="B27" t="s">
        <v>23</v>
      </c>
      <c r="C27">
        <v>9187.9590000000007</v>
      </c>
      <c r="D27">
        <v>224166.8</v>
      </c>
      <c r="E27">
        <v>10035.129999999999</v>
      </c>
      <c r="F27">
        <v>12136.38</v>
      </c>
      <c r="G27">
        <v>2480986</v>
      </c>
      <c r="H27">
        <v>55420760</v>
      </c>
      <c r="I27">
        <v>4.4163760000000003E-2</v>
      </c>
      <c r="J27">
        <v>2747</v>
      </c>
      <c r="K27">
        <v>16.766359999999999</v>
      </c>
      <c r="L27">
        <v>4.6203450000000004</v>
      </c>
      <c r="N27">
        <v>4.4766365528007918E-2</v>
      </c>
      <c r="O27">
        <v>2.905020965948693E-5</v>
      </c>
      <c r="Q27">
        <v>5.0161281581847988E-2</v>
      </c>
      <c r="R27">
        <v>5.1451723784152151E-2</v>
      </c>
      <c r="T27">
        <v>4.3593292621970058E-2</v>
      </c>
      <c r="V27">
        <v>4.3402609345284671E-2</v>
      </c>
      <c r="W27">
        <v>2.905020965948693E-5</v>
      </c>
      <c r="Z27" s="7">
        <v>-17.234716594719202</v>
      </c>
      <c r="AA27" s="7">
        <v>1.8577838973197625</v>
      </c>
    </row>
    <row r="28" spans="1:31" x14ac:dyDescent="0.25">
      <c r="A28" t="s">
        <v>32</v>
      </c>
      <c r="B28" t="s">
        <v>24</v>
      </c>
      <c r="C28">
        <v>4445.5140000000001</v>
      </c>
      <c r="D28">
        <v>126744.3</v>
      </c>
      <c r="E28">
        <v>5556.3620000000001</v>
      </c>
      <c r="F28">
        <v>8336.7710000000006</v>
      </c>
      <c r="G28">
        <v>2804907</v>
      </c>
      <c r="H28">
        <v>63981820</v>
      </c>
      <c r="I28">
        <v>4.4163760000000003E-2</v>
      </c>
      <c r="J28">
        <v>5609</v>
      </c>
      <c r="K28">
        <v>34.23462</v>
      </c>
      <c r="L28">
        <v>6.6021869999999998</v>
      </c>
      <c r="N28">
        <v>4.383912492642441E-2</v>
      </c>
      <c r="O28">
        <v>2.6743572965239356E-5</v>
      </c>
      <c r="Q28">
        <v>2.8361276162189121E-2</v>
      </c>
      <c r="R28">
        <v>2.8769242376193205E-2</v>
      </c>
      <c r="T28">
        <v>4.3189279913657716E-2</v>
      </c>
      <c r="V28">
        <v>4.3000363846155437E-2</v>
      </c>
      <c r="W28">
        <v>2.6743572965239356E-5</v>
      </c>
      <c r="Z28" s="7">
        <v>-26.342761431502382</v>
      </c>
      <c r="AA28" s="7">
        <v>1.8055547226519146</v>
      </c>
    </row>
    <row r="30" spans="1:31" x14ac:dyDescent="0.25">
      <c r="A30" t="s">
        <v>33</v>
      </c>
      <c r="B30" t="s">
        <v>22</v>
      </c>
      <c r="C30">
        <v>2472.4119999999998</v>
      </c>
      <c r="D30">
        <v>243968</v>
      </c>
      <c r="E30">
        <v>10795.98</v>
      </c>
      <c r="F30">
        <v>16308.68</v>
      </c>
      <c r="G30">
        <v>8354145</v>
      </c>
      <c r="H30">
        <v>188787300</v>
      </c>
      <c r="I30">
        <v>4.4163760000000003E-2</v>
      </c>
      <c r="J30">
        <v>12897</v>
      </c>
      <c r="K30">
        <v>78.717039999999997</v>
      </c>
      <c r="L30">
        <v>10.011279999999999</v>
      </c>
      <c r="N30">
        <v>4.4251626036285283E-2</v>
      </c>
      <c r="O30">
        <v>1.5645188829478631E-5</v>
      </c>
      <c r="Q30">
        <v>5.4592149885532959E-2</v>
      </c>
      <c r="R30">
        <v>5.6124118017022266E-2</v>
      </c>
      <c r="T30">
        <v>4.2989741086431291E-2</v>
      </c>
      <c r="V30">
        <v>4.2801697830206001E-2</v>
      </c>
      <c r="W30">
        <v>1.5645188829478631E-5</v>
      </c>
      <c r="Z30" s="7">
        <v>-30.841156030645521</v>
      </c>
      <c r="AA30" s="7">
        <v>1.5542540106658846</v>
      </c>
    </row>
    <row r="31" spans="1:31" x14ac:dyDescent="0.25">
      <c r="A31" t="s">
        <v>33</v>
      </c>
      <c r="B31" t="s">
        <v>23</v>
      </c>
      <c r="C31">
        <v>4088.674</v>
      </c>
      <c r="D31">
        <v>232312.4</v>
      </c>
      <c r="E31">
        <v>10335.26</v>
      </c>
      <c r="F31">
        <v>14088.9</v>
      </c>
      <c r="G31">
        <v>1457272</v>
      </c>
      <c r="H31">
        <v>32756040</v>
      </c>
      <c r="I31">
        <v>4.4163760000000003E-2</v>
      </c>
      <c r="J31">
        <v>2350</v>
      </c>
      <c r="K31">
        <v>14.343260000000001</v>
      </c>
      <c r="L31">
        <v>4.2734540000000001</v>
      </c>
      <c r="N31">
        <v>4.4488650032177272E-2</v>
      </c>
      <c r="O31">
        <v>3.7664376283981042E-5</v>
      </c>
      <c r="Q31">
        <v>5.1984003480242846E-2</v>
      </c>
      <c r="R31">
        <v>5.3371228545469093E-2</v>
      </c>
      <c r="T31">
        <v>4.3280543296604128E-2</v>
      </c>
      <c r="V31">
        <v>4.3091228030054128E-2</v>
      </c>
      <c r="W31">
        <v>3.7664376283981042E-5</v>
      </c>
      <c r="Z31" s="7">
        <v>-24.28532371548442</v>
      </c>
      <c r="AA31" s="7">
        <v>2.0528344721981826</v>
      </c>
    </row>
    <row r="32" spans="1:31" x14ac:dyDescent="0.25">
      <c r="A32" t="s">
        <v>33</v>
      </c>
      <c r="B32" t="s">
        <v>24</v>
      </c>
      <c r="C32">
        <v>2997.3049999999998</v>
      </c>
      <c r="D32">
        <v>237242</v>
      </c>
      <c r="E32">
        <v>10646.76</v>
      </c>
      <c r="F32">
        <v>16416.5</v>
      </c>
      <c r="G32">
        <v>3006218</v>
      </c>
      <c r="H32">
        <v>66987660</v>
      </c>
      <c r="I32">
        <v>4.4163760000000003E-2</v>
      </c>
      <c r="J32">
        <v>4706</v>
      </c>
      <c r="K32">
        <v>28.723140000000001</v>
      </c>
      <c r="L32">
        <v>6.0474319999999997</v>
      </c>
      <c r="N32">
        <v>4.4877190813949912E-2</v>
      </c>
      <c r="O32">
        <v>2.6457454168096422E-5</v>
      </c>
      <c r="Q32">
        <v>5.3087088565482402E-2</v>
      </c>
      <c r="R32">
        <v>5.4534630957238817E-2</v>
      </c>
      <c r="T32">
        <v>4.363270508927633E-2</v>
      </c>
      <c r="V32">
        <v>4.3441849416840213E-2</v>
      </c>
      <c r="W32">
        <v>2.6457454168096422E-5</v>
      </c>
      <c r="Z32" s="7">
        <v>-16.346203654487024</v>
      </c>
      <c r="AA32" s="7">
        <v>1.7990761347282072</v>
      </c>
    </row>
    <row r="34" spans="1:27" x14ac:dyDescent="0.25">
      <c r="A34" t="s">
        <v>34</v>
      </c>
      <c r="B34" t="s">
        <v>22</v>
      </c>
      <c r="C34">
        <v>3565.7710000000002</v>
      </c>
      <c r="D34">
        <v>202712.7</v>
      </c>
      <c r="E34">
        <v>8846.2489999999998</v>
      </c>
      <c r="F34">
        <v>14527.35</v>
      </c>
      <c r="G34">
        <v>1738288</v>
      </c>
      <c r="H34">
        <v>39833050</v>
      </c>
      <c r="I34">
        <v>4.4163760000000003E-2</v>
      </c>
      <c r="J34">
        <v>3275</v>
      </c>
      <c r="K34">
        <v>19.98901</v>
      </c>
      <c r="L34">
        <v>5.0448789999999999</v>
      </c>
      <c r="N34">
        <v>4.3639339694048034E-2</v>
      </c>
      <c r="O34">
        <v>3.3813686769810891E-5</v>
      </c>
      <c r="Q34">
        <v>4.5360547703391749E-2</v>
      </c>
      <c r="R34">
        <v>4.6413212063324792E-2</v>
      </c>
      <c r="T34">
        <v>4.2605129261444816E-2</v>
      </c>
      <c r="V34">
        <v>4.2418768352173133E-2</v>
      </c>
      <c r="W34">
        <v>3.3813686769810891E-5</v>
      </c>
      <c r="Z34" s="7">
        <v>-22.511828201743704</v>
      </c>
      <c r="AA34" s="7">
        <v>1.9656433095288279</v>
      </c>
    </row>
    <row r="35" spans="1:27" x14ac:dyDescent="0.25">
      <c r="A35" t="s">
        <v>34</v>
      </c>
      <c r="B35" t="s">
        <v>23</v>
      </c>
      <c r="C35">
        <v>4158.9129999999996</v>
      </c>
      <c r="D35">
        <v>209031.3</v>
      </c>
      <c r="E35">
        <v>9115.2749999999996</v>
      </c>
      <c r="F35">
        <v>14614.71</v>
      </c>
      <c r="G35">
        <v>4640040</v>
      </c>
      <c r="H35">
        <v>106405300</v>
      </c>
      <c r="I35">
        <v>4.4163760000000003E-2</v>
      </c>
      <c r="J35">
        <v>8484</v>
      </c>
      <c r="K35">
        <v>51.782229999999998</v>
      </c>
      <c r="L35">
        <v>8.119802</v>
      </c>
      <c r="N35">
        <v>4.3607226331771068E-2</v>
      </c>
      <c r="O35">
        <v>2.0680743137401891E-5</v>
      </c>
      <c r="Q35">
        <v>4.6774446076402666E-2</v>
      </c>
      <c r="R35">
        <v>4.7894566997081486E-2</v>
      </c>
      <c r="T35">
        <v>4.2541598732256769E-2</v>
      </c>
      <c r="V35">
        <v>4.2355515714576811E-2</v>
      </c>
      <c r="W35">
        <v>2.0680743137401891E-5</v>
      </c>
      <c r="Z35" s="7">
        <v>-23.944057674837218</v>
      </c>
      <c r="AA35" s="7">
        <v>1.668274066860191</v>
      </c>
    </row>
    <row r="37" spans="1:27" x14ac:dyDescent="0.25">
      <c r="A37" t="s">
        <v>35</v>
      </c>
      <c r="B37" t="s">
        <v>22</v>
      </c>
      <c r="C37">
        <v>4620.2939999999999</v>
      </c>
      <c r="D37">
        <v>251959.7</v>
      </c>
      <c r="E37">
        <v>11118.98</v>
      </c>
      <c r="F37">
        <v>17173</v>
      </c>
      <c r="G37">
        <v>1795937</v>
      </c>
      <c r="H37">
        <v>40696530</v>
      </c>
      <c r="I37">
        <v>4.4163760000000003E-2</v>
      </c>
      <c r="J37">
        <v>2692</v>
      </c>
      <c r="K37">
        <v>16.43066</v>
      </c>
      <c r="L37">
        <v>4.5738570000000003</v>
      </c>
      <c r="N37">
        <v>4.4129978649285334E-2</v>
      </c>
      <c r="O37">
        <v>3.3648480026345686E-5</v>
      </c>
      <c r="Q37">
        <v>5.6380433940163954E-2</v>
      </c>
      <c r="R37">
        <v>5.8015915176713374E-2</v>
      </c>
      <c r="T37">
        <v>4.2830393865987901E-2</v>
      </c>
      <c r="V37">
        <v>4.2643047617221722E-2</v>
      </c>
      <c r="W37">
        <v>3.3648480026345686E-5</v>
      </c>
      <c r="Z37" s="7">
        <v>-17.433472803248598</v>
      </c>
      <c r="AA37" s="7">
        <v>1.9619025332365454</v>
      </c>
    </row>
    <row r="38" spans="1:27" x14ac:dyDescent="0.25">
      <c r="A38" t="s">
        <v>35</v>
      </c>
      <c r="B38" t="s">
        <v>23</v>
      </c>
      <c r="C38">
        <v>3479.076</v>
      </c>
      <c r="D38">
        <v>228642.9</v>
      </c>
      <c r="E38">
        <v>9954.0560000000005</v>
      </c>
      <c r="F38">
        <v>15684.57</v>
      </c>
      <c r="G38">
        <v>9078696</v>
      </c>
      <c r="H38">
        <v>208536100</v>
      </c>
      <c r="I38">
        <v>4.4163760000000003E-2</v>
      </c>
      <c r="J38">
        <v>15201</v>
      </c>
      <c r="K38">
        <v>92.779539999999997</v>
      </c>
      <c r="L38">
        <v>10.868790000000001</v>
      </c>
      <c r="N38">
        <v>4.3535368696355214E-2</v>
      </c>
      <c r="O38">
        <v>1.4759922475984201E-5</v>
      </c>
      <c r="Q38">
        <v>5.116288803065535E-2</v>
      </c>
      <c r="R38">
        <v>5.2506069097744218E-2</v>
      </c>
      <c r="T38">
        <v>4.2371800540864958E-2</v>
      </c>
      <c r="V38">
        <v>4.2186460244680951E-2</v>
      </c>
      <c r="W38">
        <v>1.4759922475984201E-5</v>
      </c>
      <c r="Z38" s="7">
        <v>-27.771980679689236</v>
      </c>
      <c r="AA38" s="7">
        <v>1.5342089246237103</v>
      </c>
    </row>
    <row r="40" spans="1:27" x14ac:dyDescent="0.25">
      <c r="A40" t="s">
        <v>36</v>
      </c>
      <c r="B40" t="s">
        <v>22</v>
      </c>
      <c r="C40">
        <v>2236.6060000000002</v>
      </c>
      <c r="D40">
        <v>238279.4</v>
      </c>
      <c r="E40">
        <v>10412.36</v>
      </c>
      <c r="F40">
        <v>16699.349999999999</v>
      </c>
      <c r="G40">
        <v>15195280</v>
      </c>
      <c r="H40">
        <v>347733000</v>
      </c>
      <c r="I40">
        <v>4.4163760000000003E-2</v>
      </c>
      <c r="J40">
        <v>16215</v>
      </c>
      <c r="K40">
        <v>98.968509999999995</v>
      </c>
      <c r="L40">
        <v>11.225440000000001</v>
      </c>
      <c r="N40">
        <v>4.3698124710625681E-2</v>
      </c>
      <c r="O40">
        <v>1.1452383900651801E-5</v>
      </c>
      <c r="Q40">
        <v>5.3319225141964778E-2</v>
      </c>
      <c r="R40">
        <v>5.4779628823172784E-2</v>
      </c>
      <c r="T40">
        <v>4.2481043212389547E-2</v>
      </c>
      <c r="V40">
        <v>4.2295225073186414E-2</v>
      </c>
      <c r="W40">
        <v>1.1452383900651801E-5</v>
      </c>
      <c r="Z40" s="7">
        <v>-25.309218667839986</v>
      </c>
      <c r="AA40" s="7">
        <v>1.4593163286624586</v>
      </c>
    </row>
    <row r="41" spans="1:27" x14ac:dyDescent="0.25">
      <c r="A41" t="s">
        <v>36</v>
      </c>
      <c r="B41" t="s">
        <v>23</v>
      </c>
      <c r="C41">
        <v>1917.614</v>
      </c>
      <c r="D41">
        <v>243230.3</v>
      </c>
      <c r="E41">
        <v>10634.41</v>
      </c>
      <c r="F41">
        <v>16582.580000000002</v>
      </c>
      <c r="G41">
        <v>14138230</v>
      </c>
      <c r="H41">
        <v>323370000</v>
      </c>
      <c r="I41">
        <v>4.4163760000000003E-2</v>
      </c>
      <c r="J41">
        <v>14772</v>
      </c>
      <c r="K41">
        <v>90.16113</v>
      </c>
      <c r="L41">
        <v>10.714320000000001</v>
      </c>
      <c r="N41">
        <v>4.3721526424838418E-2</v>
      </c>
      <c r="O41">
        <v>1.1879279890324602E-5</v>
      </c>
      <c r="Q41">
        <v>5.4427076478485485E-2</v>
      </c>
      <c r="R41">
        <v>5.5949664821580376E-2</v>
      </c>
      <c r="T41">
        <v>4.2478523073511722E-2</v>
      </c>
      <c r="V41">
        <v>4.2292715957755321E-2</v>
      </c>
      <c r="W41">
        <v>1.1879279890324602E-5</v>
      </c>
      <c r="Z41" s="7">
        <v>-25.36603256854621</v>
      </c>
      <c r="AA41" s="7">
        <v>1.4689825345566199</v>
      </c>
    </row>
    <row r="43" spans="1:27" x14ac:dyDescent="0.25">
      <c r="A43" t="s">
        <v>37</v>
      </c>
      <c r="B43" t="s">
        <v>22</v>
      </c>
      <c r="C43">
        <v>4178.8999999999996</v>
      </c>
      <c r="D43">
        <v>201830.3</v>
      </c>
      <c r="E43">
        <v>8811.1720000000005</v>
      </c>
      <c r="F43">
        <v>13910.67</v>
      </c>
      <c r="G43">
        <v>5631132</v>
      </c>
      <c r="H43">
        <v>128987800</v>
      </c>
      <c r="I43">
        <v>4.4163760000000003E-2</v>
      </c>
      <c r="J43">
        <v>7101</v>
      </c>
      <c r="K43">
        <v>43.341059999999999</v>
      </c>
      <c r="L43">
        <v>7.4285639999999997</v>
      </c>
      <c r="N43">
        <v>4.3656314783258571E-2</v>
      </c>
      <c r="O43">
        <v>1.8794378590840996E-5</v>
      </c>
      <c r="Q43">
        <v>4.5163095115105599E-2</v>
      </c>
      <c r="R43">
        <v>4.6206509609316909E-2</v>
      </c>
      <c r="T43">
        <v>4.2626201009556032E-2</v>
      </c>
      <c r="V43">
        <v>4.2439747929454076E-2</v>
      </c>
      <c r="W43">
        <v>1.8794378590840996E-5</v>
      </c>
      <c r="Z43" s="7">
        <v>-22.036787633371375</v>
      </c>
      <c r="AA43" s="7">
        <v>1.6255611144324127</v>
      </c>
    </row>
    <row r="45" spans="1:27" x14ac:dyDescent="0.25">
      <c r="A45" t="s">
        <v>38</v>
      </c>
      <c r="B45" t="s">
        <v>22</v>
      </c>
      <c r="C45">
        <v>4297.2</v>
      </c>
      <c r="D45">
        <v>214396.79999999999</v>
      </c>
      <c r="E45">
        <v>9379.0830000000005</v>
      </c>
      <c r="F45">
        <v>14911.47</v>
      </c>
      <c r="G45">
        <v>5014902</v>
      </c>
      <c r="H45">
        <v>114635800</v>
      </c>
      <c r="I45">
        <v>4.4163760000000003E-2</v>
      </c>
      <c r="J45">
        <v>5941</v>
      </c>
      <c r="K45">
        <v>36.26099</v>
      </c>
      <c r="L45">
        <v>6.7947709999999999</v>
      </c>
      <c r="N45">
        <v>4.3746386381915595E-2</v>
      </c>
      <c r="O45">
        <v>1.9957606323067998E-5</v>
      </c>
      <c r="Q45">
        <v>4.7975071487156649E-2</v>
      </c>
      <c r="R45">
        <v>4.9154158624097714E-2</v>
      </c>
      <c r="T45">
        <v>4.2649948136394895E-2</v>
      </c>
      <c r="V45">
        <v>4.2463391182974701E-2</v>
      </c>
      <c r="W45">
        <v>1.9957606323067998E-5</v>
      </c>
      <c r="Z45" s="7">
        <v>-21.501433443903885</v>
      </c>
      <c r="AA45" s="7">
        <v>1.6519000799732286</v>
      </c>
    </row>
    <row r="47" spans="1:27" x14ac:dyDescent="0.25">
      <c r="A47" t="s">
        <v>39</v>
      </c>
      <c r="B47" t="s">
        <v>22</v>
      </c>
      <c r="C47">
        <v>5338.2619999999997</v>
      </c>
      <c r="D47">
        <v>212790.2</v>
      </c>
      <c r="E47">
        <v>9261.8340000000007</v>
      </c>
      <c r="F47">
        <v>14581.11</v>
      </c>
      <c r="G47">
        <v>9760213</v>
      </c>
      <c r="H47">
        <v>224240400</v>
      </c>
      <c r="I47">
        <v>4.4163760000000003E-2</v>
      </c>
      <c r="J47">
        <v>11709</v>
      </c>
      <c r="K47">
        <v>71.466059999999999</v>
      </c>
      <c r="L47">
        <v>9.5390470000000001</v>
      </c>
      <c r="N47">
        <v>4.3525667096562443E-2</v>
      </c>
      <c r="O47">
        <v>1.4232046568837677E-5</v>
      </c>
      <c r="Q47">
        <v>4.7615566355311091E-2</v>
      </c>
      <c r="R47">
        <v>4.8776834658964062E-2</v>
      </c>
      <c r="T47">
        <v>4.2442926703086761E-2</v>
      </c>
      <c r="V47">
        <v>4.2257275290929291E-2</v>
      </c>
      <c r="W47">
        <v>1.4232046568837677E-5</v>
      </c>
      <c r="Z47" s="7">
        <v>-26.168515587488024</v>
      </c>
      <c r="AA47" s="7">
        <v>1.5222562304581915</v>
      </c>
    </row>
    <row r="49" spans="1:36" x14ac:dyDescent="0.25">
      <c r="A49" t="s">
        <v>40</v>
      </c>
      <c r="B49" t="s">
        <v>22</v>
      </c>
      <c r="C49">
        <v>1377.4349999999999</v>
      </c>
      <c r="D49">
        <v>168807.7</v>
      </c>
      <c r="E49">
        <v>7289.2179999999998</v>
      </c>
      <c r="F49">
        <v>12536</v>
      </c>
      <c r="G49">
        <v>4057543</v>
      </c>
      <c r="H49">
        <v>93966820</v>
      </c>
      <c r="I49">
        <v>4.4163760000000003E-2</v>
      </c>
      <c r="J49">
        <v>6185</v>
      </c>
      <c r="K49">
        <v>37.750239999999998</v>
      </c>
      <c r="L49">
        <v>6.9329000000000001</v>
      </c>
      <c r="N49">
        <v>4.3180592894385486E-2</v>
      </c>
      <c r="O49">
        <v>2.1894588395131437E-5</v>
      </c>
      <c r="Q49">
        <v>3.7773704995048875E-2</v>
      </c>
      <c r="R49">
        <v>3.8500865156282663E-2</v>
      </c>
      <c r="T49">
        <v>4.2328265661437471E-2</v>
      </c>
      <c r="V49">
        <v>4.2143115793022511E-2</v>
      </c>
      <c r="W49">
        <v>2.1894588395131437E-5</v>
      </c>
      <c r="Z49" s="7">
        <v>-28.753429098591255</v>
      </c>
      <c r="AA49" s="7">
        <v>1.6957591650309611</v>
      </c>
    </row>
    <row r="51" spans="1:36" x14ac:dyDescent="0.25">
      <c r="A51" t="s">
        <v>41</v>
      </c>
      <c r="B51" t="s">
        <v>22</v>
      </c>
      <c r="C51">
        <v>1741.942</v>
      </c>
      <c r="D51">
        <v>150250.5</v>
      </c>
      <c r="E51">
        <v>6478.8410000000003</v>
      </c>
      <c r="F51">
        <v>10156.870000000001</v>
      </c>
      <c r="G51">
        <v>5341157</v>
      </c>
      <c r="H51">
        <v>123866500</v>
      </c>
      <c r="I51">
        <v>4.4163760000000003E-2</v>
      </c>
      <c r="J51">
        <v>9160</v>
      </c>
      <c r="K51">
        <v>55.908200000000001</v>
      </c>
      <c r="L51">
        <v>8.4370930000000008</v>
      </c>
      <c r="N51">
        <v>4.3120270613927092E-2</v>
      </c>
      <c r="O51">
        <v>1.9055967271282472E-5</v>
      </c>
      <c r="Q51">
        <v>3.3621203667596855E-2</v>
      </c>
      <c r="R51">
        <v>3.4196060016824362E-2</v>
      </c>
      <c r="T51">
        <v>4.2362628046380107E-2</v>
      </c>
      <c r="V51">
        <v>4.217732787199463E-2</v>
      </c>
      <c r="W51">
        <v>1.9055967271282472E-5</v>
      </c>
      <c r="Z51" s="7">
        <v>-27.978764994425546</v>
      </c>
      <c r="AA51" s="7">
        <v>1.6314842669236489</v>
      </c>
    </row>
    <row r="53" spans="1:36" x14ac:dyDescent="0.25">
      <c r="A53" t="s">
        <v>42</v>
      </c>
      <c r="B53" t="s">
        <v>22</v>
      </c>
      <c r="C53">
        <v>2213.1869999999999</v>
      </c>
      <c r="D53">
        <v>225824.7</v>
      </c>
      <c r="E53">
        <v>9897.2870000000003</v>
      </c>
      <c r="F53">
        <v>15414.22</v>
      </c>
      <c r="G53">
        <v>8520970</v>
      </c>
      <c r="H53">
        <v>194421500</v>
      </c>
      <c r="I53">
        <v>4.4163760000000003E-2</v>
      </c>
      <c r="J53">
        <v>9566</v>
      </c>
      <c r="K53">
        <v>58.386229999999998</v>
      </c>
      <c r="L53">
        <v>8.622045</v>
      </c>
      <c r="N53">
        <v>4.3827303050331369E-2</v>
      </c>
      <c r="O53">
        <v>1.5339618362557024E-5</v>
      </c>
      <c r="Q53">
        <v>5.0532265994948172E-2</v>
      </c>
      <c r="R53">
        <v>5.1842115787300559E-2</v>
      </c>
      <c r="T53">
        <v>4.2670353658653085E-2</v>
      </c>
      <c r="V53">
        <v>4.2483707448569476E-2</v>
      </c>
      <c r="W53">
        <v>1.5339618362557024E-5</v>
      </c>
      <c r="Z53" s="7">
        <v>-21.041412242041382</v>
      </c>
      <c r="AA53" s="7">
        <v>1.5473349785833785</v>
      </c>
    </row>
    <row r="54" spans="1:36" x14ac:dyDescent="0.25">
      <c r="A54" t="s">
        <v>42</v>
      </c>
      <c r="B54" t="s">
        <v>23</v>
      </c>
      <c r="C54">
        <v>2071.0880000000002</v>
      </c>
      <c r="D54">
        <v>197273.60000000001</v>
      </c>
      <c r="E54">
        <v>8621.2009999999991</v>
      </c>
      <c r="F54">
        <v>15876.17</v>
      </c>
      <c r="G54">
        <v>4390864</v>
      </c>
      <c r="H54">
        <v>100473400</v>
      </c>
      <c r="I54">
        <v>4.4163760000000003E-2</v>
      </c>
      <c r="J54">
        <v>5659</v>
      </c>
      <c r="K54">
        <v>34.539790000000004</v>
      </c>
      <c r="L54">
        <v>6.6315480000000004</v>
      </c>
      <c r="N54">
        <v>4.3701755887627966E-2</v>
      </c>
      <c r="O54">
        <v>2.1306499341308139E-5</v>
      </c>
      <c r="Q54">
        <v>4.4143452992436202E-2</v>
      </c>
      <c r="R54">
        <v>4.5139765551798917E-2</v>
      </c>
      <c r="T54">
        <v>4.2693827238975468E-2</v>
      </c>
      <c r="V54">
        <v>4.2507078352105085E-2</v>
      </c>
      <c r="W54">
        <v>2.1306499341308139E-5</v>
      </c>
      <c r="Z54" s="7">
        <v>-20.512224873284538</v>
      </c>
      <c r="AA54" s="7">
        <v>1.6824430645852402</v>
      </c>
    </row>
    <row r="56" spans="1:36" x14ac:dyDescent="0.25">
      <c r="A56" t="s">
        <v>43</v>
      </c>
      <c r="B56" t="s">
        <v>22</v>
      </c>
      <c r="C56">
        <v>5032.326</v>
      </c>
      <c r="D56">
        <v>185310.2</v>
      </c>
      <c r="E56">
        <v>8084.7290000000003</v>
      </c>
      <c r="F56">
        <v>11827.67</v>
      </c>
      <c r="G56">
        <v>8286928</v>
      </c>
      <c r="H56">
        <v>189944800</v>
      </c>
      <c r="I56">
        <v>4.4163760000000003E-2</v>
      </c>
      <c r="J56">
        <v>11389</v>
      </c>
      <c r="K56">
        <v>69.51294</v>
      </c>
      <c r="L56">
        <v>9.4077959999999994</v>
      </c>
      <c r="N56">
        <v>4.3628085633299778E-2</v>
      </c>
      <c r="O56">
        <v>1.5482541514335043E-5</v>
      </c>
      <c r="Q56">
        <v>4.1466430899618358E-2</v>
      </c>
      <c r="R56">
        <v>4.2344365757963742E-2</v>
      </c>
      <c r="T56">
        <v>4.2682819423801741E-2</v>
      </c>
      <c r="V56">
        <v>4.2496118686684223E-2</v>
      </c>
      <c r="W56">
        <v>1.5482541514335043E-5</v>
      </c>
      <c r="Z56" s="7">
        <v>-20.760384577409155</v>
      </c>
      <c r="AA56" s="7">
        <v>1.5505711875090884</v>
      </c>
    </row>
    <row r="58" spans="1:36" x14ac:dyDescent="0.25">
      <c r="A58" t="s">
        <v>44</v>
      </c>
      <c r="B58" t="s">
        <v>22</v>
      </c>
      <c r="C58">
        <v>3999.2750000000001</v>
      </c>
      <c r="D58">
        <v>236984</v>
      </c>
      <c r="E58">
        <v>10404.94</v>
      </c>
      <c r="F58">
        <v>15751.93</v>
      </c>
      <c r="G58">
        <v>11138070</v>
      </c>
      <c r="H58">
        <v>253681900</v>
      </c>
      <c r="I58">
        <v>4.4163760000000003E-2</v>
      </c>
      <c r="J58">
        <v>11894</v>
      </c>
      <c r="K58">
        <v>72.595209999999994</v>
      </c>
      <c r="L58">
        <v>9.6141089999999991</v>
      </c>
      <c r="N58">
        <v>4.3905655074327338E-2</v>
      </c>
      <c r="O58">
        <v>1.3441449813905818E-5</v>
      </c>
      <c r="Q58">
        <v>5.3029356507710616E-2</v>
      </c>
      <c r="R58">
        <v>5.4473709385357387E-2</v>
      </c>
      <c r="T58">
        <v>4.2689433390655743E-2</v>
      </c>
      <c r="V58">
        <v>4.2502703723104308E-2</v>
      </c>
      <c r="W58">
        <v>1.3441449813905818E-5</v>
      </c>
      <c r="Z58" s="7">
        <v>-20.611279597749125</v>
      </c>
      <c r="AA58" s="7">
        <v>1.5043547481362693</v>
      </c>
    </row>
    <row r="60" spans="1:36" x14ac:dyDescent="0.25">
      <c r="A60" t="s">
        <v>45</v>
      </c>
      <c r="B60" t="s">
        <v>22</v>
      </c>
      <c r="C60">
        <v>2374.9720000000002</v>
      </c>
      <c r="D60">
        <v>236809.4</v>
      </c>
      <c r="E60">
        <v>10434.76</v>
      </c>
      <c r="F60">
        <v>16819.8</v>
      </c>
      <c r="G60">
        <v>9476748</v>
      </c>
      <c r="H60">
        <v>215067900</v>
      </c>
      <c r="I60">
        <v>4.4163760000000003E-2</v>
      </c>
      <c r="J60">
        <v>10091</v>
      </c>
      <c r="K60">
        <v>61.590580000000003</v>
      </c>
      <c r="L60">
        <v>8.8554820000000003</v>
      </c>
      <c r="N60">
        <v>4.4063981654165967E-2</v>
      </c>
      <c r="O60">
        <v>1.4625732580332549E-5</v>
      </c>
      <c r="Q60">
        <v>5.2990286673265052E-2</v>
      </c>
      <c r="R60">
        <v>5.4432483115581208E-2</v>
      </c>
      <c r="T60">
        <v>4.284427239600782E-2</v>
      </c>
      <c r="V60">
        <v>4.2656865440572782E-2</v>
      </c>
      <c r="W60">
        <v>1.4625732580332549E-5</v>
      </c>
      <c r="Z60" s="7">
        <v>-17.120595829110535</v>
      </c>
      <c r="AA60" s="7">
        <v>1.53117046281647</v>
      </c>
    </row>
    <row r="63" spans="1:36" s="1" customFormat="1" x14ac:dyDescent="0.25">
      <c r="A63" s="1" t="s">
        <v>1</v>
      </c>
      <c r="B63" s="1" t="s">
        <v>175</v>
      </c>
      <c r="C63" s="1" t="s">
        <v>0</v>
      </c>
      <c r="D63" s="1" t="s">
        <v>288</v>
      </c>
      <c r="E63" s="1" t="s">
        <v>289</v>
      </c>
      <c r="F63" s="1" t="s">
        <v>176</v>
      </c>
      <c r="G63" s="1" t="s">
        <v>3</v>
      </c>
      <c r="H63" s="1" t="s">
        <v>4</v>
      </c>
      <c r="I63" s="1" t="s">
        <v>181</v>
      </c>
      <c r="J63" s="1" t="s">
        <v>182</v>
      </c>
      <c r="L63" s="1" t="s">
        <v>11</v>
      </c>
      <c r="Q63" s="1" t="s">
        <v>290</v>
      </c>
      <c r="R63" s="1" t="s">
        <v>291</v>
      </c>
      <c r="T63" s="1" t="s">
        <v>17</v>
      </c>
      <c r="V63" s="1" t="s">
        <v>18</v>
      </c>
      <c r="W63" s="1" t="s">
        <v>19</v>
      </c>
      <c r="AD63"/>
      <c r="AE63"/>
      <c r="AF63"/>
      <c r="AG63"/>
      <c r="AH63"/>
      <c r="AI63"/>
      <c r="AJ63"/>
    </row>
    <row r="64" spans="1:36" x14ac:dyDescent="0.25">
      <c r="A64" t="s">
        <v>23</v>
      </c>
      <c r="B64">
        <v>2</v>
      </c>
      <c r="C64" t="s">
        <v>313</v>
      </c>
      <c r="D64">
        <v>519.26130000000001</v>
      </c>
      <c r="E64">
        <v>9601.7360000000008</v>
      </c>
      <c r="F64">
        <v>29069.63</v>
      </c>
      <c r="G64">
        <v>144832.29999999999</v>
      </c>
      <c r="H64">
        <v>6413.8190000000004</v>
      </c>
      <c r="I64">
        <v>4.428443E-2</v>
      </c>
      <c r="J64">
        <v>1.984669E-5</v>
      </c>
      <c r="L64">
        <v>9.4159480000000002</v>
      </c>
      <c r="Q64">
        <v>9.6602070110301966E-10</v>
      </c>
      <c r="R64">
        <v>9.6602070063642176E-10</v>
      </c>
      <c r="T64">
        <v>4.4284429974931115E-2</v>
      </c>
      <c r="V64">
        <v>4.3668701286787411E-2</v>
      </c>
      <c r="W64">
        <v>1.984669E-5</v>
      </c>
      <c r="Z64" s="7">
        <v>-11.20959676327271</v>
      </c>
      <c r="AA64" s="7">
        <v>1.6493886016699999</v>
      </c>
    </row>
    <row r="65" spans="1:27" x14ac:dyDescent="0.25">
      <c r="A65" t="s">
        <v>316</v>
      </c>
      <c r="B65">
        <v>2</v>
      </c>
      <c r="C65" t="s">
        <v>313</v>
      </c>
      <c r="D65">
        <v>431.93520000000001</v>
      </c>
      <c r="E65">
        <v>6005.43</v>
      </c>
      <c r="F65">
        <v>18615.36</v>
      </c>
      <c r="G65">
        <v>135476.4</v>
      </c>
      <c r="H65">
        <v>5988.0519999999997</v>
      </c>
      <c r="I65">
        <v>4.4199969999999998E-2</v>
      </c>
      <c r="J65">
        <v>2.071489E-5</v>
      </c>
      <c r="L65">
        <v>9.3183360000000004</v>
      </c>
      <c r="Q65">
        <v>9.6526757700662412E-10</v>
      </c>
      <c r="R65">
        <v>9.6526757654075352E-10</v>
      </c>
      <c r="T65">
        <v>4.4199969974998421E-2</v>
      </c>
      <c r="V65">
        <v>4.3585415614829329E-2</v>
      </c>
      <c r="W65">
        <v>2.071489E-5</v>
      </c>
      <c r="Z65" s="7">
        <v>-13.095434233419523</v>
      </c>
      <c r="AA65" s="7">
        <v>1.6690472542699999</v>
      </c>
    </row>
    <row r="66" spans="1:27" x14ac:dyDescent="0.25">
      <c r="A66" t="s">
        <v>24</v>
      </c>
      <c r="B66">
        <v>3</v>
      </c>
      <c r="C66" t="s">
        <v>313</v>
      </c>
      <c r="D66">
        <v>207.66470000000001</v>
      </c>
      <c r="E66">
        <v>2925.527</v>
      </c>
      <c r="F66">
        <v>8652.2180000000008</v>
      </c>
      <c r="G66">
        <v>131831</v>
      </c>
      <c r="H66">
        <v>5789.7569999999996</v>
      </c>
      <c r="I66">
        <v>4.3918029999999997E-2</v>
      </c>
      <c r="J66">
        <v>2.81702E-5</v>
      </c>
      <c r="L66">
        <v>6.9231860000000003</v>
      </c>
      <c r="Q66">
        <v>9.6007603361186735E-10</v>
      </c>
      <c r="R66">
        <v>9.6007603315099436E-10</v>
      </c>
      <c r="T66">
        <v>4.3918029975291512E-2</v>
      </c>
      <c r="V66">
        <v>4.3307395695978218E-2</v>
      </c>
      <c r="W66">
        <v>2.81702E-5</v>
      </c>
      <c r="Z66" s="7">
        <v>-19.39063925596518</v>
      </c>
      <c r="AA66" s="7">
        <v>1.8378578386</v>
      </c>
    </row>
    <row r="67" spans="1:27" x14ac:dyDescent="0.25">
      <c r="A67" t="s">
        <v>22</v>
      </c>
      <c r="B67">
        <v>1</v>
      </c>
      <c r="C67" t="s">
        <v>314</v>
      </c>
      <c r="D67">
        <v>574.16890000000001</v>
      </c>
      <c r="E67">
        <v>6482.5550000000003</v>
      </c>
      <c r="F67">
        <v>24572.22</v>
      </c>
      <c r="G67">
        <v>126617</v>
      </c>
      <c r="H67">
        <v>5476.8010000000004</v>
      </c>
      <c r="I67">
        <v>4.3254889999999997E-2</v>
      </c>
      <c r="J67">
        <v>3.6609300000000002E-5</v>
      </c>
      <c r="L67">
        <v>5.7501680000000004</v>
      </c>
      <c r="Q67">
        <v>9.0913111939061601E-10</v>
      </c>
      <c r="R67">
        <v>9.0913111897735637E-10</v>
      </c>
      <c r="T67">
        <v>4.3254889976955924E-2</v>
      </c>
      <c r="V67">
        <v>4.2653475965837614E-2</v>
      </c>
      <c r="W67">
        <v>3.6609300000000002E-5</v>
      </c>
      <c r="Z67" s="7">
        <v>-34.197343705538842</v>
      </c>
      <c r="AA67" s="7">
        <v>2.0289443799</v>
      </c>
    </row>
    <row r="68" spans="1:27" x14ac:dyDescent="0.25">
      <c r="A68" t="s">
        <v>23</v>
      </c>
      <c r="B68">
        <v>2</v>
      </c>
      <c r="C68" t="s">
        <v>314</v>
      </c>
      <c r="D68">
        <v>483.0829</v>
      </c>
      <c r="E68">
        <v>16825.07</v>
      </c>
      <c r="F68">
        <v>48181.68</v>
      </c>
      <c r="G68">
        <v>105153.1</v>
      </c>
      <c r="H68">
        <v>4625.5110000000004</v>
      </c>
      <c r="I68">
        <v>4.3988350000000002E-2</v>
      </c>
      <c r="J68">
        <v>3.291133E-5</v>
      </c>
      <c r="L68">
        <v>7.0805230000000003</v>
      </c>
      <c r="Q68">
        <v>9.2004230117629691E-10</v>
      </c>
      <c r="R68">
        <v>9.2004230075305806E-10</v>
      </c>
      <c r="T68">
        <v>4.3988349976283918E-2</v>
      </c>
      <c r="V68">
        <v>4.3376737970894308E-2</v>
      </c>
      <c r="W68">
        <v>3.291133E-5</v>
      </c>
      <c r="Z68" s="7">
        <v>-17.820522125040149</v>
      </c>
      <c r="AA68" s="7">
        <v>1.9452112451899999</v>
      </c>
    </row>
    <row r="69" spans="1:27" x14ac:dyDescent="0.25">
      <c r="A69" t="s">
        <v>24</v>
      </c>
      <c r="B69">
        <v>3</v>
      </c>
      <c r="C69" t="s">
        <v>314</v>
      </c>
      <c r="D69">
        <v>734.03369999999995</v>
      </c>
      <c r="E69">
        <v>15954.61</v>
      </c>
      <c r="F69">
        <v>49985.93</v>
      </c>
      <c r="G69">
        <v>97727.43</v>
      </c>
      <c r="H69">
        <v>4309.2030000000004</v>
      </c>
      <c r="I69">
        <v>4.4094109999999999E-2</v>
      </c>
      <c r="J69">
        <v>4.584298E-5</v>
      </c>
      <c r="L69">
        <v>5.2793950000000001</v>
      </c>
      <c r="Q69">
        <v>9.134502002004165E-10</v>
      </c>
      <c r="R69">
        <v>9.1345019978322082E-10</v>
      </c>
      <c r="T69">
        <v>4.4094109976397226E-2</v>
      </c>
      <c r="V69">
        <v>4.3481027488805071E-2</v>
      </c>
      <c r="W69">
        <v>4.584298E-5</v>
      </c>
      <c r="Z69" s="7">
        <v>-15.459094570986709</v>
      </c>
      <c r="AA69" s="7">
        <v>2.23802259614</v>
      </c>
    </row>
    <row r="70" spans="1:27" x14ac:dyDescent="0.25">
      <c r="A70" t="s">
        <v>25</v>
      </c>
      <c r="B70">
        <v>4</v>
      </c>
      <c r="C70" t="s">
        <v>314</v>
      </c>
      <c r="D70">
        <v>637.2921</v>
      </c>
      <c r="E70">
        <v>12624.14</v>
      </c>
      <c r="F70">
        <v>40285.660000000003</v>
      </c>
      <c r="G70">
        <v>167478.20000000001</v>
      </c>
      <c r="H70">
        <v>7362.9589999999998</v>
      </c>
      <c r="I70">
        <v>4.396369E-2</v>
      </c>
      <c r="J70">
        <v>2.863568E-5</v>
      </c>
      <c r="L70">
        <v>6.4462669999999997</v>
      </c>
      <c r="Q70">
        <v>9.1895442527661962E-10</v>
      </c>
      <c r="R70">
        <v>9.1895442485438104E-10</v>
      </c>
      <c r="T70">
        <v>4.3963689976325236E-2</v>
      </c>
      <c r="V70">
        <v>4.335242084244674E-2</v>
      </c>
      <c r="W70">
        <v>2.863568E-5</v>
      </c>
      <c r="Z70" s="7">
        <v>-18.371134864478499</v>
      </c>
      <c r="AA70" s="7">
        <v>1.8483977022399998</v>
      </c>
    </row>
    <row r="71" spans="1:27" x14ac:dyDescent="0.25">
      <c r="A71" t="s">
        <v>26</v>
      </c>
      <c r="B71">
        <v>5</v>
      </c>
      <c r="C71" t="s">
        <v>314</v>
      </c>
      <c r="D71">
        <v>500.31630000000001</v>
      </c>
      <c r="E71">
        <v>11608.03</v>
      </c>
      <c r="F71">
        <v>31044.14</v>
      </c>
      <c r="G71">
        <v>129816.3</v>
      </c>
      <c r="H71">
        <v>5650.6689999999999</v>
      </c>
      <c r="I71">
        <v>4.3528200000000003E-2</v>
      </c>
      <c r="J71">
        <v>5.6236300000000002E-5</v>
      </c>
      <c r="L71">
        <v>3.7090369999999999</v>
      </c>
      <c r="Q71">
        <v>9.1728442331833667E-10</v>
      </c>
      <c r="R71">
        <v>9.1728442289763127E-10</v>
      </c>
      <c r="T71">
        <v>4.3528199976602344E-2</v>
      </c>
      <c r="V71">
        <v>4.2922985875754209E-2</v>
      </c>
      <c r="W71">
        <v>5.6236300000000002E-5</v>
      </c>
      <c r="Z71" s="7">
        <v>-28.094830815297399</v>
      </c>
      <c r="AA71" s="7">
        <v>2.4733585408999996</v>
      </c>
    </row>
    <row r="72" spans="1:27" x14ac:dyDescent="0.25">
      <c r="A72" t="s">
        <v>22</v>
      </c>
      <c r="B72">
        <v>1</v>
      </c>
      <c r="C72" t="s">
        <v>315</v>
      </c>
      <c r="D72">
        <v>411.11200000000002</v>
      </c>
      <c r="E72">
        <v>5482.0519999999997</v>
      </c>
      <c r="F72">
        <v>13031.76</v>
      </c>
      <c r="G72">
        <v>88432.58</v>
      </c>
      <c r="H72">
        <v>3843.152</v>
      </c>
      <c r="I72">
        <v>4.345856E-2</v>
      </c>
      <c r="J72">
        <v>2.1489459999999999E-5</v>
      </c>
      <c r="L72">
        <v>12.725149999999999</v>
      </c>
      <c r="Q72">
        <v>9.1570915115890389E-10</v>
      </c>
      <c r="R72">
        <v>9.1570915073964223E-10</v>
      </c>
      <c r="T72">
        <v>4.3458559976679891E-2</v>
      </c>
      <c r="V72">
        <v>4.2854314147204309E-2</v>
      </c>
      <c r="W72">
        <v>2.1489459999999999E-5</v>
      </c>
      <c r="Z72" s="7">
        <v>-29.649764764852815</v>
      </c>
      <c r="AA72" s="7">
        <v>1.68658584278</v>
      </c>
    </row>
    <row r="73" spans="1:27" x14ac:dyDescent="0.25">
      <c r="A73" t="s">
        <v>22</v>
      </c>
      <c r="B73">
        <v>1</v>
      </c>
      <c r="C73" t="s">
        <v>315</v>
      </c>
      <c r="D73">
        <v>187.2764</v>
      </c>
      <c r="E73">
        <v>2325.1860000000001</v>
      </c>
      <c r="F73">
        <v>3886.9940000000001</v>
      </c>
      <c r="G73">
        <v>43098.13</v>
      </c>
      <c r="H73">
        <v>1840.4490000000001</v>
      </c>
      <c r="I73">
        <v>4.2703669999999999E-2</v>
      </c>
      <c r="J73">
        <v>5.9621940000000002E-5</v>
      </c>
      <c r="L73">
        <v>6.5102409999999997</v>
      </c>
      <c r="Q73">
        <v>9.086327212080243E-10</v>
      </c>
      <c r="R73">
        <v>9.0863272079521754E-10</v>
      </c>
      <c r="T73">
        <v>4.2703669977262056E-2</v>
      </c>
      <c r="V73">
        <v>4.21099201037985E-2</v>
      </c>
      <c r="W73">
        <v>5.9621940000000002E-5</v>
      </c>
      <c r="Z73" s="7">
        <v>-46.505079089690597</v>
      </c>
      <c r="AA73" s="7">
        <v>2.55001958742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stds 2019</vt:lpstr>
      <vt:lpstr>stds 2018</vt:lpstr>
      <vt:lpstr>Micropyrites ATX</vt:lpstr>
      <vt:lpstr>micropyrites cuba</vt:lpstr>
      <vt:lpstr>Sheet1</vt:lpstr>
      <vt:lpstr>Framboid ATX </vt:lpstr>
      <vt:lpstr>Framboidal Pyrite Cayo Coco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Johanna jmarinca</dc:creator>
  <cp:lastModifiedBy>Nicola McLoughlin</cp:lastModifiedBy>
  <dcterms:created xsi:type="dcterms:W3CDTF">2021-09-24T11:35:25Z</dcterms:created>
  <dcterms:modified xsi:type="dcterms:W3CDTF">2024-02-09T08:23:34Z</dcterms:modified>
</cp:coreProperties>
</file>