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3/GPL2448 (ex2449) Trail/SI/"/>
    </mc:Choice>
  </mc:AlternateContent>
  <xr:revisionPtr revIDLastSave="0" documentId="13_ncr:1_{8E6C1DAE-F5A5-0041-AE06-712BEF8315A3}" xr6:coauthVersionLast="47" xr6:coauthVersionMax="47" xr10:uidLastSave="{00000000-0000-0000-0000-000000000000}"/>
  <bookViews>
    <workbookView xWindow="-38400" yWindow="1180" windowWidth="28900" windowHeight="21100" xr2:uid="{00000000-000D-0000-FFFF-FFFF00000000}"/>
  </bookViews>
  <sheets>
    <sheet name="S-1" sheetId="56" r:id="rId1"/>
    <sheet name="S-2" sheetId="57" r:id="rId2"/>
    <sheet name="S-3" sheetId="51" r:id="rId3"/>
    <sheet name="S-4" sheetId="47" r:id="rId4"/>
    <sheet name="S-5" sheetId="5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51" l="1"/>
  <c r="C63" i="51"/>
  <c r="C36" i="51"/>
  <c r="D36" i="51"/>
  <c r="D16" i="51"/>
  <c r="C16" i="51"/>
</calcChain>
</file>

<file path=xl/sharedStrings.xml><?xml version="1.0" encoding="utf-8"?>
<sst xmlns="http://schemas.openxmlformats.org/spreadsheetml/2006/main" count="358" uniqueCount="237">
  <si>
    <t>Sample Name</t>
  </si>
  <si>
    <t>U</t>
  </si>
  <si>
    <t>P</t>
  </si>
  <si>
    <t>14311,58</t>
  </si>
  <si>
    <t>z1</t>
  </si>
  <si>
    <t>z2</t>
  </si>
  <si>
    <t>z3</t>
  </si>
  <si>
    <t>z4</t>
  </si>
  <si>
    <t>z5</t>
  </si>
  <si>
    <t>z10</t>
  </si>
  <si>
    <t>z11</t>
  </si>
  <si>
    <t>z13</t>
  </si>
  <si>
    <t>z16</t>
  </si>
  <si>
    <t>z19</t>
  </si>
  <si>
    <t>z20</t>
  </si>
  <si>
    <t>z22</t>
  </si>
  <si>
    <t>z23</t>
  </si>
  <si>
    <t>z28</t>
  </si>
  <si>
    <t>z29</t>
  </si>
  <si>
    <t>z31</t>
  </si>
  <si>
    <t>z33</t>
  </si>
  <si>
    <t>z35</t>
  </si>
  <si>
    <t>z36</t>
  </si>
  <si>
    <t>z39</t>
  </si>
  <si>
    <t>z42</t>
  </si>
  <si>
    <t>z44</t>
  </si>
  <si>
    <t>14259,64</t>
  </si>
  <si>
    <t>14259,511</t>
  </si>
  <si>
    <t>14163,949</t>
  </si>
  <si>
    <t>-</t>
  </si>
  <si>
    <t>1 s.e.</t>
  </si>
  <si>
    <t>name</t>
  </si>
  <si>
    <t>Cristobalite</t>
  </si>
  <si>
    <t>1 s.e. or s.d.</t>
  </si>
  <si>
    <t>CP800_1A</t>
  </si>
  <si>
    <t>91500_grain01</t>
  </si>
  <si>
    <t>91500_grain02</t>
  </si>
  <si>
    <t>KL01</t>
  </si>
  <si>
    <t>KL02</t>
  </si>
  <si>
    <t>KL03</t>
  </si>
  <si>
    <t>Reidite</t>
  </si>
  <si>
    <t>Shocked zircon</t>
  </si>
  <si>
    <t>Experiment ID</t>
  </si>
  <si>
    <t>CP8001A</t>
  </si>
  <si>
    <t>1 GPa</t>
  </si>
  <si>
    <t>zircon, quartz, rutile, fluid</t>
  </si>
  <si>
    <t>1300U</t>
  </si>
  <si>
    <t>1300SF2.1</t>
  </si>
  <si>
    <t>1 atm</t>
  </si>
  <si>
    <t>experimental products</t>
  </si>
  <si>
    <t>Priority</t>
  </si>
  <si>
    <t>Coordination</t>
  </si>
  <si>
    <t>preparation</t>
  </si>
  <si>
    <t>Purpose for analyzing</t>
  </si>
  <si>
    <t>Ti foil</t>
  </si>
  <si>
    <t>S</t>
  </si>
  <si>
    <t>High</t>
  </si>
  <si>
    <t>Ti</t>
  </si>
  <si>
    <t>?</t>
  </si>
  <si>
    <t>N/A</t>
  </si>
  <si>
    <t>Benitoite</t>
  </si>
  <si>
    <t>epoxy</t>
  </si>
  <si>
    <t>Fresnoite</t>
  </si>
  <si>
    <t>Rutile</t>
  </si>
  <si>
    <t>powder</t>
  </si>
  <si>
    <t>shock Exp. #2</t>
  </si>
  <si>
    <t>analytical method</t>
  </si>
  <si>
    <t>fluoresence</t>
  </si>
  <si>
    <t>transmission</t>
  </si>
  <si>
    <t>Ti valence</t>
  </si>
  <si>
    <t>4+</t>
  </si>
  <si>
    <t>3+</t>
  </si>
  <si>
    <t>GRR_NaTi(III)Si2O6</t>
  </si>
  <si>
    <t>APS_Ti2O3</t>
  </si>
  <si>
    <t>(S)tandard (U)nknown</t>
  </si>
  <si>
    <t xml:space="preserve">Formula </t>
  </si>
  <si>
    <t>Lunar zircon</t>
  </si>
  <si>
    <t>1300S2.1</t>
  </si>
  <si>
    <t>valence/site of Ti in zircon</t>
  </si>
  <si>
    <t>Average</t>
  </si>
  <si>
    <t>t</t>
  </si>
  <si>
    <t>168 h</t>
  </si>
  <si>
    <t>432 h</t>
  </si>
  <si>
    <t>zircon, srilankite, rutile, glass</t>
  </si>
  <si>
    <t>calibrate incident x-ray energy</t>
  </si>
  <si>
    <t>4,8</t>
  </si>
  <si>
    <t>n.m</t>
  </si>
  <si>
    <t>S = starting material; P = shocked product</t>
  </si>
  <si>
    <t>Experiment ID*</t>
  </si>
  <si>
    <t>1300SF2.2</t>
  </si>
  <si>
    <t>1300SF2.3</t>
  </si>
  <si>
    <t>1300SF2.4</t>
  </si>
  <si>
    <t>1300SF2.5</t>
  </si>
  <si>
    <t>1300SF2.6</t>
  </si>
  <si>
    <t>1300SF2.7</t>
  </si>
  <si>
    <t>1300SF2.8</t>
  </si>
  <si>
    <t>1300SF2.9</t>
  </si>
  <si>
    <t>1300SF2.10</t>
  </si>
  <si>
    <t>1300SF2.11</t>
  </si>
  <si>
    <t>1300SF2.12</t>
  </si>
  <si>
    <t>1300SF2.13</t>
  </si>
  <si>
    <t>1300SF2.14</t>
  </si>
  <si>
    <t>1300SF2.15</t>
  </si>
  <si>
    <t>1300SF2.16</t>
  </si>
  <si>
    <t>1300SF2.17</t>
  </si>
  <si>
    <t>1300SF2.18</t>
  </si>
  <si>
    <t>1300SF2.19</t>
  </si>
  <si>
    <t>1300SF2.20</t>
  </si>
  <si>
    <t>1300SF2.21</t>
  </si>
  <si>
    <t>1300SF2.22</t>
  </si>
  <si>
    <t>1300SF2.23</t>
  </si>
  <si>
    <t>1300SF2.24</t>
  </si>
  <si>
    <t>1300SF2.25</t>
  </si>
  <si>
    <t>Ti_XANES_2sec_CP800_1A_zirc02.001</t>
  </si>
  <si>
    <t>Ti_XANES_2sec_CP800_1A_zirc03.001</t>
  </si>
  <si>
    <t xml:space="preserve"> Ti_XANES_1sec_CP800_1A_r90_zirc01.001</t>
  </si>
  <si>
    <t>Ti_XANES_1sec_CP800_1A_r90_zirc02_1.001</t>
  </si>
  <si>
    <t>Ti_XANES_1sec_CP800_1A_r90_zirc03_1.001</t>
  </si>
  <si>
    <t>Ti_XANES_1sec_CP800_1A_r90_zirc03_2.001</t>
  </si>
  <si>
    <t>ti_xafs_3_1300u_zircon1.001</t>
  </si>
  <si>
    <t>ti_xafs_3_1300u_zircon2.001</t>
  </si>
  <si>
    <t>ti_xafs_3_1300u_zircon3.001</t>
  </si>
  <si>
    <t>ti_xafs_3_1300u_zircon4.001</t>
  </si>
  <si>
    <t>ti_xafs_3_1300u_zircon6.001</t>
  </si>
  <si>
    <t>ti_xafs_6_1300u_zircon1.001</t>
  </si>
  <si>
    <t>ti_xafs_6_1300u_zircon2.001</t>
  </si>
  <si>
    <t>ti_xafs_6_1300u_zircon4.001</t>
  </si>
  <si>
    <t>ti_xafs_9_1300u_zircon1.003</t>
  </si>
  <si>
    <t>ti_xafs_9_1300u_zircon2.001</t>
  </si>
  <si>
    <t>ti_xafs_9_1300u_zircon3.002</t>
  </si>
  <si>
    <t>ti_xafs_9_1300u_zircon4.001</t>
  </si>
  <si>
    <t>ti_xafs_6_1300u_zircon6.001</t>
  </si>
  <si>
    <t>ti_xafs_9_1300u_zircon6.004</t>
  </si>
  <si>
    <t>ti_xafs_12_1300u_zircon1.001</t>
  </si>
  <si>
    <t xml:space="preserve"> ti_xafs_12_1300u_zircon2.001</t>
  </si>
  <si>
    <t>ti_xafs_12_1300u_zircon3.001</t>
  </si>
  <si>
    <t>ti_xafs_12_1300u_zircon4.001</t>
  </si>
  <si>
    <t>1300s_zircon7_pfu.001</t>
  </si>
  <si>
    <t>1300s_zircon8_pfu.001</t>
  </si>
  <si>
    <t>1300s_zircon11_pfu.001</t>
  </si>
  <si>
    <t>1300s_zircon12_pfu.001</t>
  </si>
  <si>
    <t xml:space="preserve"> ti_xafs_1300s_2_zircon2.001</t>
  </si>
  <si>
    <t>ti_xafs_1300s_2_zircon2.002</t>
  </si>
  <si>
    <t>ti_xafs_1300s_2_zircon2.003</t>
  </si>
  <si>
    <t>ti_xafs_1300s_2_zircon3.001</t>
  </si>
  <si>
    <t>ti_xafs_1300s_2_zircon3.002</t>
  </si>
  <si>
    <t>ti_xafs_1300s_2_zircon3.003</t>
  </si>
  <si>
    <t>ti_xafs_1300s_2_zircon4.001</t>
  </si>
  <si>
    <t>ti_xafs_1300s_2_zircon4.002</t>
  </si>
  <si>
    <t>ti_xafs_1300s_2_zircon4.003</t>
  </si>
  <si>
    <t>ti_xafs_1300s_2_zircon5.001</t>
  </si>
  <si>
    <t>ti_xafs_1300s_2_zircon5.002</t>
  </si>
  <si>
    <t>ti_xafs_1300s_2_zircon5.003</t>
  </si>
  <si>
    <t>ti_xafs_zircon1300s03.001</t>
  </si>
  <si>
    <t>ti_xafs_zircon1300s03.002</t>
  </si>
  <si>
    <t>ti_xafs_zircon1300s03.003</t>
  </si>
  <si>
    <t>ti_xafs_zircon1300s04.001</t>
  </si>
  <si>
    <t>ti_xafs_zircon1300s04.002</t>
  </si>
  <si>
    <t>ti_xafs_zircon1300s04.003</t>
  </si>
  <si>
    <t>ti_xafs_zircon1300s06.002</t>
  </si>
  <si>
    <t>ti_xafs_zircon1300s06.003</t>
  </si>
  <si>
    <t>Ti_XANES_1sec_1300_SF_2_1_r90_zirc05_4.001</t>
  </si>
  <si>
    <t>n.m. = not measured</t>
  </si>
  <si>
    <t>± 1σ*</t>
  </si>
  <si>
    <t>ppm Al*</t>
  </si>
  <si>
    <t>Ti-TºC*</t>
  </si>
  <si>
    <t>La*</t>
  </si>
  <si>
    <t>Ce*</t>
  </si>
  <si>
    <t>Pr*</t>
  </si>
  <si>
    <t>Nd*</t>
  </si>
  <si>
    <t>Sm*</t>
  </si>
  <si>
    <t>Eu*</t>
  </si>
  <si>
    <t>Gd*</t>
  </si>
  <si>
    <t>Tb*</t>
  </si>
  <si>
    <t>Dy*</t>
  </si>
  <si>
    <t>Ho*</t>
  </si>
  <si>
    <t>Er*</t>
  </si>
  <si>
    <t>Tm*</t>
  </si>
  <si>
    <t>Yb*</t>
  </si>
  <si>
    <t>Lu*</t>
  </si>
  <si>
    <t>Y*</t>
  </si>
  <si>
    <t>Hf*</t>
  </si>
  <si>
    <t>Th*</t>
  </si>
  <si>
    <t>U*</t>
  </si>
  <si>
    <t>error</t>
  </si>
  <si>
    <t>Mg*</t>
  </si>
  <si>
    <t>P*</t>
  </si>
  <si>
    <t>Fe*</t>
  </si>
  <si>
    <t># spectra collected (2022)</t>
  </si>
  <si>
    <r>
      <t>**f</t>
    </r>
    <r>
      <rPr>
        <vertAlign val="subscript"/>
        <sz val="11"/>
        <color theme="1"/>
        <rFont val="Times New Roman"/>
        <family val="1"/>
      </rPr>
      <t>IV</t>
    </r>
    <r>
      <rPr>
        <sz val="11"/>
        <color theme="1"/>
        <rFont val="Times New Roman"/>
        <family val="1"/>
      </rPr>
      <t xml:space="preserve"> = calculated fraction of Ti in 4-fold</t>
    </r>
  </si>
  <si>
    <r>
      <t>f</t>
    </r>
    <r>
      <rPr>
        <b/>
        <vertAlign val="subscript"/>
        <sz val="11"/>
        <color theme="1"/>
        <rFont val="Times New Roman"/>
        <family val="1"/>
      </rPr>
      <t>IV</t>
    </r>
    <r>
      <rPr>
        <b/>
        <sz val="11"/>
        <color theme="1"/>
        <rFont val="Times New Roman"/>
        <family val="1"/>
      </rPr>
      <t xml:space="preserve"> **</t>
    </r>
  </si>
  <si>
    <r>
      <t>Χ</t>
    </r>
    <r>
      <rPr>
        <vertAlign val="superscript"/>
        <sz val="11"/>
        <color theme="1"/>
        <rFont val="Calibri"/>
        <family val="2"/>
      </rPr>
      <t>2</t>
    </r>
  </si>
  <si>
    <t>Sample ID</t>
  </si>
  <si>
    <r>
      <rPr>
        <sz val="11"/>
        <color theme="1"/>
        <rFont val="Calibri"/>
        <family val="2"/>
        <scheme val="minor"/>
      </rPr>
      <t>Χ</t>
    </r>
    <r>
      <rPr>
        <vertAlign val="superscript"/>
        <sz val="11.55"/>
        <color theme="1"/>
        <rFont val="Calibri"/>
        <family val="2"/>
        <scheme val="minor"/>
      </rPr>
      <t>2</t>
    </r>
  </si>
  <si>
    <r>
      <t>**f</t>
    </r>
    <r>
      <rPr>
        <vertAlign val="subscript"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 = calculated fraction of Ti in 4-fold</t>
    </r>
  </si>
  <si>
    <t>sample ID</t>
  </si>
  <si>
    <r>
      <t>207</t>
    </r>
    <r>
      <rPr>
        <sz val="11"/>
        <color theme="1"/>
        <rFont val="Calibri"/>
        <family val="2"/>
        <scheme val="minor"/>
      </rPr>
      <t>Pb/</t>
    </r>
    <r>
      <rPr>
        <vertAlign val="superscript"/>
        <sz val="11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>Pb Age (Ma)</t>
    </r>
    <r>
      <rPr>
        <vertAlign val="superscript"/>
        <sz val="11"/>
        <color theme="1"/>
        <rFont val="Calibri"/>
        <family val="2"/>
        <scheme val="minor"/>
      </rPr>
      <t>*</t>
    </r>
  </si>
  <si>
    <r>
      <t>f</t>
    </r>
    <r>
      <rPr>
        <vertAlign val="subscript"/>
        <sz val="11"/>
        <color theme="1"/>
        <rFont val="Calibri"/>
        <family val="2"/>
        <scheme val="minor"/>
      </rPr>
      <t>IV**</t>
    </r>
    <r>
      <rPr>
        <sz val="11"/>
        <color theme="1"/>
        <rFont val="Calibri"/>
        <family val="2"/>
        <scheme val="minor"/>
      </rPr>
      <t xml:space="preserve"> average</t>
    </r>
  </si>
  <si>
    <r>
      <t>[Th]</t>
    </r>
    <r>
      <rPr>
        <vertAlign val="subscript"/>
        <sz val="11"/>
        <color theme="1"/>
        <rFont val="Calibri"/>
        <family val="2"/>
        <scheme val="minor"/>
      </rPr>
      <t>melt</t>
    </r>
  </si>
  <si>
    <r>
      <t>f</t>
    </r>
    <r>
      <rPr>
        <vertAlign val="subscript"/>
        <sz val="11"/>
        <color theme="1"/>
        <rFont val="Calibri"/>
        <family val="2"/>
        <scheme val="minor"/>
      </rPr>
      <t>IV**</t>
    </r>
    <r>
      <rPr>
        <sz val="11"/>
        <color theme="1"/>
        <rFont val="Calibri"/>
        <family val="2"/>
        <scheme val="minor"/>
      </rPr>
      <t xml:space="preserve"> (0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/2022)</t>
    </r>
  </si>
  <si>
    <r>
      <t>f</t>
    </r>
    <r>
      <rPr>
        <vertAlign val="subscript"/>
        <sz val="11"/>
        <color theme="1"/>
        <rFont val="Calibri"/>
        <family val="2"/>
        <scheme val="minor"/>
      </rPr>
      <t>IV**</t>
    </r>
    <r>
      <rPr>
        <sz val="11"/>
        <color theme="1"/>
        <rFont val="Calibri"/>
        <family val="2"/>
        <scheme val="minor"/>
      </rPr>
      <t xml:space="preserve"> (90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/2023)</t>
    </r>
  </si>
  <si>
    <t># spectra collected (2023)</t>
  </si>
  <si>
    <t>zircon, tridymite, rutile, glass</t>
  </si>
  <si>
    <r>
      <t>Amorphous-ZrSiO</t>
    </r>
    <r>
      <rPr>
        <vertAlign val="subscript"/>
        <sz val="11"/>
        <color theme="1"/>
        <rFont val="Calibri"/>
        <family val="2"/>
        <scheme val="minor"/>
      </rPr>
      <t>4</t>
    </r>
  </si>
  <si>
    <t>*reported in Trail et al. (2020)</t>
  </si>
  <si>
    <r>
      <t>f</t>
    </r>
    <r>
      <rPr>
        <vertAlign val="subscript"/>
        <sz val="11"/>
        <color theme="1"/>
        <rFont val="Calibri"/>
        <family val="2"/>
        <scheme val="minor"/>
      </rPr>
      <t>IV</t>
    </r>
    <r>
      <rPr>
        <vertAlign val="superscript"/>
        <sz val="11"/>
        <color theme="1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(0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/2022)</t>
    </r>
  </si>
  <si>
    <r>
      <t>Χ</t>
    </r>
    <r>
      <rPr>
        <vertAlign val="superscript"/>
        <sz val="11.55"/>
        <color theme="1"/>
        <rFont val="Calibri"/>
        <family val="2"/>
        <scheme val="minor"/>
      </rPr>
      <t>2</t>
    </r>
  </si>
  <si>
    <r>
      <t>f</t>
    </r>
    <r>
      <rPr>
        <vertAlign val="subscript"/>
        <sz val="11"/>
        <color theme="1"/>
        <rFont val="Calibri"/>
        <family val="2"/>
        <scheme val="minor"/>
      </rPr>
      <t>IV</t>
    </r>
    <r>
      <rPr>
        <vertAlign val="superscript"/>
        <sz val="11"/>
        <color theme="1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(90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/2023)</t>
    </r>
  </si>
  <si>
    <t>ppm Ti</t>
  </si>
  <si>
    <r>
      <rPr>
        <b/>
        <sz val="11"/>
        <color theme="1"/>
        <rFont val="Calibri"/>
        <family val="2"/>
        <scheme val="minor"/>
      </rPr>
      <t xml:space="preserve">Table S-5  </t>
    </r>
    <r>
      <rPr>
        <sz val="11"/>
        <color theme="1"/>
        <rFont val="Calibri"/>
        <family val="2"/>
        <scheme val="minor"/>
      </rPr>
      <t>XANES results for starting material and impact shocked products.</t>
    </r>
  </si>
  <si>
    <r>
      <rPr>
        <b/>
        <sz val="11"/>
        <color theme="1"/>
        <rFont val="Calibri"/>
        <family val="2"/>
        <scheme val="minor"/>
      </rPr>
      <t>Table S-4</t>
    </r>
    <r>
      <rPr>
        <sz val="11"/>
        <color theme="1"/>
        <rFont val="Calibri"/>
        <family val="2"/>
        <scheme val="minor"/>
      </rPr>
      <t xml:space="preserve">  Lunar zircon chemistry and calculated fraction of 4-fold Ti.</t>
    </r>
  </si>
  <si>
    <r>
      <rPr>
        <b/>
        <sz val="11"/>
        <color theme="1"/>
        <rFont val="Calibri"/>
        <family val="2"/>
        <scheme val="minor"/>
      </rPr>
      <t>Table S-3</t>
    </r>
    <r>
      <rPr>
        <sz val="11"/>
        <color theme="1"/>
        <rFont val="Calibri"/>
        <family val="2"/>
        <scheme val="minor"/>
      </rPr>
      <t xml:space="preserve">  Calculated fraction of 4-fold Ti in experimental zircon (random crystal orientations).</t>
    </r>
  </si>
  <si>
    <r>
      <rPr>
        <b/>
        <sz val="11"/>
        <color theme="1"/>
        <rFont val="Calibri"/>
        <family val="2"/>
        <scheme val="minor"/>
      </rPr>
      <t>Table S-2</t>
    </r>
    <r>
      <rPr>
        <sz val="11"/>
        <color theme="1"/>
        <rFont val="Calibri"/>
        <family val="2"/>
        <scheme val="minor"/>
      </rPr>
      <t xml:space="preserve">  Summary of standards and unknowns analyzed.</t>
    </r>
  </si>
  <si>
    <r>
      <t>BaTiSi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9</t>
    </r>
  </si>
  <si>
    <r>
      <t>6-fold Ti</t>
    </r>
    <r>
      <rPr>
        <vertAlign val="superscript"/>
        <sz val="11"/>
        <color theme="1"/>
        <rFont val="Calibri"/>
        <family val="2"/>
        <scheme val="minor"/>
      </rPr>
      <t>4+</t>
    </r>
    <r>
      <rPr>
        <sz val="11"/>
        <color theme="1"/>
        <rFont val="Calibri"/>
        <family val="2"/>
        <scheme val="minor"/>
      </rPr>
      <t xml:space="preserve"> standard</t>
    </r>
  </si>
  <si>
    <r>
      <t>Ba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TiSi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</si>
  <si>
    <r>
      <t>5-fold Ti</t>
    </r>
    <r>
      <rPr>
        <vertAlign val="superscript"/>
        <sz val="11"/>
        <color theme="1"/>
        <rFont val="Calibri"/>
        <family val="2"/>
        <scheme val="minor"/>
      </rPr>
      <t>4+</t>
    </r>
    <r>
      <rPr>
        <sz val="11"/>
        <color theme="1"/>
        <rFont val="Calibri"/>
        <family val="2"/>
        <scheme val="minor"/>
      </rPr>
      <t xml:space="preserve"> standard</t>
    </r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</si>
  <si>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</si>
  <si>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</si>
  <si>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4-fold Ti</t>
    </r>
    <r>
      <rPr>
        <vertAlign val="superscript"/>
        <sz val="11"/>
        <color theme="1"/>
        <rFont val="Calibri"/>
        <family val="2"/>
        <scheme val="minor"/>
      </rPr>
      <t>4+</t>
    </r>
    <r>
      <rPr>
        <sz val="11"/>
        <color theme="1"/>
        <rFont val="Calibri"/>
        <family val="2"/>
        <scheme val="minor"/>
      </rPr>
      <t xml:space="preserve"> standard</t>
    </r>
  </si>
  <si>
    <r>
      <t>Ti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</si>
  <si>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Ti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 xml:space="preserve"> standard</t>
    </r>
  </si>
  <si>
    <r>
      <t>NaTiSi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</si>
  <si>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ZrSiO</t>
    </r>
    <r>
      <rPr>
        <vertAlign val="subscript"/>
        <sz val="11"/>
        <color theme="1"/>
        <rFont val="Calibri"/>
        <family val="2"/>
        <scheme val="minor"/>
      </rPr>
      <t>4</t>
    </r>
  </si>
  <si>
    <r>
      <t>zircon from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undersat'd experiment</t>
    </r>
  </si>
  <si>
    <r>
      <t>zircon from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sat'd  experiment</t>
    </r>
  </si>
  <si>
    <r>
      <t>valence/site of Ti in ZrSiO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phases </t>
    </r>
  </si>
  <si>
    <r>
      <rPr>
        <b/>
        <sz val="11"/>
        <color theme="1"/>
        <rFont val="Calibri (Body)"/>
      </rPr>
      <t>Table S-1</t>
    </r>
    <r>
      <rPr>
        <sz val="11"/>
        <color theme="1"/>
        <rFont val="Calibri (Body)"/>
      </rPr>
      <t xml:space="preserve">  Summary of experiments conducted.</t>
    </r>
  </si>
  <si>
    <r>
      <t>T (</t>
    </r>
    <r>
      <rPr>
        <vertAlign val="superscript"/>
        <sz val="11"/>
        <color theme="1"/>
        <rFont val="Calibri (Body)"/>
      </rPr>
      <t>o</t>
    </r>
    <r>
      <rPr>
        <sz val="11"/>
        <color theme="1"/>
        <rFont val="Calibri (Body)"/>
      </rPr>
      <t>C)</t>
    </r>
  </si>
  <si>
    <r>
      <t>~1000</t>
    </r>
    <r>
      <rPr>
        <vertAlign val="superscript"/>
        <sz val="11"/>
        <color theme="1"/>
        <rFont val="Calibri (Body)"/>
      </rPr>
      <t>a</t>
    </r>
  </si>
  <si>
    <r>
      <t>~30 GPa</t>
    </r>
    <r>
      <rPr>
        <vertAlign val="superscript"/>
        <sz val="11"/>
        <color theme="1"/>
        <rFont val="Calibri (Body)"/>
      </rPr>
      <t>a</t>
    </r>
  </si>
  <si>
    <t>~2 µs</t>
  </si>
  <si>
    <r>
      <t>zircon, amorphous ZrSiO</t>
    </r>
    <r>
      <rPr>
        <vertAlign val="subscript"/>
        <sz val="11"/>
        <color theme="1"/>
        <rFont val="Calibri (Body)"/>
      </rPr>
      <t>4</t>
    </r>
    <r>
      <rPr>
        <sz val="11"/>
        <color theme="1"/>
        <rFont val="Calibri (Body)"/>
      </rPr>
      <t>, reidite, glass, feldspar</t>
    </r>
  </si>
  <si>
    <r>
      <rPr>
        <vertAlign val="superscript"/>
        <sz val="11"/>
        <color theme="1"/>
        <rFont val="Calibri (Body)"/>
      </rPr>
      <t>a</t>
    </r>
    <r>
      <rPr>
        <sz val="11"/>
        <color theme="1"/>
        <rFont val="Calibri (Body)"/>
      </rPr>
      <t>peak T/P of shock based on modeling results</t>
    </r>
  </si>
  <si>
    <t>© 2024 The Authors </t>
  </si>
  <si>
    <t>Published by the European Association of Geochemistry under Creative Commons License CC BY-NC-ND.</t>
  </si>
  <si>
    <r>
      <t xml:space="preserve">Trail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 xml:space="preserve">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33, 27–31 | https://doi.org/10.7185/geochemlet.2448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</si>
</sst>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Calibri"/>
      <family val="2"/>
    </font>
    <font>
      <vertAlign val="superscript"/>
      <sz val="11.5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Calibri (Body)"/>
    </font>
    <font>
      <b/>
      <sz val="11"/>
      <color theme="1"/>
      <name val="Calibri (Body)"/>
    </font>
    <font>
      <vertAlign val="superscript"/>
      <sz val="11"/>
      <color theme="1"/>
      <name val="Calibri (Body)"/>
    </font>
    <font>
      <vertAlign val="subscript"/>
      <sz val="11"/>
      <color theme="1"/>
      <name val="Calibri (Body)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3">
    <xf numFmtId="0" fontId="0" fillId="0" borderId="0" xfId="0"/>
    <xf numFmtId="0" fontId="0" fillId="33" borderId="0" xfId="0" applyFill="1"/>
    <xf numFmtId="0" fontId="0" fillId="33" borderId="11" xfId="0" applyFill="1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30" fillId="0" borderId="0" xfId="0" applyNumberFormat="1" applyFont="1" applyAlignment="1">
      <alignment horizontal="center" vertical="center" wrapText="1"/>
    </xf>
    <xf numFmtId="1" fontId="0" fillId="0" borderId="0" xfId="0" applyNumberFormat="1"/>
    <xf numFmtId="0" fontId="0" fillId="33" borderId="10" xfId="0" applyFill="1" applyBorder="1"/>
    <xf numFmtId="0" fontId="20" fillId="33" borderId="10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center"/>
    </xf>
    <xf numFmtId="0" fontId="23" fillId="33" borderId="10" xfId="0" applyFont="1" applyFill="1" applyBorder="1"/>
    <xf numFmtId="2" fontId="0" fillId="33" borderId="0" xfId="0" applyNumberFormat="1" applyFill="1"/>
    <xf numFmtId="164" fontId="0" fillId="33" borderId="0" xfId="0" applyNumberFormat="1" applyFill="1"/>
    <xf numFmtId="0" fontId="16" fillId="33" borderId="0" xfId="0" applyFont="1" applyFill="1" applyAlignment="1">
      <alignment horizontal="right"/>
    </xf>
    <xf numFmtId="0" fontId="16" fillId="33" borderId="0" xfId="0" applyFont="1" applyFill="1"/>
    <xf numFmtId="2" fontId="16" fillId="33" borderId="0" xfId="0" applyNumberFormat="1" applyFont="1" applyFill="1"/>
    <xf numFmtId="0" fontId="24" fillId="33" borderId="0" xfId="0" applyFont="1" applyFill="1"/>
    <xf numFmtId="0" fontId="19" fillId="33" borderId="0" xfId="0" applyFont="1" applyFill="1"/>
    <xf numFmtId="0" fontId="0" fillId="33" borderId="0" xfId="0" applyFill="1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0" fontId="33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29" fillId="33" borderId="0" xfId="0" applyFont="1" applyFill="1"/>
    <xf numFmtId="0" fontId="24" fillId="33" borderId="0" xfId="0" applyFont="1" applyFill="1" applyAlignment="1">
      <alignment horizontal="center"/>
    </xf>
    <xf numFmtId="1" fontId="24" fillId="33" borderId="0" xfId="0" applyNumberFormat="1" applyFont="1" applyFill="1" applyAlignment="1">
      <alignment horizontal="center"/>
    </xf>
    <xf numFmtId="2" fontId="24" fillId="33" borderId="0" xfId="0" applyNumberFormat="1" applyFont="1" applyFill="1" applyAlignment="1">
      <alignment horizontal="center"/>
    </xf>
    <xf numFmtId="2" fontId="0" fillId="33" borderId="0" xfId="0" applyNumberFormat="1" applyFill="1" applyAlignment="1">
      <alignment horizontal="center"/>
    </xf>
    <xf numFmtId="1" fontId="0" fillId="33" borderId="0" xfId="0" applyNumberFormat="1" applyFill="1" applyAlignment="1">
      <alignment horizontal="center"/>
    </xf>
    <xf numFmtId="165" fontId="0" fillId="33" borderId="0" xfId="0" applyNumberFormat="1" applyFill="1" applyAlignment="1">
      <alignment horizontal="center"/>
    </xf>
    <xf numFmtId="1" fontId="0" fillId="33" borderId="0" xfId="0" applyNumberFormat="1" applyFill="1"/>
    <xf numFmtId="165" fontId="0" fillId="33" borderId="0" xfId="0" applyNumberFormat="1" applyFill="1"/>
    <xf numFmtId="0" fontId="31" fillId="33" borderId="0" xfId="0" applyFont="1" applyFill="1" applyAlignment="1">
      <alignment horizontal="left"/>
    </xf>
    <xf numFmtId="1" fontId="14" fillId="33" borderId="0" xfId="0" applyNumberFormat="1" applyFont="1" applyFill="1" applyAlignment="1">
      <alignment horizontal="center"/>
    </xf>
    <xf numFmtId="3" fontId="31" fillId="33" borderId="0" xfId="0" quotePrefix="1" applyNumberFormat="1" applyFont="1" applyFill="1" applyAlignment="1">
      <alignment horizontal="left"/>
    </xf>
    <xf numFmtId="0" fontId="0" fillId="33" borderId="11" xfId="0" applyFill="1" applyBorder="1" applyAlignment="1">
      <alignment horizontal="center"/>
    </xf>
    <xf numFmtId="1" fontId="0" fillId="33" borderId="11" xfId="0" applyNumberFormat="1" applyFill="1" applyBorder="1" applyAlignment="1">
      <alignment horizontal="center"/>
    </xf>
    <xf numFmtId="2" fontId="0" fillId="33" borderId="11" xfId="0" applyNumberFormat="1" applyFill="1" applyBorder="1" applyAlignment="1">
      <alignment horizontal="center"/>
    </xf>
    <xf numFmtId="0" fontId="32" fillId="33" borderId="0" xfId="0" applyFont="1" applyFill="1"/>
    <xf numFmtId="0" fontId="14" fillId="33" borderId="0" xfId="0" applyFont="1" applyFill="1"/>
    <xf numFmtId="1" fontId="34" fillId="33" borderId="0" xfId="0" applyNumberFormat="1" applyFont="1" applyFill="1" applyAlignment="1">
      <alignment horizontal="center"/>
    </xf>
    <xf numFmtId="0" fontId="0" fillId="33" borderId="0" xfId="0" applyFill="1" applyAlignment="1">
      <alignment vertical="center" wrapText="1"/>
    </xf>
    <xf numFmtId="0" fontId="0" fillId="33" borderId="0" xfId="0" applyFill="1" applyAlignment="1">
      <alignment horizontal="center" vertical="center" wrapText="1"/>
    </xf>
    <xf numFmtId="0" fontId="0" fillId="33" borderId="0" xfId="0" applyFill="1" applyAlignment="1">
      <alignment horizontal="left" vertical="center" wrapText="1"/>
    </xf>
    <xf numFmtId="0" fontId="0" fillId="33" borderId="0" xfId="0" applyFill="1" applyAlignment="1">
      <alignment vertical="center"/>
    </xf>
    <xf numFmtId="0" fontId="0" fillId="33" borderId="0" xfId="0" applyFill="1" applyAlignment="1">
      <alignment horizontal="left" vertical="center"/>
    </xf>
    <xf numFmtId="0" fontId="24" fillId="33" borderId="0" xfId="0" applyFont="1" applyFill="1" applyAlignment="1">
      <alignment horizontal="left" vertical="center" wrapText="1"/>
    </xf>
    <xf numFmtId="0" fontId="35" fillId="33" borderId="0" xfId="0" applyFont="1" applyFill="1"/>
    <xf numFmtId="0" fontId="35" fillId="33" borderId="10" xfId="0" applyFont="1" applyFill="1" applyBorder="1"/>
    <xf numFmtId="0" fontId="35" fillId="33" borderId="10" xfId="0" applyFont="1" applyFill="1" applyBorder="1" applyAlignment="1">
      <alignment horizontal="center"/>
    </xf>
    <xf numFmtId="0" fontId="35" fillId="33" borderId="0" xfId="0" applyFont="1" applyFill="1" applyAlignment="1">
      <alignment horizontal="center"/>
    </xf>
    <xf numFmtId="0" fontId="35" fillId="33" borderId="11" xfId="0" applyFont="1" applyFill="1" applyBorder="1" applyAlignment="1">
      <alignment horizontal="left" wrapText="1"/>
    </xf>
    <xf numFmtId="0" fontId="35" fillId="33" borderId="11" xfId="0" applyFont="1" applyFill="1" applyBorder="1" applyAlignment="1">
      <alignment horizontal="center"/>
    </xf>
    <xf numFmtId="0" fontId="35" fillId="33" borderId="11" xfId="0" applyFont="1" applyFill="1" applyBorder="1" applyAlignment="1">
      <alignment wrapText="1"/>
    </xf>
    <xf numFmtId="0" fontId="35" fillId="0" borderId="0" xfId="0" applyFont="1"/>
    <xf numFmtId="2" fontId="22" fillId="0" borderId="0" xfId="0" applyNumberFormat="1" applyFont="1"/>
    <xf numFmtId="0" fontId="16" fillId="0" borderId="0" xfId="0" applyFont="1" applyAlignment="1">
      <alignment horizontal="left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658322</xdr:colOff>
      <xdr:row>0</xdr:row>
      <xdr:rowOff>101600</xdr:rowOff>
    </xdr:from>
    <xdr:to>
      <xdr:col>8</xdr:col>
      <xdr:colOff>630598</xdr:colOff>
      <xdr:row>5</xdr:row>
      <xdr:rowOff>86857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3641B9CF-03D4-D047-8C7B-6A649065796F}"/>
            </a:ext>
          </a:extLst>
        </xdr:cNvPr>
        <xdr:cNvSpPr txBox="1">
          <a:spLocks noChangeArrowheads="1"/>
        </xdr:cNvSpPr>
      </xdr:nvSpPr>
      <xdr:spPr bwMode="auto">
        <a:xfrm>
          <a:off x="3122122" y="101600"/>
          <a:ext cx="5661876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Trail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Production of highly silicic 3.9 to 4.27 Ga crust on the Moon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647116</xdr:colOff>
      <xdr:row>5</xdr:row>
      <xdr:rowOff>55616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C16149-7BB8-634F-B6C3-58842C9EF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37816" cy="1008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315422</xdr:colOff>
      <xdr:row>0</xdr:row>
      <xdr:rowOff>101600</xdr:rowOff>
    </xdr:from>
    <xdr:to>
      <xdr:col>9</xdr:col>
      <xdr:colOff>249598</xdr:colOff>
      <xdr:row>5</xdr:row>
      <xdr:rowOff>86857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9215A70C-5586-034A-9E2B-CF4E30B733DE}"/>
            </a:ext>
          </a:extLst>
        </xdr:cNvPr>
        <xdr:cNvSpPr txBox="1">
          <a:spLocks noChangeArrowheads="1"/>
        </xdr:cNvSpPr>
      </xdr:nvSpPr>
      <xdr:spPr bwMode="auto">
        <a:xfrm>
          <a:off x="3122122" y="101600"/>
          <a:ext cx="5661876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Trail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Production of highly silicic 3.9 to 4.27 Ga crust on the Moon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443916</xdr:colOff>
      <xdr:row>5</xdr:row>
      <xdr:rowOff>55616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A78D33-F600-CA4F-871C-3F3134CB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37816" cy="10081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3122122</xdr:colOff>
      <xdr:row>0</xdr:row>
      <xdr:rowOff>101600</xdr:rowOff>
    </xdr:from>
    <xdr:to>
      <xdr:col>6</xdr:col>
      <xdr:colOff>617898</xdr:colOff>
      <xdr:row>5</xdr:row>
      <xdr:rowOff>86857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1BA5CC2D-F94E-9A46-93A5-647C6E3E0294}"/>
            </a:ext>
          </a:extLst>
        </xdr:cNvPr>
        <xdr:cNvSpPr txBox="1">
          <a:spLocks noChangeArrowheads="1"/>
        </xdr:cNvSpPr>
      </xdr:nvSpPr>
      <xdr:spPr bwMode="auto">
        <a:xfrm>
          <a:off x="3122122" y="101600"/>
          <a:ext cx="5661876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Trail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Production of highly silicic 3.9 to 4.27 Ga crust on the Moon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2437816</xdr:colOff>
      <xdr:row>5</xdr:row>
      <xdr:rowOff>55616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ABEAD6-BCEA-1E4A-B16A-01286268A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37816" cy="10081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696422</xdr:colOff>
      <xdr:row>0</xdr:row>
      <xdr:rowOff>101600</xdr:rowOff>
    </xdr:from>
    <xdr:to>
      <xdr:col>13</xdr:col>
      <xdr:colOff>198798</xdr:colOff>
      <xdr:row>5</xdr:row>
      <xdr:rowOff>86857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8D994386-6D7C-E043-973D-B43A3405ED2A}"/>
            </a:ext>
          </a:extLst>
        </xdr:cNvPr>
        <xdr:cNvSpPr txBox="1">
          <a:spLocks noChangeArrowheads="1"/>
        </xdr:cNvSpPr>
      </xdr:nvSpPr>
      <xdr:spPr bwMode="auto">
        <a:xfrm>
          <a:off x="3122122" y="101600"/>
          <a:ext cx="5661876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Trail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Production of highly silicic 3.9 to 4.27 Ga crust on the Moon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12116</xdr:colOff>
      <xdr:row>5</xdr:row>
      <xdr:rowOff>55616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20F2C6-5A0D-C348-9561-A1B533AE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37816" cy="10081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467822</xdr:colOff>
      <xdr:row>0</xdr:row>
      <xdr:rowOff>101600</xdr:rowOff>
    </xdr:from>
    <xdr:to>
      <xdr:col>11</xdr:col>
      <xdr:colOff>554398</xdr:colOff>
      <xdr:row>5</xdr:row>
      <xdr:rowOff>86857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BC8A7D36-CA95-5649-8EAE-99CB55C5F86F}"/>
            </a:ext>
          </a:extLst>
        </xdr:cNvPr>
        <xdr:cNvSpPr txBox="1">
          <a:spLocks noChangeArrowheads="1"/>
        </xdr:cNvSpPr>
      </xdr:nvSpPr>
      <xdr:spPr bwMode="auto">
        <a:xfrm>
          <a:off x="3122122" y="101600"/>
          <a:ext cx="5661876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Trail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Production of highly silicic 3.9 to 4.27 Ga crust on the Moon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1104316</xdr:colOff>
      <xdr:row>5</xdr:row>
      <xdr:rowOff>55616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F5932D-34F9-EF4E-8501-9BB8408BA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37816" cy="1008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85076-610C-4995-9CE5-681313E487F9}">
  <dimension ref="A7:E25"/>
  <sheetViews>
    <sheetView tabSelected="1" zoomScaleNormal="100" workbookViewId="0"/>
  </sheetViews>
  <sheetFormatPr baseColWidth="10" defaultColWidth="8.83203125" defaultRowHeight="15" x14ac:dyDescent="0.2"/>
  <cols>
    <col min="1" max="1" width="14.6640625" customWidth="1"/>
    <col min="4" max="4" width="8.6640625" customWidth="1"/>
    <col min="5" max="5" width="39.5" customWidth="1"/>
  </cols>
  <sheetData>
    <row r="7" spans="1:5" x14ac:dyDescent="0.2">
      <c r="A7" s="50" t="s">
        <v>227</v>
      </c>
      <c r="B7" s="50"/>
      <c r="C7" s="50"/>
      <c r="D7" s="50"/>
      <c r="E7" s="50"/>
    </row>
    <row r="8" spans="1:5" x14ac:dyDescent="0.2">
      <c r="A8" s="50"/>
      <c r="B8" s="50"/>
      <c r="C8" s="50"/>
      <c r="D8" s="50"/>
      <c r="E8" s="50"/>
    </row>
    <row r="9" spans="1:5" ht="17" x14ac:dyDescent="0.2">
      <c r="A9" s="51" t="s">
        <v>42</v>
      </c>
      <c r="B9" s="52" t="s">
        <v>228</v>
      </c>
      <c r="C9" s="52" t="s">
        <v>2</v>
      </c>
      <c r="D9" s="52" t="s">
        <v>80</v>
      </c>
      <c r="E9" s="51" t="s">
        <v>49</v>
      </c>
    </row>
    <row r="10" spans="1:5" x14ac:dyDescent="0.2">
      <c r="A10" s="50" t="s">
        <v>46</v>
      </c>
      <c r="B10" s="53">
        <v>1300</v>
      </c>
      <c r="C10" s="53" t="s">
        <v>48</v>
      </c>
      <c r="D10" s="53" t="s">
        <v>81</v>
      </c>
      <c r="E10" s="50" t="s">
        <v>83</v>
      </c>
    </row>
    <row r="11" spans="1:5" x14ac:dyDescent="0.2">
      <c r="A11" s="50" t="s">
        <v>47</v>
      </c>
      <c r="B11" s="53">
        <v>1300</v>
      </c>
      <c r="C11" s="53" t="s">
        <v>48</v>
      </c>
      <c r="D11" s="53" t="s">
        <v>81</v>
      </c>
      <c r="E11" s="50" t="s">
        <v>202</v>
      </c>
    </row>
    <row r="12" spans="1:5" x14ac:dyDescent="0.2">
      <c r="A12" s="50" t="s">
        <v>43</v>
      </c>
      <c r="B12" s="53">
        <v>800</v>
      </c>
      <c r="C12" s="53" t="s">
        <v>44</v>
      </c>
      <c r="D12" s="53" t="s">
        <v>82</v>
      </c>
      <c r="E12" s="50" t="s">
        <v>45</v>
      </c>
    </row>
    <row r="13" spans="1:5" ht="13" customHeight="1" x14ac:dyDescent="0.25">
      <c r="A13" s="54" t="s">
        <v>65</v>
      </c>
      <c r="B13" s="55" t="s">
        <v>229</v>
      </c>
      <c r="C13" s="55" t="s">
        <v>230</v>
      </c>
      <c r="D13" s="55" t="s">
        <v>231</v>
      </c>
      <c r="E13" s="56" t="s">
        <v>232</v>
      </c>
    </row>
    <row r="14" spans="1:5" ht="17" x14ac:dyDescent="0.2">
      <c r="A14" s="50" t="s">
        <v>233</v>
      </c>
      <c r="B14" s="50"/>
      <c r="C14" s="50"/>
      <c r="D14" s="50"/>
      <c r="E14" s="50"/>
    </row>
    <row r="15" spans="1:5" x14ac:dyDescent="0.2">
      <c r="A15" s="57"/>
      <c r="B15" s="57"/>
      <c r="C15" s="57"/>
      <c r="D15" s="57"/>
      <c r="E15" s="57"/>
    </row>
    <row r="16" spans="1:5" x14ac:dyDescent="0.2">
      <c r="A16" s="57"/>
      <c r="B16" s="57"/>
      <c r="C16" s="57"/>
      <c r="D16" s="57"/>
      <c r="E16" s="57"/>
    </row>
    <row r="17" spans="1:5" x14ac:dyDescent="0.2">
      <c r="A17" s="62" t="s">
        <v>236</v>
      </c>
      <c r="B17" s="57"/>
      <c r="C17" s="57"/>
      <c r="D17" s="57"/>
      <c r="E17" s="57"/>
    </row>
    <row r="18" spans="1:5" x14ac:dyDescent="0.2">
      <c r="A18" s="58" t="s">
        <v>234</v>
      </c>
      <c r="B18" s="57"/>
      <c r="C18" s="57"/>
      <c r="D18" s="57"/>
      <c r="E18" s="57"/>
    </row>
    <row r="19" spans="1:5" x14ac:dyDescent="0.2">
      <c r="A19" s="58" t="s">
        <v>235</v>
      </c>
      <c r="B19" s="57"/>
      <c r="C19" s="57"/>
      <c r="D19" s="57"/>
      <c r="E19" s="57"/>
    </row>
    <row r="20" spans="1:5" x14ac:dyDescent="0.2">
      <c r="A20" s="57"/>
      <c r="B20" s="57"/>
      <c r="C20" s="57"/>
      <c r="D20" s="57"/>
      <c r="E20" s="57"/>
    </row>
    <row r="21" spans="1:5" x14ac:dyDescent="0.2">
      <c r="A21" s="57"/>
      <c r="B21" s="57"/>
      <c r="C21" s="57"/>
      <c r="D21" s="57"/>
      <c r="E21" s="57"/>
    </row>
    <row r="22" spans="1:5" x14ac:dyDescent="0.2">
      <c r="A22" s="57"/>
      <c r="B22" s="57"/>
      <c r="C22" s="57"/>
      <c r="D22" s="57"/>
      <c r="E22" s="57"/>
    </row>
    <row r="23" spans="1:5" x14ac:dyDescent="0.2">
      <c r="A23" s="57"/>
      <c r="B23" s="57"/>
      <c r="C23" s="57"/>
      <c r="D23" s="57"/>
      <c r="E23" s="57"/>
    </row>
    <row r="24" spans="1:5" x14ac:dyDescent="0.2">
      <c r="A24" s="57"/>
      <c r="B24" s="57"/>
      <c r="C24" s="57"/>
      <c r="D24" s="57"/>
      <c r="E24" s="57"/>
    </row>
    <row r="25" spans="1:5" x14ac:dyDescent="0.2">
      <c r="A25" s="57"/>
      <c r="B25" s="57"/>
      <c r="C25" s="57"/>
      <c r="D25" s="57"/>
      <c r="E25" s="5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88A0-61F7-43C1-B37B-CBFCEE31C9CE}">
  <dimension ref="A7:I28"/>
  <sheetViews>
    <sheetView zoomScaleNormal="100" workbookViewId="0"/>
  </sheetViews>
  <sheetFormatPr baseColWidth="10" defaultColWidth="8.83203125" defaultRowHeight="15" x14ac:dyDescent="0.2"/>
  <cols>
    <col min="1" max="1" width="15.83203125" customWidth="1"/>
    <col min="2" max="2" width="10.33203125" customWidth="1"/>
    <col min="3" max="3" width="8.6640625" hidden="1" customWidth="1"/>
    <col min="4" max="4" width="10.6640625" customWidth="1"/>
    <col min="5" max="5" width="12" customWidth="1"/>
    <col min="6" max="6" width="10.6640625" customWidth="1"/>
    <col min="7" max="7" width="10.33203125" customWidth="1"/>
    <col min="8" max="8" width="12.1640625" customWidth="1"/>
    <col min="9" max="9" width="30" customWidth="1"/>
  </cols>
  <sheetData>
    <row r="7" spans="1:9" x14ac:dyDescent="0.2">
      <c r="A7" s="1" t="s">
        <v>212</v>
      </c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35" customHeight="1" x14ac:dyDescent="0.2">
      <c r="A9" s="23" t="s">
        <v>195</v>
      </c>
      <c r="B9" s="23" t="s">
        <v>74</v>
      </c>
      <c r="C9" s="23" t="s">
        <v>50</v>
      </c>
      <c r="D9" s="23" t="s">
        <v>75</v>
      </c>
      <c r="E9" s="23" t="s">
        <v>51</v>
      </c>
      <c r="F9" s="23" t="s">
        <v>69</v>
      </c>
      <c r="G9" s="23" t="s">
        <v>52</v>
      </c>
      <c r="H9" s="23" t="s">
        <v>66</v>
      </c>
      <c r="I9" s="23" t="s">
        <v>53</v>
      </c>
    </row>
    <row r="10" spans="1:9" ht="11.5" customHeight="1" x14ac:dyDescent="0.2">
      <c r="A10" s="44" t="s">
        <v>54</v>
      </c>
      <c r="B10" s="45" t="s">
        <v>55</v>
      </c>
      <c r="C10" s="45" t="s">
        <v>56</v>
      </c>
      <c r="D10" s="45" t="s">
        <v>57</v>
      </c>
      <c r="E10" s="45" t="s">
        <v>58</v>
      </c>
      <c r="F10" s="45" t="s">
        <v>70</v>
      </c>
      <c r="G10" s="44" t="s">
        <v>59</v>
      </c>
      <c r="H10" s="44" t="s">
        <v>67</v>
      </c>
      <c r="I10" s="44" t="s">
        <v>84</v>
      </c>
    </row>
    <row r="11" spans="1:9" ht="14" customHeight="1" x14ac:dyDescent="0.2">
      <c r="A11" s="46" t="s">
        <v>60</v>
      </c>
      <c r="B11" s="45" t="s">
        <v>55</v>
      </c>
      <c r="C11" s="44"/>
      <c r="D11" s="45" t="s">
        <v>213</v>
      </c>
      <c r="E11" s="45">
        <v>6</v>
      </c>
      <c r="F11" s="45" t="s">
        <v>70</v>
      </c>
      <c r="G11" s="44" t="s">
        <v>61</v>
      </c>
      <c r="H11" s="44" t="s">
        <v>67</v>
      </c>
      <c r="I11" s="44" t="s">
        <v>214</v>
      </c>
    </row>
    <row r="12" spans="1:9" ht="14" customHeight="1" x14ac:dyDescent="0.2">
      <c r="A12" s="46" t="s">
        <v>62</v>
      </c>
      <c r="B12" s="45" t="s">
        <v>55</v>
      </c>
      <c r="C12" s="44"/>
      <c r="D12" s="45" t="s">
        <v>215</v>
      </c>
      <c r="E12" s="45">
        <v>5</v>
      </c>
      <c r="F12" s="45" t="s">
        <v>70</v>
      </c>
      <c r="G12" s="44" t="s">
        <v>61</v>
      </c>
      <c r="H12" s="44" t="s">
        <v>67</v>
      </c>
      <c r="I12" s="44" t="s">
        <v>216</v>
      </c>
    </row>
    <row r="13" spans="1:9" ht="14" customHeight="1" x14ac:dyDescent="0.2">
      <c r="A13" s="46" t="s">
        <v>63</v>
      </c>
      <c r="B13" s="45" t="s">
        <v>55</v>
      </c>
      <c r="C13" s="44"/>
      <c r="D13" s="45" t="s">
        <v>217</v>
      </c>
      <c r="E13" s="45">
        <v>6</v>
      </c>
      <c r="F13" s="45" t="s">
        <v>70</v>
      </c>
      <c r="G13" s="44" t="s">
        <v>64</v>
      </c>
      <c r="H13" s="44" t="s">
        <v>68</v>
      </c>
      <c r="I13" s="44" t="s">
        <v>214</v>
      </c>
    </row>
    <row r="14" spans="1:9" ht="14" customHeight="1" x14ac:dyDescent="0.2">
      <c r="A14" s="46" t="s">
        <v>32</v>
      </c>
      <c r="B14" s="45" t="s">
        <v>55</v>
      </c>
      <c r="C14" s="44"/>
      <c r="D14" s="45" t="s">
        <v>218</v>
      </c>
      <c r="E14" s="45">
        <v>4</v>
      </c>
      <c r="F14" s="45" t="s">
        <v>70</v>
      </c>
      <c r="G14" s="44" t="s">
        <v>61</v>
      </c>
      <c r="H14" s="44" t="s">
        <v>67</v>
      </c>
      <c r="I14" s="44" t="s">
        <v>219</v>
      </c>
    </row>
    <row r="15" spans="1:9" ht="14" customHeight="1" x14ac:dyDescent="0.2">
      <c r="A15" s="46" t="s">
        <v>73</v>
      </c>
      <c r="B15" s="20" t="s">
        <v>55</v>
      </c>
      <c r="C15" s="47"/>
      <c r="D15" s="45" t="s">
        <v>220</v>
      </c>
      <c r="E15" s="20" t="s">
        <v>58</v>
      </c>
      <c r="F15" s="45" t="s">
        <v>71</v>
      </c>
      <c r="G15" s="47" t="s">
        <v>64</v>
      </c>
      <c r="H15" s="44" t="s">
        <v>68</v>
      </c>
      <c r="I15" s="44" t="s">
        <v>221</v>
      </c>
    </row>
    <row r="16" spans="1:9" ht="22" customHeight="1" x14ac:dyDescent="0.2">
      <c r="A16" s="46" t="s">
        <v>72</v>
      </c>
      <c r="B16" s="20" t="s">
        <v>55</v>
      </c>
      <c r="C16" s="47"/>
      <c r="D16" s="45" t="s">
        <v>222</v>
      </c>
      <c r="E16" s="20" t="s">
        <v>58</v>
      </c>
      <c r="F16" s="45" t="s">
        <v>71</v>
      </c>
      <c r="G16" s="44" t="s">
        <v>64</v>
      </c>
      <c r="H16" s="44" t="s">
        <v>68</v>
      </c>
      <c r="I16" s="44" t="s">
        <v>221</v>
      </c>
    </row>
    <row r="17" spans="1:9" ht="14" customHeight="1" x14ac:dyDescent="0.2">
      <c r="A17" s="46"/>
      <c r="B17" s="20"/>
      <c r="C17" s="47"/>
      <c r="D17" s="45"/>
      <c r="E17" s="47"/>
      <c r="F17" s="45"/>
      <c r="G17" s="44"/>
      <c r="H17" s="44"/>
      <c r="I17" s="44"/>
    </row>
    <row r="18" spans="1:9" ht="14" customHeight="1" x14ac:dyDescent="0.2">
      <c r="A18" s="46" t="s">
        <v>46</v>
      </c>
      <c r="B18" s="20" t="s">
        <v>1</v>
      </c>
      <c r="C18" s="47"/>
      <c r="D18" s="45" t="s">
        <v>223</v>
      </c>
      <c r="E18" s="20">
        <v>4</v>
      </c>
      <c r="F18" s="45" t="s">
        <v>70</v>
      </c>
      <c r="G18" s="44" t="s">
        <v>61</v>
      </c>
      <c r="H18" s="44" t="s">
        <v>67</v>
      </c>
      <c r="I18" s="44" t="s">
        <v>224</v>
      </c>
    </row>
    <row r="19" spans="1:9" ht="14" customHeight="1" x14ac:dyDescent="0.2">
      <c r="A19" s="48" t="s">
        <v>77</v>
      </c>
      <c r="B19" s="20" t="s">
        <v>1</v>
      </c>
      <c r="C19" s="47"/>
      <c r="D19" s="45" t="s">
        <v>223</v>
      </c>
      <c r="E19" s="20" t="s">
        <v>85</v>
      </c>
      <c r="F19" s="45" t="s">
        <v>70</v>
      </c>
      <c r="G19" s="44" t="s">
        <v>61</v>
      </c>
      <c r="H19" s="44" t="s">
        <v>67</v>
      </c>
      <c r="I19" s="44" t="s">
        <v>225</v>
      </c>
    </row>
    <row r="20" spans="1:9" ht="14" customHeight="1" x14ac:dyDescent="0.2">
      <c r="A20" s="49" t="s">
        <v>34</v>
      </c>
      <c r="B20" s="45" t="s">
        <v>1</v>
      </c>
      <c r="C20" s="45"/>
      <c r="D20" s="45" t="s">
        <v>223</v>
      </c>
      <c r="E20" s="45" t="s">
        <v>85</v>
      </c>
      <c r="F20" s="45" t="s">
        <v>70</v>
      </c>
      <c r="G20" s="44" t="s">
        <v>61</v>
      </c>
      <c r="H20" s="44" t="s">
        <v>67</v>
      </c>
      <c r="I20" s="44" t="s">
        <v>225</v>
      </c>
    </row>
    <row r="21" spans="1:9" ht="14" customHeight="1" x14ac:dyDescent="0.2">
      <c r="A21" s="48" t="s">
        <v>76</v>
      </c>
      <c r="B21" s="20" t="s">
        <v>1</v>
      </c>
      <c r="C21" s="47"/>
      <c r="D21" s="45" t="s">
        <v>223</v>
      </c>
      <c r="E21" s="20" t="s">
        <v>85</v>
      </c>
      <c r="F21" s="45" t="s">
        <v>70</v>
      </c>
      <c r="G21" s="44" t="s">
        <v>61</v>
      </c>
      <c r="H21" s="44" t="s">
        <v>67</v>
      </c>
      <c r="I21" s="44" t="s">
        <v>78</v>
      </c>
    </row>
    <row r="22" spans="1:9" ht="14" customHeight="1" x14ac:dyDescent="0.2">
      <c r="A22" s="46" t="s">
        <v>65</v>
      </c>
      <c r="B22" s="45" t="s">
        <v>1</v>
      </c>
      <c r="C22" s="45"/>
      <c r="D22" s="45" t="s">
        <v>223</v>
      </c>
      <c r="E22" s="45" t="s">
        <v>85</v>
      </c>
      <c r="F22" s="45" t="s">
        <v>70</v>
      </c>
      <c r="G22" s="44" t="s">
        <v>61</v>
      </c>
      <c r="H22" s="44" t="s">
        <v>67</v>
      </c>
      <c r="I22" s="44" t="s">
        <v>226</v>
      </c>
    </row>
    <row r="23" spans="1:9" x14ac:dyDescent="0.2">
      <c r="A23" s="2"/>
      <c r="B23" s="2"/>
      <c r="C23" s="2"/>
      <c r="D23" s="2"/>
      <c r="E23" s="2"/>
      <c r="F23" s="2"/>
      <c r="G23" s="2"/>
      <c r="H23" s="2"/>
      <c r="I23" s="2"/>
    </row>
    <row r="26" spans="1:9" x14ac:dyDescent="0.2">
      <c r="A26" s="62" t="s">
        <v>236</v>
      </c>
    </row>
    <row r="27" spans="1:9" x14ac:dyDescent="0.2">
      <c r="A27" s="58" t="s">
        <v>234</v>
      </c>
    </row>
    <row r="28" spans="1:9" x14ac:dyDescent="0.2">
      <c r="A28" s="58" t="s">
        <v>235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2ECB-B1A8-4FFF-B59F-E81D1B8029A7}">
  <dimension ref="A7:E70"/>
  <sheetViews>
    <sheetView zoomScaleNormal="100" workbookViewId="0"/>
  </sheetViews>
  <sheetFormatPr baseColWidth="10" defaultColWidth="8.6640625" defaultRowHeight="15" x14ac:dyDescent="0.2"/>
  <cols>
    <col min="1" max="1" width="55.6640625" customWidth="1"/>
    <col min="2" max="2" width="12.5" customWidth="1"/>
    <col min="3" max="4" width="10.83203125" bestFit="1" customWidth="1"/>
  </cols>
  <sheetData>
    <row r="7" spans="1:5" x14ac:dyDescent="0.2">
      <c r="A7" s="1" t="s">
        <v>211</v>
      </c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ht="19" x14ac:dyDescent="0.25">
      <c r="A9" s="9" t="s">
        <v>31</v>
      </c>
      <c r="B9" s="9" t="s">
        <v>88</v>
      </c>
      <c r="C9" s="10" t="s">
        <v>190</v>
      </c>
      <c r="D9" s="11" t="s">
        <v>30</v>
      </c>
      <c r="E9" s="12" t="s">
        <v>191</v>
      </c>
    </row>
    <row r="10" spans="1:5" x14ac:dyDescent="0.2">
      <c r="A10" s="1" t="s">
        <v>113</v>
      </c>
      <c r="B10" s="1" t="s">
        <v>43</v>
      </c>
      <c r="C10" s="13">
        <v>0.32</v>
      </c>
      <c r="D10" s="14">
        <v>1.2999999999999999E-2</v>
      </c>
      <c r="E10" s="13">
        <v>7.0000000000000007E-2</v>
      </c>
    </row>
    <row r="11" spans="1:5" x14ac:dyDescent="0.2">
      <c r="A11" s="1" t="s">
        <v>114</v>
      </c>
      <c r="B11" s="1" t="s">
        <v>43</v>
      </c>
      <c r="C11" s="13">
        <v>0.35</v>
      </c>
      <c r="D11" s="14">
        <v>1.4E-2</v>
      </c>
      <c r="E11" s="13">
        <v>0.09</v>
      </c>
    </row>
    <row r="12" spans="1:5" x14ac:dyDescent="0.2">
      <c r="A12" s="1" t="s">
        <v>115</v>
      </c>
      <c r="B12" s="1" t="s">
        <v>43</v>
      </c>
      <c r="C12" s="13">
        <v>0.36</v>
      </c>
      <c r="D12" s="14">
        <v>1.2E-2</v>
      </c>
      <c r="E12" s="13">
        <v>7.0000000000000007E-2</v>
      </c>
    </row>
    <row r="13" spans="1:5" x14ac:dyDescent="0.2">
      <c r="A13" s="1" t="s">
        <v>116</v>
      </c>
      <c r="B13" s="1" t="s">
        <v>43</v>
      </c>
      <c r="C13" s="13">
        <v>0.41</v>
      </c>
      <c r="D13" s="14">
        <v>1.4999999999999999E-2</v>
      </c>
      <c r="E13" s="13">
        <v>0.1</v>
      </c>
    </row>
    <row r="14" spans="1:5" x14ac:dyDescent="0.2">
      <c r="A14" s="1" t="s">
        <v>117</v>
      </c>
      <c r="B14" s="1" t="s">
        <v>43</v>
      </c>
      <c r="C14" s="13">
        <v>0.22</v>
      </c>
      <c r="D14" s="14">
        <v>1.2999999999999999E-2</v>
      </c>
      <c r="E14" s="13">
        <v>8.1000000000000003E-2</v>
      </c>
    </row>
    <row r="15" spans="1:5" x14ac:dyDescent="0.2">
      <c r="A15" s="1" t="s">
        <v>118</v>
      </c>
      <c r="B15" s="1" t="s">
        <v>43</v>
      </c>
      <c r="C15" s="13">
        <v>0.22900000000000001</v>
      </c>
      <c r="D15" s="14">
        <v>1.6E-2</v>
      </c>
      <c r="E15" s="13">
        <v>0.11</v>
      </c>
    </row>
    <row r="16" spans="1:5" x14ac:dyDescent="0.2">
      <c r="A16" s="15" t="s">
        <v>79</v>
      </c>
      <c r="B16" s="16"/>
      <c r="C16" s="17">
        <f>AVERAGE(C10:C11,C12:C15)</f>
        <v>0.3148333333333333</v>
      </c>
      <c r="D16" s="17">
        <f>STDEV(C10:C11,C12:C15)</f>
        <v>7.5790280819288985E-2</v>
      </c>
      <c r="E16" s="13"/>
    </row>
    <row r="17" spans="1:5" x14ac:dyDescent="0.2">
      <c r="A17" s="1"/>
      <c r="B17" s="1"/>
      <c r="C17" s="1"/>
      <c r="D17" s="1"/>
      <c r="E17" s="13"/>
    </row>
    <row r="18" spans="1:5" x14ac:dyDescent="0.2">
      <c r="A18" s="1" t="s">
        <v>119</v>
      </c>
      <c r="B18" s="1" t="s">
        <v>46</v>
      </c>
      <c r="C18" s="13">
        <v>1</v>
      </c>
      <c r="D18" s="13">
        <v>0.04</v>
      </c>
      <c r="E18" s="13">
        <v>0.69</v>
      </c>
    </row>
    <row r="19" spans="1:5" x14ac:dyDescent="0.2">
      <c r="A19" s="1" t="s">
        <v>120</v>
      </c>
      <c r="B19" s="1" t="s">
        <v>46</v>
      </c>
      <c r="C19" s="13">
        <v>1</v>
      </c>
      <c r="D19" s="13">
        <v>0.27</v>
      </c>
      <c r="E19" s="13">
        <v>0.26</v>
      </c>
    </row>
    <row r="20" spans="1:5" x14ac:dyDescent="0.2">
      <c r="A20" s="1" t="s">
        <v>121</v>
      </c>
      <c r="B20" s="1" t="s">
        <v>46</v>
      </c>
      <c r="C20" s="13">
        <v>0.96699999999999997</v>
      </c>
      <c r="D20" s="13">
        <v>0.04</v>
      </c>
      <c r="E20" s="13">
        <v>0.13</v>
      </c>
    </row>
    <row r="21" spans="1:5" x14ac:dyDescent="0.2">
      <c r="A21" s="1" t="s">
        <v>122</v>
      </c>
      <c r="B21" s="1" t="s">
        <v>46</v>
      </c>
      <c r="C21" s="13">
        <v>0.98599999999999999</v>
      </c>
      <c r="D21" s="13">
        <v>2.9000000000000001E-2</v>
      </c>
      <c r="E21" s="13">
        <v>5.7000000000000002E-2</v>
      </c>
    </row>
    <row r="22" spans="1:5" x14ac:dyDescent="0.2">
      <c r="A22" s="1" t="s">
        <v>123</v>
      </c>
      <c r="B22" s="1" t="s">
        <v>46</v>
      </c>
      <c r="C22" s="13">
        <v>1</v>
      </c>
      <c r="D22" s="13">
        <v>0.17</v>
      </c>
      <c r="E22" s="13">
        <v>7.0000000000000007E-2</v>
      </c>
    </row>
    <row r="23" spans="1:5" x14ac:dyDescent="0.2">
      <c r="A23" s="1" t="s">
        <v>124</v>
      </c>
      <c r="B23" s="1" t="s">
        <v>46</v>
      </c>
      <c r="C23" s="13">
        <v>1</v>
      </c>
      <c r="D23" s="13">
        <v>9.7000000000000003E-2</v>
      </c>
      <c r="E23" s="13">
        <v>0.37</v>
      </c>
    </row>
    <row r="24" spans="1:5" x14ac:dyDescent="0.2">
      <c r="A24" s="1" t="s">
        <v>125</v>
      </c>
      <c r="B24" s="1" t="s">
        <v>46</v>
      </c>
      <c r="C24" s="13">
        <v>1</v>
      </c>
      <c r="D24" s="13">
        <v>0.59</v>
      </c>
      <c r="E24" s="13">
        <v>0.1</v>
      </c>
    </row>
    <row r="25" spans="1:5" x14ac:dyDescent="0.2">
      <c r="A25" s="1" t="s">
        <v>126</v>
      </c>
      <c r="B25" s="1" t="s">
        <v>46</v>
      </c>
      <c r="C25" s="13">
        <v>0.996</v>
      </c>
      <c r="D25" s="13">
        <v>2.9000000000000001E-2</v>
      </c>
      <c r="E25" s="13">
        <v>5.8999999999999997E-2</v>
      </c>
    </row>
    <row r="26" spans="1:5" x14ac:dyDescent="0.2">
      <c r="A26" s="1" t="s">
        <v>127</v>
      </c>
      <c r="B26" s="1" t="s">
        <v>46</v>
      </c>
      <c r="C26" s="13">
        <v>1</v>
      </c>
      <c r="D26" s="13">
        <v>0.01</v>
      </c>
      <c r="E26" s="13">
        <v>0.21</v>
      </c>
    </row>
    <row r="27" spans="1:5" x14ac:dyDescent="0.2">
      <c r="A27" s="1" t="s">
        <v>128</v>
      </c>
      <c r="B27" s="1" t="s">
        <v>46</v>
      </c>
      <c r="C27" s="13">
        <v>1</v>
      </c>
      <c r="D27" s="13">
        <v>0.01</v>
      </c>
      <c r="E27" s="13">
        <v>7.6999999999999999E-2</v>
      </c>
    </row>
    <row r="28" spans="1:5" x14ac:dyDescent="0.2">
      <c r="A28" s="1" t="s">
        <v>129</v>
      </c>
      <c r="B28" s="1" t="s">
        <v>46</v>
      </c>
      <c r="C28" s="13">
        <v>0.91</v>
      </c>
      <c r="D28" s="13">
        <v>3.5999999999999997E-2</v>
      </c>
      <c r="E28" s="13">
        <v>9.4E-2</v>
      </c>
    </row>
    <row r="29" spans="1:5" x14ac:dyDescent="0.2">
      <c r="A29" s="1" t="s">
        <v>130</v>
      </c>
      <c r="B29" s="1" t="s">
        <v>46</v>
      </c>
      <c r="C29" s="13">
        <v>0.94399999999999995</v>
      </c>
      <c r="D29" s="13">
        <v>0.04</v>
      </c>
      <c r="E29" s="13">
        <v>0.13</v>
      </c>
    </row>
    <row r="30" spans="1:5" x14ac:dyDescent="0.2">
      <c r="A30" s="1" t="s">
        <v>131</v>
      </c>
      <c r="B30" s="1" t="s">
        <v>46</v>
      </c>
      <c r="C30" s="13">
        <v>0.86</v>
      </c>
      <c r="D30" s="13">
        <v>3.5999999999999997E-2</v>
      </c>
      <c r="E30" s="13">
        <v>8.8999999999999996E-2</v>
      </c>
    </row>
    <row r="31" spans="1:5" x14ac:dyDescent="0.2">
      <c r="A31" s="1" t="s">
        <v>132</v>
      </c>
      <c r="B31" s="1" t="s">
        <v>46</v>
      </c>
      <c r="C31" s="13">
        <v>1</v>
      </c>
      <c r="D31" s="13">
        <v>0</v>
      </c>
      <c r="E31" s="13">
        <v>3.3000000000000002E-2</v>
      </c>
    </row>
    <row r="32" spans="1:5" x14ac:dyDescent="0.2">
      <c r="A32" s="1" t="s">
        <v>133</v>
      </c>
      <c r="B32" s="1" t="s">
        <v>46</v>
      </c>
      <c r="C32" s="13">
        <v>1</v>
      </c>
      <c r="D32" s="13">
        <v>0.04</v>
      </c>
      <c r="E32" s="13">
        <v>0.27</v>
      </c>
    </row>
    <row r="33" spans="1:5" x14ac:dyDescent="0.2">
      <c r="A33" s="1" t="s">
        <v>134</v>
      </c>
      <c r="B33" s="1" t="s">
        <v>46</v>
      </c>
      <c r="C33" s="13">
        <v>1</v>
      </c>
      <c r="D33" s="13">
        <v>0.17</v>
      </c>
      <c r="E33" s="13">
        <v>0.16</v>
      </c>
    </row>
    <row r="34" spans="1:5" x14ac:dyDescent="0.2">
      <c r="A34" s="1" t="s">
        <v>135</v>
      </c>
      <c r="B34" s="1" t="s">
        <v>46</v>
      </c>
      <c r="C34" s="13">
        <v>1</v>
      </c>
      <c r="D34" s="13">
        <v>0.03</v>
      </c>
      <c r="E34" s="13">
        <v>0.31</v>
      </c>
    </row>
    <row r="35" spans="1:5" x14ac:dyDescent="0.2">
      <c r="A35" s="1" t="s">
        <v>136</v>
      </c>
      <c r="B35" s="1" t="s">
        <v>46</v>
      </c>
      <c r="C35" s="13">
        <v>0.95</v>
      </c>
      <c r="D35" s="13">
        <v>1.7000000000000001E-2</v>
      </c>
      <c r="E35" s="13">
        <v>0.02</v>
      </c>
    </row>
    <row r="36" spans="1:5" x14ac:dyDescent="0.2">
      <c r="A36" s="15" t="s">
        <v>79</v>
      </c>
      <c r="B36" s="15"/>
      <c r="C36" s="17">
        <f>AVERAGE(C18:C35)</f>
        <v>0.97849999999999993</v>
      </c>
      <c r="D36" s="17">
        <f>STDEV(C18:C35)</f>
        <v>3.934500491504235E-2</v>
      </c>
      <c r="E36" s="13"/>
    </row>
    <row r="37" spans="1:5" x14ac:dyDescent="0.2">
      <c r="A37" s="1"/>
      <c r="B37" s="1"/>
      <c r="C37" s="1"/>
      <c r="D37" s="1"/>
      <c r="E37" s="13"/>
    </row>
    <row r="38" spans="1:5" x14ac:dyDescent="0.2">
      <c r="A38" s="18" t="s">
        <v>137</v>
      </c>
      <c r="B38" s="18" t="s">
        <v>47</v>
      </c>
      <c r="C38" s="13">
        <v>0.39</v>
      </c>
      <c r="D38" s="13">
        <v>3.5499999999999997E-2</v>
      </c>
      <c r="E38" s="13">
        <v>0.08</v>
      </c>
    </row>
    <row r="39" spans="1:5" x14ac:dyDescent="0.2">
      <c r="A39" s="18" t="s">
        <v>138</v>
      </c>
      <c r="B39" s="18" t="s">
        <v>89</v>
      </c>
      <c r="C39" s="13">
        <v>0.57999999999999996</v>
      </c>
      <c r="D39" s="13">
        <v>3.7999999999999999E-2</v>
      </c>
      <c r="E39" s="13">
        <v>0.1</v>
      </c>
    </row>
    <row r="40" spans="1:5" x14ac:dyDescent="0.2">
      <c r="A40" s="18" t="s">
        <v>139</v>
      </c>
      <c r="B40" s="18" t="s">
        <v>90</v>
      </c>
      <c r="C40" s="13">
        <v>0.5</v>
      </c>
      <c r="D40" s="13">
        <v>0.03</v>
      </c>
      <c r="E40" s="13">
        <v>0.06</v>
      </c>
    </row>
    <row r="41" spans="1:5" x14ac:dyDescent="0.2">
      <c r="A41" s="18" t="s">
        <v>140</v>
      </c>
      <c r="B41" s="18" t="s">
        <v>91</v>
      </c>
      <c r="C41" s="13">
        <v>0.58799999999999997</v>
      </c>
      <c r="D41" s="13">
        <v>4.3999999999999997E-2</v>
      </c>
      <c r="E41" s="13">
        <v>0.13</v>
      </c>
    </row>
    <row r="42" spans="1:5" x14ac:dyDescent="0.2">
      <c r="A42" s="18" t="s">
        <v>141</v>
      </c>
      <c r="B42" s="18" t="s">
        <v>92</v>
      </c>
      <c r="C42" s="13">
        <v>0.49</v>
      </c>
      <c r="D42" s="13">
        <v>4.7E-2</v>
      </c>
      <c r="E42" s="13">
        <v>0.14000000000000001</v>
      </c>
    </row>
    <row r="43" spans="1:5" x14ac:dyDescent="0.2">
      <c r="A43" s="18" t="s">
        <v>142</v>
      </c>
      <c r="B43" s="18" t="s">
        <v>93</v>
      </c>
      <c r="C43" s="13">
        <v>0.47</v>
      </c>
      <c r="D43" s="13">
        <v>3.7999999999999999E-2</v>
      </c>
      <c r="E43" s="13">
        <v>9.7000000000000003E-2</v>
      </c>
    </row>
    <row r="44" spans="1:5" x14ac:dyDescent="0.2">
      <c r="A44" s="18" t="s">
        <v>143</v>
      </c>
      <c r="B44" s="18" t="s">
        <v>94</v>
      </c>
      <c r="C44" s="13">
        <v>0.5</v>
      </c>
      <c r="D44" s="13">
        <v>4.4999999999999998E-2</v>
      </c>
      <c r="E44" s="13">
        <v>0.14000000000000001</v>
      </c>
    </row>
    <row r="45" spans="1:5" x14ac:dyDescent="0.2">
      <c r="A45" s="18" t="s">
        <v>144</v>
      </c>
      <c r="B45" s="18" t="s">
        <v>95</v>
      </c>
      <c r="C45" s="13">
        <v>0.41</v>
      </c>
      <c r="D45" s="13">
        <v>3.5999999999999997E-2</v>
      </c>
      <c r="E45" s="13">
        <v>0.09</v>
      </c>
    </row>
    <row r="46" spans="1:5" x14ac:dyDescent="0.2">
      <c r="A46" s="18" t="s">
        <v>145</v>
      </c>
      <c r="B46" s="18" t="s">
        <v>96</v>
      </c>
      <c r="C46" s="13">
        <v>0.40699999999999997</v>
      </c>
      <c r="D46" s="13">
        <v>3.7999999999999999E-2</v>
      </c>
      <c r="E46" s="13">
        <v>0.1</v>
      </c>
    </row>
    <row r="47" spans="1:5" x14ac:dyDescent="0.2">
      <c r="A47" s="18" t="s">
        <v>146</v>
      </c>
      <c r="B47" s="18" t="s">
        <v>97</v>
      </c>
      <c r="C47" s="13">
        <v>0.41</v>
      </c>
      <c r="D47" s="13">
        <v>3.4000000000000002E-2</v>
      </c>
      <c r="E47" s="13">
        <v>7.4999999999999997E-2</v>
      </c>
    </row>
    <row r="48" spans="1:5" x14ac:dyDescent="0.2">
      <c r="A48" s="18" t="s">
        <v>147</v>
      </c>
      <c r="B48" s="18" t="s">
        <v>98</v>
      </c>
      <c r="C48" s="13">
        <v>0.72</v>
      </c>
      <c r="D48" s="13">
        <v>5.3999999999999999E-2</v>
      </c>
      <c r="E48" s="13">
        <v>0.2</v>
      </c>
    </row>
    <row r="49" spans="1:5" x14ac:dyDescent="0.2">
      <c r="A49" s="18" t="s">
        <v>148</v>
      </c>
      <c r="B49" s="18" t="s">
        <v>99</v>
      </c>
      <c r="C49" s="13">
        <v>0.71</v>
      </c>
      <c r="D49" s="13">
        <v>0.06</v>
      </c>
      <c r="E49" s="13">
        <v>0.23</v>
      </c>
    </row>
    <row r="50" spans="1:5" x14ac:dyDescent="0.2">
      <c r="A50" s="18" t="s">
        <v>149</v>
      </c>
      <c r="B50" s="18" t="s">
        <v>100</v>
      </c>
      <c r="C50" s="13">
        <v>0.7</v>
      </c>
      <c r="D50" s="13">
        <v>0.06</v>
      </c>
      <c r="E50" s="13">
        <v>0.2</v>
      </c>
    </row>
    <row r="51" spans="1:5" x14ac:dyDescent="0.2">
      <c r="A51" s="18" t="s">
        <v>150</v>
      </c>
      <c r="B51" s="18" t="s">
        <v>101</v>
      </c>
      <c r="C51" s="13">
        <v>0.43</v>
      </c>
      <c r="D51" s="13">
        <v>0.03</v>
      </c>
      <c r="E51" s="13">
        <v>5.1999999999999998E-2</v>
      </c>
    </row>
    <row r="52" spans="1:5" x14ac:dyDescent="0.2">
      <c r="A52" s="18" t="s">
        <v>151</v>
      </c>
      <c r="B52" s="18" t="s">
        <v>102</v>
      </c>
      <c r="C52" s="13">
        <v>0.45</v>
      </c>
      <c r="D52" s="13">
        <v>2.5999999999999999E-2</v>
      </c>
      <c r="E52" s="13">
        <v>0.05</v>
      </c>
    </row>
    <row r="53" spans="1:5" x14ac:dyDescent="0.2">
      <c r="A53" s="18" t="s">
        <v>152</v>
      </c>
      <c r="B53" s="18" t="s">
        <v>103</v>
      </c>
      <c r="C53" s="13">
        <v>0.43</v>
      </c>
      <c r="D53" s="13">
        <v>0.02</v>
      </c>
      <c r="E53" s="13">
        <v>0.03</v>
      </c>
    </row>
    <row r="54" spans="1:5" x14ac:dyDescent="0.2">
      <c r="A54" s="18" t="s">
        <v>153</v>
      </c>
      <c r="B54" s="18" t="s">
        <v>104</v>
      </c>
      <c r="C54" s="13">
        <v>0.79</v>
      </c>
      <c r="D54" s="13">
        <v>7.1999999999999995E-2</v>
      </c>
      <c r="E54" s="13">
        <v>0.34</v>
      </c>
    </row>
    <row r="55" spans="1:5" x14ac:dyDescent="0.2">
      <c r="A55" s="18" t="s">
        <v>154</v>
      </c>
      <c r="B55" s="18" t="s">
        <v>105</v>
      </c>
      <c r="C55" s="13">
        <v>0.77</v>
      </c>
      <c r="D55" s="13">
        <v>7.6999999999999999E-2</v>
      </c>
      <c r="E55" s="13">
        <v>0.39</v>
      </c>
    </row>
    <row r="56" spans="1:5" x14ac:dyDescent="0.2">
      <c r="A56" s="18" t="s">
        <v>155</v>
      </c>
      <c r="B56" s="18" t="s">
        <v>106</v>
      </c>
      <c r="C56" s="13">
        <v>0.8</v>
      </c>
      <c r="D56" s="13">
        <v>7.0000000000000007E-2</v>
      </c>
      <c r="E56" s="13">
        <v>0.37</v>
      </c>
    </row>
    <row r="57" spans="1:5" x14ac:dyDescent="0.2">
      <c r="A57" s="18" t="s">
        <v>156</v>
      </c>
      <c r="B57" s="18" t="s">
        <v>107</v>
      </c>
      <c r="C57" s="13">
        <v>0.65900000000000003</v>
      </c>
      <c r="D57" s="13">
        <v>0.04</v>
      </c>
      <c r="E57" s="13">
        <v>9.6000000000000002E-2</v>
      </c>
    </row>
    <row r="58" spans="1:5" x14ac:dyDescent="0.2">
      <c r="A58" s="18" t="s">
        <v>157</v>
      </c>
      <c r="B58" s="18" t="s">
        <v>108</v>
      </c>
      <c r="C58" s="13">
        <v>0.66</v>
      </c>
      <c r="D58" s="13">
        <v>0.04</v>
      </c>
      <c r="E58" s="13">
        <v>0.1</v>
      </c>
    </row>
    <row r="59" spans="1:5" x14ac:dyDescent="0.2">
      <c r="A59" s="18" t="s">
        <v>158</v>
      </c>
      <c r="B59" s="18" t="s">
        <v>109</v>
      </c>
      <c r="C59" s="13">
        <v>0.65</v>
      </c>
      <c r="D59" s="13">
        <v>0.04</v>
      </c>
      <c r="E59" s="13">
        <v>0.1</v>
      </c>
    </row>
    <row r="60" spans="1:5" x14ac:dyDescent="0.2">
      <c r="A60" s="18" t="s">
        <v>159</v>
      </c>
      <c r="B60" s="18" t="s">
        <v>110</v>
      </c>
      <c r="C60" s="13">
        <v>0.54</v>
      </c>
      <c r="D60" s="13">
        <v>0.05</v>
      </c>
      <c r="E60" s="13">
        <v>0.16</v>
      </c>
    </row>
    <row r="61" spans="1:5" x14ac:dyDescent="0.2">
      <c r="A61" s="18" t="s">
        <v>160</v>
      </c>
      <c r="B61" s="18" t="s">
        <v>111</v>
      </c>
      <c r="C61" s="13">
        <v>0.52500000000000002</v>
      </c>
      <c r="D61" s="13">
        <v>0.05</v>
      </c>
      <c r="E61" s="13">
        <v>0.16</v>
      </c>
    </row>
    <row r="62" spans="1:5" x14ac:dyDescent="0.2">
      <c r="A62" s="18" t="s">
        <v>161</v>
      </c>
      <c r="B62" s="18" t="s">
        <v>112</v>
      </c>
      <c r="C62" s="13">
        <v>0.51</v>
      </c>
      <c r="D62" s="13">
        <v>2.3E-2</v>
      </c>
      <c r="E62" s="13">
        <v>0.23</v>
      </c>
    </row>
    <row r="63" spans="1:5" x14ac:dyDescent="0.2">
      <c r="A63" s="15" t="s">
        <v>79</v>
      </c>
      <c r="B63" s="15"/>
      <c r="C63" s="17">
        <f>AVERAGE(C38:C62)</f>
        <v>0.56356000000000006</v>
      </c>
      <c r="D63" s="17">
        <f>STDEV(C38:C62)</f>
        <v>0.1320672429736709</v>
      </c>
      <c r="E63" s="1"/>
    </row>
    <row r="64" spans="1:5" x14ac:dyDescent="0.2">
      <c r="A64" s="2"/>
      <c r="B64" s="2"/>
      <c r="C64" s="2"/>
      <c r="D64" s="2"/>
      <c r="E64" s="2"/>
    </row>
    <row r="65" spans="1:5" ht="18" x14ac:dyDescent="0.25">
      <c r="A65" s="19" t="s">
        <v>189</v>
      </c>
      <c r="B65" s="1"/>
      <c r="C65" s="1"/>
      <c r="D65" s="1"/>
      <c r="E65" s="1"/>
    </row>
    <row r="68" spans="1:5" x14ac:dyDescent="0.2">
      <c r="A68" s="62" t="s">
        <v>236</v>
      </c>
    </row>
    <row r="69" spans="1:5" x14ac:dyDescent="0.2">
      <c r="A69" s="58" t="s">
        <v>234</v>
      </c>
    </row>
    <row r="70" spans="1:5" x14ac:dyDescent="0.2">
      <c r="A70" s="58" t="s">
        <v>235</v>
      </c>
    </row>
  </sheetData>
  <phoneticPr fontId="1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F836-2BD7-4BC6-93DF-0CFBE8237517}">
  <dimension ref="A6:AY124"/>
  <sheetViews>
    <sheetView zoomScaleNormal="100" workbookViewId="0"/>
  </sheetViews>
  <sheetFormatPr baseColWidth="10" defaultColWidth="11.5" defaultRowHeight="15" x14ac:dyDescent="0.2"/>
  <cols>
    <col min="2" max="2" width="11.5" customWidth="1"/>
    <col min="3" max="3" width="5.83203125" customWidth="1"/>
    <col min="4" max="4" width="3" customWidth="1"/>
    <col min="5" max="5" width="12.33203125" customWidth="1"/>
    <col min="6" max="6" width="7.1640625" customWidth="1"/>
    <col min="7" max="7" width="9" customWidth="1"/>
    <col min="8" max="8" width="12.33203125" customWidth="1"/>
    <col min="9" max="9" width="8.6640625" customWidth="1"/>
    <col min="10" max="10" width="9" customWidth="1"/>
    <col min="11" max="11" width="12.33203125" customWidth="1"/>
    <col min="12" max="12" width="6.33203125" customWidth="1"/>
    <col min="13" max="13" width="3.6640625" customWidth="1"/>
    <col min="14" max="15" width="8.6640625" customWidth="1"/>
    <col min="16" max="16" width="8" customWidth="1"/>
    <col min="17" max="17" width="8.6640625" customWidth="1"/>
    <col min="18" max="18" width="7.6640625" customWidth="1"/>
    <col min="19" max="19" width="7" customWidth="1"/>
    <col min="20" max="20" width="7.6640625" customWidth="1"/>
    <col min="21" max="21" width="7" customWidth="1"/>
    <col min="22" max="22" width="7.5" customWidth="1"/>
    <col min="23" max="26" width="7" customWidth="1"/>
    <col min="27" max="30" width="6" customWidth="1"/>
    <col min="31" max="35" width="7.33203125" customWidth="1"/>
    <col min="36" max="39" width="7.1640625" customWidth="1"/>
  </cols>
  <sheetData>
    <row r="6" spans="1:51" x14ac:dyDescent="0.2">
      <c r="N6" s="59"/>
      <c r="O6" s="59"/>
      <c r="Q6" s="59"/>
    </row>
    <row r="7" spans="1:51" x14ac:dyDescent="0.2">
      <c r="A7" s="1" t="s">
        <v>210</v>
      </c>
      <c r="B7" s="20"/>
      <c r="C7" s="20"/>
      <c r="D7" s="1"/>
      <c r="E7" s="1"/>
      <c r="F7" s="1"/>
      <c r="G7" s="1"/>
      <c r="H7" s="1"/>
      <c r="I7" s="1"/>
      <c r="J7" s="1"/>
      <c r="K7" s="1"/>
      <c r="L7" s="1"/>
      <c r="M7" s="1"/>
      <c r="N7" s="16"/>
      <c r="O7" s="1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51" x14ac:dyDescent="0.2">
      <c r="A8" s="1"/>
      <c r="B8" s="20"/>
      <c r="C8" s="20"/>
      <c r="D8" s="1"/>
      <c r="E8" s="1"/>
      <c r="F8" s="1"/>
      <c r="G8" s="1"/>
      <c r="H8" s="1"/>
      <c r="I8" s="1"/>
      <c r="J8" s="1"/>
      <c r="K8" s="1"/>
      <c r="L8" s="1"/>
      <c r="M8" s="1"/>
      <c r="N8" s="16"/>
      <c r="O8" s="16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51" s="3" customFormat="1" ht="49" x14ac:dyDescent="0.25">
      <c r="A9" s="21" t="s">
        <v>0</v>
      </c>
      <c r="B9" s="22" t="s">
        <v>196</v>
      </c>
      <c r="C9" s="21" t="s">
        <v>163</v>
      </c>
      <c r="D9" s="9"/>
      <c r="E9" s="23" t="s">
        <v>199</v>
      </c>
      <c r="F9" s="24" t="s">
        <v>30</v>
      </c>
      <c r="G9" s="23" t="s">
        <v>188</v>
      </c>
      <c r="H9" s="23" t="s">
        <v>200</v>
      </c>
      <c r="I9" s="24" t="s">
        <v>30</v>
      </c>
      <c r="J9" s="23" t="s">
        <v>201</v>
      </c>
      <c r="K9" s="23" t="s">
        <v>197</v>
      </c>
      <c r="L9" s="23" t="s">
        <v>33</v>
      </c>
      <c r="M9" s="23"/>
      <c r="N9" s="24" t="s">
        <v>164</v>
      </c>
      <c r="O9" s="24" t="s">
        <v>208</v>
      </c>
      <c r="P9" s="24" t="s">
        <v>165</v>
      </c>
      <c r="Q9" s="24" t="s">
        <v>166</v>
      </c>
      <c r="R9" s="24" t="s">
        <v>167</v>
      </c>
      <c r="S9" s="24" t="s">
        <v>168</v>
      </c>
      <c r="T9" s="24" t="s">
        <v>169</v>
      </c>
      <c r="U9" s="24" t="s">
        <v>170</v>
      </c>
      <c r="V9" s="24" t="s">
        <v>171</v>
      </c>
      <c r="W9" s="24" t="s">
        <v>172</v>
      </c>
      <c r="X9" s="24" t="s">
        <v>173</v>
      </c>
      <c r="Y9" s="24" t="s">
        <v>174</v>
      </c>
      <c r="Z9" s="24" t="s">
        <v>175</v>
      </c>
      <c r="AA9" s="24" t="s">
        <v>176</v>
      </c>
      <c r="AB9" s="24" t="s">
        <v>177</v>
      </c>
      <c r="AC9" s="24" t="s">
        <v>178</v>
      </c>
      <c r="AD9" s="24" t="s">
        <v>179</v>
      </c>
      <c r="AE9" s="24" t="s">
        <v>180</v>
      </c>
      <c r="AF9" s="24" t="s">
        <v>181</v>
      </c>
      <c r="AG9" s="24" t="s">
        <v>182</v>
      </c>
      <c r="AH9" s="24" t="s">
        <v>198</v>
      </c>
      <c r="AI9" s="24" t="s">
        <v>184</v>
      </c>
      <c r="AJ9" s="24" t="s">
        <v>183</v>
      </c>
      <c r="AK9" s="24" t="s">
        <v>185</v>
      </c>
      <c r="AL9" s="24" t="s">
        <v>186</v>
      </c>
      <c r="AM9" s="24" t="s">
        <v>187</v>
      </c>
      <c r="AN9"/>
      <c r="AO9"/>
      <c r="AP9"/>
      <c r="AQ9"/>
      <c r="AR9"/>
      <c r="AS9"/>
      <c r="AT9"/>
      <c r="AU9"/>
      <c r="AV9"/>
      <c r="AW9"/>
      <c r="AX9"/>
      <c r="AY9"/>
    </row>
    <row r="10" spans="1:5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</row>
    <row r="11" spans="1:51" x14ac:dyDescent="0.2">
      <c r="A11" s="26" t="s">
        <v>3</v>
      </c>
      <c r="B11" s="1"/>
      <c r="C11" s="1"/>
      <c r="D11" s="1"/>
      <c r="E11" s="1"/>
      <c r="F11" s="1"/>
      <c r="G11" s="1"/>
      <c r="H11" s="1"/>
      <c r="I11" s="1"/>
      <c r="J11" s="2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51" x14ac:dyDescent="0.2">
      <c r="A12" s="27" t="s">
        <v>4</v>
      </c>
      <c r="B12" s="28">
        <v>4182</v>
      </c>
      <c r="C12" s="28">
        <v>19.91</v>
      </c>
      <c r="D12" s="18"/>
      <c r="E12" s="27" t="s">
        <v>86</v>
      </c>
      <c r="F12" s="27" t="s">
        <v>86</v>
      </c>
      <c r="G12" s="28">
        <v>0</v>
      </c>
      <c r="H12" s="29">
        <v>0.68</v>
      </c>
      <c r="I12" s="29">
        <v>0.02</v>
      </c>
      <c r="J12" s="28">
        <v>1</v>
      </c>
      <c r="K12" s="29">
        <v>0.68</v>
      </c>
      <c r="L12" s="29">
        <v>0.02</v>
      </c>
      <c r="M12" s="29"/>
      <c r="N12" s="28">
        <v>94.085781760709125</v>
      </c>
      <c r="O12" s="43">
        <v>148.7117501837929</v>
      </c>
      <c r="P12" s="28">
        <v>1083.2976860241299</v>
      </c>
      <c r="Q12" s="30">
        <v>0.30903911286020375</v>
      </c>
      <c r="R12" s="30">
        <v>1.2584834771907345</v>
      </c>
      <c r="S12" s="30">
        <v>0.27972328496892757</v>
      </c>
      <c r="T12" s="30">
        <v>4.146058729601604</v>
      </c>
      <c r="U12" s="30">
        <v>7.0757144652524575</v>
      </c>
      <c r="V12" s="30">
        <v>0.65210225534371624</v>
      </c>
      <c r="W12" s="31">
        <v>37.013517661590015</v>
      </c>
      <c r="X12" s="31">
        <v>14.515686163615156</v>
      </c>
      <c r="Y12" s="31">
        <v>163.53918698727784</v>
      </c>
      <c r="Z12" s="31">
        <v>60.638113034418907</v>
      </c>
      <c r="AA12" s="31">
        <v>239.99517893419068</v>
      </c>
      <c r="AB12" s="31">
        <v>48.118943286328822</v>
      </c>
      <c r="AC12" s="31">
        <v>387.75979543633463</v>
      </c>
      <c r="AD12" s="31">
        <v>79.620192729806007</v>
      </c>
      <c r="AE12" s="31">
        <v>2765.77880933497</v>
      </c>
      <c r="AF12" s="31">
        <v>10966.138963353849</v>
      </c>
      <c r="AG12" s="32">
        <v>14.446245548500155</v>
      </c>
      <c r="AH12" s="32">
        <v>21.157796586481922</v>
      </c>
      <c r="AI12" s="32">
        <v>6.4585164121465972</v>
      </c>
      <c r="AJ12" s="32">
        <v>27.870528921319799</v>
      </c>
      <c r="AK12" s="32">
        <v>7.4982288038092282</v>
      </c>
      <c r="AL12" s="31">
        <v>811.58248890494019</v>
      </c>
      <c r="AM12" s="32">
        <v>34.78</v>
      </c>
      <c r="AN12" s="61"/>
      <c r="AO12" s="7"/>
    </row>
    <row r="13" spans="1:51" x14ac:dyDescent="0.2">
      <c r="A13" s="27" t="s">
        <v>5</v>
      </c>
      <c r="B13" s="28">
        <v>3983</v>
      </c>
      <c r="C13" s="28">
        <v>16.579999999999998</v>
      </c>
      <c r="D13" s="18"/>
      <c r="E13" s="27" t="s">
        <v>86</v>
      </c>
      <c r="F13" s="27" t="s">
        <v>86</v>
      </c>
      <c r="G13" s="28">
        <v>0</v>
      </c>
      <c r="H13" s="29">
        <v>0.72</v>
      </c>
      <c r="I13" s="29">
        <v>0.02</v>
      </c>
      <c r="J13" s="28">
        <v>1</v>
      </c>
      <c r="K13" s="29">
        <v>0.72</v>
      </c>
      <c r="L13" s="29">
        <v>0.02</v>
      </c>
      <c r="M13" s="29"/>
      <c r="N13" s="28">
        <v>32.792894083281531</v>
      </c>
      <c r="O13" s="43">
        <v>118.45614890008223</v>
      </c>
      <c r="P13" s="28">
        <v>1046.4585283048873</v>
      </c>
      <c r="Q13" s="30">
        <v>7.9849491451309637E-2</v>
      </c>
      <c r="R13" s="30">
        <v>0.72820985670454164</v>
      </c>
      <c r="S13" s="30">
        <v>0.12471167101930032</v>
      </c>
      <c r="T13" s="30">
        <v>2.0340955055155434</v>
      </c>
      <c r="U13" s="30">
        <v>4.7247512719588993</v>
      </c>
      <c r="V13" s="30">
        <v>0.125550726174812</v>
      </c>
      <c r="W13" s="31">
        <v>28.021263824613538</v>
      </c>
      <c r="X13" s="31">
        <v>11.972274587524291</v>
      </c>
      <c r="Y13" s="31">
        <v>144.98574420180896</v>
      </c>
      <c r="Z13" s="31">
        <v>59.031620150229827</v>
      </c>
      <c r="AA13" s="31">
        <v>250.23528710843033</v>
      </c>
      <c r="AB13" s="31">
        <v>54.280374888241099</v>
      </c>
      <c r="AC13" s="31">
        <v>459.43809563768696</v>
      </c>
      <c r="AD13" s="31">
        <v>97.016800511845616</v>
      </c>
      <c r="AE13" s="31">
        <v>3205.5110942463671</v>
      </c>
      <c r="AF13" s="31">
        <v>11215.202907745321</v>
      </c>
      <c r="AG13" s="32">
        <v>14.769768722915948</v>
      </c>
      <c r="AH13" s="32">
        <v>18.238191240296775</v>
      </c>
      <c r="AI13" s="32">
        <v>4.9300119195801528</v>
      </c>
      <c r="AJ13" s="32">
        <v>34.54383811336718</v>
      </c>
      <c r="AK13" s="32">
        <v>9.1824566022209417</v>
      </c>
      <c r="AL13" s="31">
        <v>730.3472397783072</v>
      </c>
      <c r="AM13" s="32">
        <v>20.149999999999999</v>
      </c>
      <c r="AN13" s="61"/>
      <c r="AO13" s="7"/>
    </row>
    <row r="14" spans="1:51" x14ac:dyDescent="0.2">
      <c r="A14" s="27" t="s">
        <v>6</v>
      </c>
      <c r="B14" s="28">
        <v>4098</v>
      </c>
      <c r="C14" s="28">
        <v>17.97</v>
      </c>
      <c r="D14" s="18"/>
      <c r="E14" s="29">
        <v>0.71</v>
      </c>
      <c r="F14" s="29">
        <v>0.03</v>
      </c>
      <c r="G14" s="28">
        <v>3</v>
      </c>
      <c r="H14" s="29">
        <v>0.69</v>
      </c>
      <c r="I14" s="29">
        <v>0.04</v>
      </c>
      <c r="J14" s="28">
        <v>2</v>
      </c>
      <c r="K14" s="29">
        <v>0.7</v>
      </c>
      <c r="L14" s="29">
        <v>1.4142135623730963E-2</v>
      </c>
      <c r="M14" s="29"/>
      <c r="N14" s="28">
        <v>19.912128766205353</v>
      </c>
      <c r="O14" s="43">
        <v>67.599458105400856</v>
      </c>
      <c r="P14" s="28">
        <v>963.62654446650674</v>
      </c>
      <c r="Q14" s="30">
        <v>0.11718452394070575</v>
      </c>
      <c r="R14" s="30">
        <v>0.64622515639434908</v>
      </c>
      <c r="S14" s="30">
        <v>0.10076615283725326</v>
      </c>
      <c r="T14" s="30">
        <v>1.3563285265293099</v>
      </c>
      <c r="U14" s="30">
        <v>3.1874281101535735</v>
      </c>
      <c r="V14" s="30">
        <v>0.12182328242883993</v>
      </c>
      <c r="W14" s="31">
        <v>19.597609589251771</v>
      </c>
      <c r="X14" s="31">
        <v>8.8208635977509733</v>
      </c>
      <c r="Y14" s="31">
        <v>115.46157003014979</v>
      </c>
      <c r="Z14" s="31">
        <v>47.231767601216653</v>
      </c>
      <c r="AA14" s="31">
        <v>206.52846524596691</v>
      </c>
      <c r="AB14" s="31">
        <v>44.676771394874329</v>
      </c>
      <c r="AC14" s="31">
        <v>382.82949179163677</v>
      </c>
      <c r="AD14" s="31">
        <v>81.615865373731964</v>
      </c>
      <c r="AE14" s="31">
        <v>3416.4221791851101</v>
      </c>
      <c r="AF14" s="31">
        <v>11412.988981232662</v>
      </c>
      <c r="AG14" s="32">
        <v>8.3126739608156548</v>
      </c>
      <c r="AH14" s="32">
        <v>6.7389942423261573</v>
      </c>
      <c r="AI14" s="32">
        <v>1.3183396834932415</v>
      </c>
      <c r="AJ14" s="32">
        <v>20.46103957275804</v>
      </c>
      <c r="AK14" s="32">
        <v>2.1023694179976111</v>
      </c>
      <c r="AL14" s="31">
        <v>586.74179937909332</v>
      </c>
      <c r="AM14" s="32">
        <v>10.81</v>
      </c>
      <c r="AN14" s="61"/>
      <c r="AO14" s="7"/>
    </row>
    <row r="15" spans="1:51" x14ac:dyDescent="0.2">
      <c r="A15" s="27" t="s">
        <v>7</v>
      </c>
      <c r="B15" s="28">
        <v>3931</v>
      </c>
      <c r="C15" s="28">
        <v>9.5850000000000009</v>
      </c>
      <c r="D15" s="18"/>
      <c r="E15" s="29">
        <v>0.71</v>
      </c>
      <c r="F15" s="29">
        <v>0.02</v>
      </c>
      <c r="G15" s="28">
        <v>2</v>
      </c>
      <c r="H15" s="29">
        <v>0.52</v>
      </c>
      <c r="I15" s="29">
        <v>0.02</v>
      </c>
      <c r="J15" s="28">
        <v>1</v>
      </c>
      <c r="K15" s="29">
        <v>0.61499999999999999</v>
      </c>
      <c r="L15" s="29">
        <v>0.13435028842544408</v>
      </c>
      <c r="M15" s="29"/>
      <c r="N15" s="28">
        <v>26.260111058095656</v>
      </c>
      <c r="O15" s="43">
        <v>95.344204016619017</v>
      </c>
      <c r="P15" s="28">
        <v>1013.1250662870106</v>
      </c>
      <c r="Q15" s="30">
        <v>6.2077584367484361E-2</v>
      </c>
      <c r="R15" s="30">
        <v>0.72539965088168856</v>
      </c>
      <c r="S15" s="30">
        <v>0.12038396037509637</v>
      </c>
      <c r="T15" s="30">
        <v>2.1651993173944755</v>
      </c>
      <c r="U15" s="30">
        <v>4.5622917937244507</v>
      </c>
      <c r="V15" s="30">
        <v>0.14837630911385602</v>
      </c>
      <c r="W15" s="31">
        <v>28.619103276509932</v>
      </c>
      <c r="X15" s="31">
        <v>12.320603233275394</v>
      </c>
      <c r="Y15" s="31">
        <v>148.64265466387241</v>
      </c>
      <c r="Z15" s="31">
        <v>59.088756439929284</v>
      </c>
      <c r="AA15" s="31">
        <v>254.86491455885283</v>
      </c>
      <c r="AB15" s="31">
        <v>55.501443793158799</v>
      </c>
      <c r="AC15" s="31">
        <v>468.93295671121314</v>
      </c>
      <c r="AD15" s="31">
        <v>99.311741175225308</v>
      </c>
      <c r="AE15" s="31">
        <v>3584.4437202101017</v>
      </c>
      <c r="AF15" s="31">
        <v>11398.338160974341</v>
      </c>
      <c r="AG15" s="32">
        <v>16.042471458634267</v>
      </c>
      <c r="AH15" s="32">
        <v>16.833157168552749</v>
      </c>
      <c r="AI15" s="32">
        <v>4.0301947184606632</v>
      </c>
      <c r="AJ15" s="32">
        <v>35.437984052453466</v>
      </c>
      <c r="AK15" s="32">
        <v>1.3403854466884926</v>
      </c>
      <c r="AL15" s="31">
        <v>732.65724686247665</v>
      </c>
      <c r="AM15" s="32">
        <v>20.12</v>
      </c>
      <c r="AO15" s="7"/>
    </row>
    <row r="16" spans="1:51" x14ac:dyDescent="0.2">
      <c r="A16" s="27" t="s">
        <v>8</v>
      </c>
      <c r="B16" s="28">
        <v>3962</v>
      </c>
      <c r="C16" s="28">
        <v>8.5749999999999993</v>
      </c>
      <c r="D16" s="18"/>
      <c r="E16" s="29">
        <v>0.76</v>
      </c>
      <c r="F16" s="29">
        <v>0.02</v>
      </c>
      <c r="G16" s="28">
        <v>2</v>
      </c>
      <c r="H16" s="29">
        <v>0.56000000000000005</v>
      </c>
      <c r="I16" s="29">
        <v>0.03</v>
      </c>
      <c r="J16" s="28">
        <v>2</v>
      </c>
      <c r="K16" s="29">
        <v>0.66</v>
      </c>
      <c r="L16" s="29">
        <v>0.14142135623730917</v>
      </c>
      <c r="M16" s="29"/>
      <c r="N16" s="28">
        <v>33.427446327679228</v>
      </c>
      <c r="O16" s="43">
        <v>103.68593608987911</v>
      </c>
      <c r="P16" s="28">
        <v>1025.8042900434534</v>
      </c>
      <c r="Q16" s="30">
        <v>8.0410595985832348E-2</v>
      </c>
      <c r="R16" s="30">
        <v>0.65624415106712963</v>
      </c>
      <c r="S16" s="30">
        <v>0.1126621091590622</v>
      </c>
      <c r="T16" s="30">
        <v>1.9546386498313428</v>
      </c>
      <c r="U16" s="30">
        <v>4.3320289795326481</v>
      </c>
      <c r="V16" s="30">
        <v>0.11214395270139633</v>
      </c>
      <c r="W16" s="31">
        <v>27.031582361434843</v>
      </c>
      <c r="X16" s="31">
        <v>11.665825791816211</v>
      </c>
      <c r="Y16" s="31">
        <v>142.18928326023106</v>
      </c>
      <c r="Z16" s="31">
        <v>57.802964484685411</v>
      </c>
      <c r="AA16" s="31">
        <v>247.01808837169602</v>
      </c>
      <c r="AB16" s="31">
        <v>53.518592487064517</v>
      </c>
      <c r="AC16" s="31">
        <v>451.47413915865275</v>
      </c>
      <c r="AD16" s="31">
        <v>97.875657224479852</v>
      </c>
      <c r="AE16" s="31">
        <v>3701.7756407208844</v>
      </c>
      <c r="AF16" s="31">
        <v>11178.575857099517</v>
      </c>
      <c r="AG16" s="32">
        <v>13.152152850836993</v>
      </c>
      <c r="AH16" s="32">
        <v>14.696592718386382</v>
      </c>
      <c r="AI16" s="32">
        <v>3.6897938116928373</v>
      </c>
      <c r="AJ16" s="32">
        <v>33.381448392554987</v>
      </c>
      <c r="AK16" s="32">
        <v>1.9624335771800201</v>
      </c>
      <c r="AL16" s="31">
        <v>732.65724686247665</v>
      </c>
      <c r="AM16" s="32">
        <v>19.37</v>
      </c>
      <c r="AO16" s="7"/>
    </row>
    <row r="17" spans="1:41" x14ac:dyDescent="0.2">
      <c r="A17" s="27" t="s">
        <v>9</v>
      </c>
      <c r="B17" s="28">
        <v>4224</v>
      </c>
      <c r="C17" s="28">
        <v>39.06</v>
      </c>
      <c r="D17" s="18"/>
      <c r="E17" s="29">
        <v>0.51</v>
      </c>
      <c r="F17" s="29">
        <v>0.02</v>
      </c>
      <c r="G17" s="28">
        <v>3</v>
      </c>
      <c r="H17" s="29">
        <v>0.54</v>
      </c>
      <c r="I17" s="29">
        <v>0.02</v>
      </c>
      <c r="J17" s="28">
        <v>1</v>
      </c>
      <c r="K17" s="29">
        <v>0.52500000000000002</v>
      </c>
      <c r="L17" s="29">
        <v>2.1213203435596444E-2</v>
      </c>
      <c r="M17" s="29"/>
      <c r="N17" s="28">
        <v>104.31450956976343</v>
      </c>
      <c r="O17" s="43">
        <v>148.83872281102924</v>
      </c>
      <c r="P17" s="28">
        <v>1083.4397795028071</v>
      </c>
      <c r="Q17" s="30"/>
      <c r="R17" s="30"/>
      <c r="S17" s="30"/>
      <c r="T17" s="30"/>
      <c r="U17" s="30"/>
      <c r="V17" s="30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2"/>
      <c r="AH17" s="32"/>
      <c r="AI17" s="32"/>
      <c r="AJ17" s="32"/>
      <c r="AK17" s="32"/>
      <c r="AL17" s="31"/>
      <c r="AM17" s="32"/>
      <c r="AO17" s="8"/>
    </row>
    <row r="18" spans="1:41" x14ac:dyDescent="0.2">
      <c r="A18" s="27" t="s">
        <v>10</v>
      </c>
      <c r="B18" s="28">
        <v>3961</v>
      </c>
      <c r="C18" s="28">
        <v>10.210000000000001</v>
      </c>
      <c r="D18" s="18"/>
      <c r="E18" s="29">
        <v>0.48</v>
      </c>
      <c r="F18" s="29">
        <v>0.02</v>
      </c>
      <c r="G18" s="28">
        <v>2</v>
      </c>
      <c r="H18" s="29">
        <v>0.42</v>
      </c>
      <c r="I18" s="29">
        <v>0.01</v>
      </c>
      <c r="J18" s="28">
        <v>1</v>
      </c>
      <c r="K18" s="29">
        <v>0.44999999999999996</v>
      </c>
      <c r="L18" s="29">
        <v>4.2426406871192854E-2</v>
      </c>
      <c r="M18" s="29"/>
      <c r="N18" s="28">
        <v>29.343330088994779</v>
      </c>
      <c r="O18" s="43">
        <v>95.051028802578784</v>
      </c>
      <c r="P18" s="28">
        <v>1012.6642193886602</v>
      </c>
      <c r="Q18" s="30">
        <v>8.5233936888364156E-2</v>
      </c>
      <c r="R18" s="30">
        <v>0.72112325071647732</v>
      </c>
      <c r="S18" s="30">
        <v>0.13546477163370838</v>
      </c>
      <c r="T18" s="30">
        <v>2.227175664828152</v>
      </c>
      <c r="U18" s="30">
        <v>4.5951864814661354</v>
      </c>
      <c r="V18" s="30">
        <v>0.11743451801825991</v>
      </c>
      <c r="W18" s="31">
        <v>27.840845327187854</v>
      </c>
      <c r="X18" s="31">
        <v>12.26704381438838</v>
      </c>
      <c r="Y18" s="31">
        <v>149.18043561417585</v>
      </c>
      <c r="Z18" s="31">
        <v>58.775058447767229</v>
      </c>
      <c r="AA18" s="31">
        <v>254.82568042791704</v>
      </c>
      <c r="AB18" s="31">
        <v>54.437403637790595</v>
      </c>
      <c r="AC18" s="31">
        <v>469.11814849498006</v>
      </c>
      <c r="AD18" s="31">
        <v>99.910460225620838</v>
      </c>
      <c r="AE18" s="31">
        <v>5314.8256474598211</v>
      </c>
      <c r="AF18" s="31">
        <v>11259.155368520285</v>
      </c>
      <c r="AG18" s="32">
        <v>14.136091100299893</v>
      </c>
      <c r="AH18" s="32">
        <v>14.798588626025541</v>
      </c>
      <c r="AI18" s="32">
        <v>3.536856316543691</v>
      </c>
      <c r="AJ18" s="32">
        <v>34.156374873096453</v>
      </c>
      <c r="AK18" s="32">
        <v>1.542792645013936</v>
      </c>
      <c r="AL18" s="31">
        <v>754.60231416208853</v>
      </c>
      <c r="AM18" s="32">
        <v>15.84</v>
      </c>
      <c r="AO18" s="7"/>
    </row>
    <row r="19" spans="1:41" x14ac:dyDescent="0.2">
      <c r="A19" s="27" t="s">
        <v>11</v>
      </c>
      <c r="B19" s="28">
        <v>4221</v>
      </c>
      <c r="C19" s="28">
        <v>9.4710000000000001</v>
      </c>
      <c r="D19" s="18"/>
      <c r="E19" s="29">
        <v>0.72</v>
      </c>
      <c r="F19" s="29">
        <v>0.01</v>
      </c>
      <c r="G19" s="28">
        <v>4</v>
      </c>
      <c r="H19" s="29">
        <v>0.48</v>
      </c>
      <c r="I19" s="29">
        <v>0.03</v>
      </c>
      <c r="J19" s="28">
        <v>3</v>
      </c>
      <c r="K19" s="29">
        <v>0.6</v>
      </c>
      <c r="L19" s="29">
        <v>0.16970562748477122</v>
      </c>
      <c r="M19" s="29"/>
      <c r="N19" s="28">
        <v>66.27144747840353</v>
      </c>
      <c r="O19" s="43">
        <v>91.098942958699041</v>
      </c>
      <c r="P19" s="28">
        <v>1006.3427537255747</v>
      </c>
      <c r="Q19" s="30">
        <v>8.8309221356421358E-2</v>
      </c>
      <c r="R19" s="30">
        <v>0.51096872831181095</v>
      </c>
      <c r="S19" s="30">
        <v>8.3483290520582357E-2</v>
      </c>
      <c r="T19" s="30">
        <v>1.0496250635882942</v>
      </c>
      <c r="U19" s="30">
        <v>1.9958348297149486</v>
      </c>
      <c r="V19" s="30">
        <v>5.9939700237647671E-2</v>
      </c>
      <c r="W19" s="31">
        <v>12.931434755595143</v>
      </c>
      <c r="X19" s="31">
        <v>5.8618831891287249</v>
      </c>
      <c r="Y19" s="31">
        <v>72.600428290965183</v>
      </c>
      <c r="Z19" s="31">
        <v>30.257305963684367</v>
      </c>
      <c r="AA19" s="31">
        <v>134.21996193131704</v>
      </c>
      <c r="AB19" s="31">
        <v>30.24434034697358</v>
      </c>
      <c r="AC19" s="31">
        <v>261.4249694230715</v>
      </c>
      <c r="AD19" s="31">
        <v>58.399583987757673</v>
      </c>
      <c r="AE19" s="31">
        <v>6393.7577948102544</v>
      </c>
      <c r="AF19" s="31">
        <v>11244.504548261963</v>
      </c>
      <c r="AG19" s="32">
        <v>7.275260806490639</v>
      </c>
      <c r="AH19" s="32">
        <v>7.3774059243383423</v>
      </c>
      <c r="AI19" s="32">
        <v>1.7208057566158494</v>
      </c>
      <c r="AJ19" s="32">
        <v>23.578628413705584</v>
      </c>
      <c r="AK19" s="32">
        <v>4.3646655112153248</v>
      </c>
      <c r="AL19" s="31">
        <v>535.92164352736086</v>
      </c>
      <c r="AM19" s="32">
        <v>20.12</v>
      </c>
      <c r="AO19" s="7"/>
    </row>
    <row r="20" spans="1:41" x14ac:dyDescent="0.2">
      <c r="A20" s="27" t="s">
        <v>12</v>
      </c>
      <c r="B20" s="28">
        <v>3964</v>
      </c>
      <c r="C20" s="28">
        <v>6.3760000000000003</v>
      </c>
      <c r="D20" s="18"/>
      <c r="E20" s="29">
        <v>0.78</v>
      </c>
      <c r="F20" s="29">
        <v>1.7999999999999999E-2</v>
      </c>
      <c r="G20" s="28">
        <v>2</v>
      </c>
      <c r="H20" s="29">
        <v>0.7</v>
      </c>
      <c r="I20" s="29">
        <v>0.02</v>
      </c>
      <c r="J20" s="28">
        <v>7</v>
      </c>
      <c r="K20" s="29">
        <v>0.74</v>
      </c>
      <c r="L20" s="29">
        <v>5.6568542494923851E-2</v>
      </c>
      <c r="M20" s="29"/>
      <c r="N20" s="28">
        <v>28.147089277027558</v>
      </c>
      <c r="O20" s="43">
        <v>88.678096742370812</v>
      </c>
      <c r="P20" s="28">
        <v>1002.3657503915571</v>
      </c>
      <c r="Q20" s="30">
        <v>6.6221125545498277E-2</v>
      </c>
      <c r="R20" s="30">
        <v>0.60957029783539562</v>
      </c>
      <c r="S20" s="30">
        <v>0.10626780519482475</v>
      </c>
      <c r="T20" s="30">
        <v>1.9514603756039746</v>
      </c>
      <c r="U20" s="30">
        <v>4.524697864876809</v>
      </c>
      <c r="V20" s="30">
        <v>0.13009981074650909</v>
      </c>
      <c r="W20" s="31">
        <v>26.507846093538664</v>
      </c>
      <c r="X20" s="31">
        <v>11.570515648836974</v>
      </c>
      <c r="Y20" s="31">
        <v>142.18928326023106</v>
      </c>
      <c r="Z20" s="31">
        <v>56.558931137410283</v>
      </c>
      <c r="AA20" s="31">
        <v>243.64395311121862</v>
      </c>
      <c r="AB20" s="31">
        <v>52.935557134539202</v>
      </c>
      <c r="AC20" s="31">
        <v>449.22044236026335</v>
      </c>
      <c r="AD20" s="31">
        <v>96.254934025026884</v>
      </c>
      <c r="AE20" s="31">
        <v>2712.9849085208393</v>
      </c>
      <c r="AF20" s="31">
        <v>11251.829958391123</v>
      </c>
      <c r="AG20" s="32">
        <v>13.505087222926946</v>
      </c>
      <c r="AH20" s="32">
        <v>13.42077871441654</v>
      </c>
      <c r="AI20" s="32">
        <v>3.0822087446818429</v>
      </c>
      <c r="AJ20" s="32">
        <v>32.099839213197967</v>
      </c>
      <c r="AK20" s="32">
        <v>2.5571609006547797</v>
      </c>
      <c r="AL20" s="31">
        <v>706.86216775591561</v>
      </c>
      <c r="AM20" s="32">
        <v>19.600000000000001</v>
      </c>
      <c r="AO20" s="7"/>
    </row>
    <row r="21" spans="1:41" x14ac:dyDescent="0.2">
      <c r="A21" s="27" t="s">
        <v>13</v>
      </c>
      <c r="B21" s="28">
        <v>4247</v>
      </c>
      <c r="C21" s="28">
        <v>4.0110000000000001</v>
      </c>
      <c r="D21" s="18"/>
      <c r="E21" s="29">
        <v>0.38</v>
      </c>
      <c r="F21" s="29">
        <v>0.02</v>
      </c>
      <c r="G21" s="28">
        <v>2</v>
      </c>
      <c r="H21" s="29">
        <v>0.4</v>
      </c>
      <c r="I21" s="29">
        <v>0.02</v>
      </c>
      <c r="J21" s="28">
        <v>3</v>
      </c>
      <c r="K21" s="29">
        <v>0.39</v>
      </c>
      <c r="L21" s="29">
        <v>1.4142135623730963E-2</v>
      </c>
      <c r="M21" s="29"/>
      <c r="N21" s="28">
        <v>17.656154725054925</v>
      </c>
      <c r="O21" s="43">
        <v>73.774772077397913</v>
      </c>
      <c r="P21" s="28">
        <v>975.84425922782282</v>
      </c>
      <c r="Q21" s="30"/>
      <c r="R21" s="30"/>
      <c r="S21" s="30"/>
      <c r="T21" s="30"/>
      <c r="U21" s="30"/>
      <c r="V21" s="30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2"/>
      <c r="AH21" s="32"/>
      <c r="AI21" s="32"/>
      <c r="AJ21" s="32"/>
      <c r="AK21" s="32"/>
      <c r="AL21" s="31"/>
      <c r="AM21" s="32"/>
      <c r="AO21" s="8"/>
    </row>
    <row r="22" spans="1:41" x14ac:dyDescent="0.2">
      <c r="A22" s="27" t="s">
        <v>14</v>
      </c>
      <c r="B22" s="28">
        <v>3955</v>
      </c>
      <c r="C22" s="28">
        <v>9.75</v>
      </c>
      <c r="D22" s="18"/>
      <c r="E22" s="29">
        <v>0.77800000000000002</v>
      </c>
      <c r="F22" s="29">
        <v>1.4999999999999999E-2</v>
      </c>
      <c r="G22" s="28">
        <v>2</v>
      </c>
      <c r="H22" s="29">
        <v>0.73</v>
      </c>
      <c r="I22" s="29">
        <v>1.9E-2</v>
      </c>
      <c r="J22" s="28">
        <v>3</v>
      </c>
      <c r="K22" s="29">
        <v>0.754</v>
      </c>
      <c r="L22" s="29">
        <v>3.3941125496954314E-2</v>
      </c>
      <c r="M22" s="29"/>
      <c r="N22" s="28">
        <v>25.72148356471407</v>
      </c>
      <c r="O22" s="43">
        <v>96.671922831573525</v>
      </c>
      <c r="P22" s="28">
        <v>1015.1986216909912</v>
      </c>
      <c r="Q22" s="30">
        <v>7.2814103826140175E-2</v>
      </c>
      <c r="R22" s="30">
        <v>0.66198674557469905</v>
      </c>
      <c r="S22" s="30">
        <v>0.12988704344870902</v>
      </c>
      <c r="T22" s="30">
        <v>2.1175252039839547</v>
      </c>
      <c r="U22" s="30">
        <v>4.7583172798585789</v>
      </c>
      <c r="V22" s="30">
        <v>0.15442839519602575</v>
      </c>
      <c r="W22" s="31">
        <v>28.794939091187455</v>
      </c>
      <c r="X22" s="31">
        <v>12.035037395257589</v>
      </c>
      <c r="Y22" s="31">
        <v>150.95511275017722</v>
      </c>
      <c r="Z22" s="31">
        <v>58.4156495052328</v>
      </c>
      <c r="AA22" s="31">
        <v>255.72806543944009</v>
      </c>
      <c r="AB22" s="31">
        <v>54.515196361034349</v>
      </c>
      <c r="AC22" s="31">
        <v>468.28435988408683</v>
      </c>
      <c r="AD22" s="31">
        <v>98.852384959777936</v>
      </c>
      <c r="AE22" s="31">
        <v>2513.3734528054024</v>
      </c>
      <c r="AF22" s="31">
        <v>11244.504548261963</v>
      </c>
      <c r="AG22" s="32">
        <v>14.529131651036431</v>
      </c>
      <c r="AH22" s="32">
        <v>15.404214472795069</v>
      </c>
      <c r="AI22" s="32">
        <v>3.7172571827572831</v>
      </c>
      <c r="AJ22" s="32">
        <v>34.871691624365489</v>
      </c>
      <c r="AK22" s="32">
        <v>1.5216356786046099</v>
      </c>
      <c r="AL22" s="31">
        <v>718.02720199606892</v>
      </c>
      <c r="AM22" s="32">
        <v>14.72</v>
      </c>
      <c r="AO22" s="7"/>
    </row>
    <row r="23" spans="1:41" x14ac:dyDescent="0.2">
      <c r="A23" s="27" t="s">
        <v>15</v>
      </c>
      <c r="B23" s="28">
        <v>4085</v>
      </c>
      <c r="C23" s="28">
        <v>32.17</v>
      </c>
      <c r="D23" s="18"/>
      <c r="E23" s="29">
        <v>0.65</v>
      </c>
      <c r="F23" s="29">
        <v>2.8000000000000001E-2</v>
      </c>
      <c r="G23" s="28">
        <v>2</v>
      </c>
      <c r="H23" s="29">
        <v>0.63100000000000001</v>
      </c>
      <c r="I23" s="29">
        <v>1.4E-2</v>
      </c>
      <c r="J23" s="28">
        <v>5</v>
      </c>
      <c r="K23" s="29">
        <v>0.64050000000000007</v>
      </c>
      <c r="L23" s="29">
        <v>1.3435028842544414E-2</v>
      </c>
      <c r="M23" s="29"/>
      <c r="N23" s="28">
        <v>77.686912141577906</v>
      </c>
      <c r="O23" s="43">
        <v>84.348473040929662</v>
      </c>
      <c r="P23" s="28">
        <v>995.03967923650396</v>
      </c>
      <c r="Q23" s="30">
        <v>0.22508924211815121</v>
      </c>
      <c r="R23" s="30">
        <v>1.2804763923261069</v>
      </c>
      <c r="S23" s="30">
        <v>0.30469275976097221</v>
      </c>
      <c r="T23" s="30">
        <v>4.1500315723858137</v>
      </c>
      <c r="U23" s="30">
        <v>7.216691698431112</v>
      </c>
      <c r="V23" s="30">
        <v>0.23346623462674537</v>
      </c>
      <c r="W23" s="31">
        <v>41.095410184417091</v>
      </c>
      <c r="X23" s="31">
        <v>17.704259095652635</v>
      </c>
      <c r="Y23" s="31">
        <v>214.41326488598381</v>
      </c>
      <c r="Z23" s="31">
        <v>83.732609005391495</v>
      </c>
      <c r="AA23" s="31">
        <v>360.79706808546956</v>
      </c>
      <c r="AB23" s="31">
        <v>73.911649512841066</v>
      </c>
      <c r="AC23" s="31">
        <v>614.08831816233112</v>
      </c>
      <c r="AD23" s="31">
        <v>128.49968195902215</v>
      </c>
      <c r="AE23" s="31">
        <v>2372.7584816358863</v>
      </c>
      <c r="AF23" s="31">
        <v>10848.932401287277</v>
      </c>
      <c r="AG23" s="32">
        <v>15.895415470263451</v>
      </c>
      <c r="AH23" s="32">
        <v>15.214020800682665</v>
      </c>
      <c r="AI23" s="32">
        <v>3.3939986603736774</v>
      </c>
      <c r="AJ23" s="32">
        <v>29.709489069373937</v>
      </c>
      <c r="AK23" s="32">
        <v>5.3642072313409717</v>
      </c>
      <c r="AL23" s="31">
        <v>1043.3531996832958</v>
      </c>
      <c r="AM23" s="32">
        <v>20.72</v>
      </c>
      <c r="AO23" s="7"/>
    </row>
    <row r="24" spans="1:41" x14ac:dyDescent="0.2">
      <c r="A24" s="27" t="s">
        <v>16</v>
      </c>
      <c r="B24" s="28">
        <v>3989</v>
      </c>
      <c r="C24" s="28">
        <v>32.08</v>
      </c>
      <c r="D24" s="18"/>
      <c r="E24" s="29">
        <v>0.61799999999999999</v>
      </c>
      <c r="F24" s="29">
        <v>1.6E-2</v>
      </c>
      <c r="G24" s="28">
        <v>2</v>
      </c>
      <c r="H24" s="29">
        <v>0.55300000000000005</v>
      </c>
      <c r="I24" s="29">
        <v>1.9E-2</v>
      </c>
      <c r="J24" s="28">
        <v>3</v>
      </c>
      <c r="K24" s="29">
        <v>0.58550000000000002</v>
      </c>
      <c r="L24" s="29">
        <v>4.5961940777125551E-2</v>
      </c>
      <c r="M24" s="29"/>
      <c r="N24" s="28">
        <v>41.618320586978101</v>
      </c>
      <c r="O24" s="43">
        <v>64.243685384683943</v>
      </c>
      <c r="P24" s="28">
        <v>956.61978948173726</v>
      </c>
      <c r="Q24" s="30">
        <v>0.18581192470156108</v>
      </c>
      <c r="R24" s="30">
        <v>0.70487293008867458</v>
      </c>
      <c r="S24" s="30">
        <v>0.10122282552304558</v>
      </c>
      <c r="T24" s="30">
        <v>0.85733947283252798</v>
      </c>
      <c r="U24" s="30">
        <v>1.712537723041653</v>
      </c>
      <c r="V24" s="30">
        <v>7.0440670790816298E-2</v>
      </c>
      <c r="W24" s="31">
        <v>11.17092330536275</v>
      </c>
      <c r="X24" s="31">
        <v>5.6137172902255781</v>
      </c>
      <c r="Y24" s="31">
        <v>77.2253444635748</v>
      </c>
      <c r="Z24" s="31">
        <v>34.300763290034695</v>
      </c>
      <c r="AA24" s="31">
        <v>167.9220804051555</v>
      </c>
      <c r="AB24" s="31">
        <v>40.363307586486705</v>
      </c>
      <c r="AC24" s="31">
        <v>372.94733866222981</v>
      </c>
      <c r="AD24" s="31">
        <v>84.53843896132922</v>
      </c>
      <c r="AE24" s="31">
        <v>2276.510401545574</v>
      </c>
      <c r="AF24" s="31">
        <v>11288.457009036927</v>
      </c>
      <c r="AG24" s="32">
        <v>13.732355568590933</v>
      </c>
      <c r="AH24" s="32">
        <v>10.715458714108381</v>
      </c>
      <c r="AI24" s="32">
        <v>2.032591638205254</v>
      </c>
      <c r="AJ24" s="32">
        <v>46.108125592216588</v>
      </c>
      <c r="AK24" s="32">
        <v>4.9410679031544484</v>
      </c>
      <c r="AL24" s="31">
        <v>503.19654316829065</v>
      </c>
      <c r="AM24" s="32">
        <v>15.3</v>
      </c>
      <c r="AO24" s="7"/>
    </row>
    <row r="25" spans="1:41" x14ac:dyDescent="0.2">
      <c r="A25" s="27" t="s">
        <v>17</v>
      </c>
      <c r="B25" s="28">
        <v>4000</v>
      </c>
      <c r="C25" s="28">
        <v>26.68</v>
      </c>
      <c r="D25" s="18"/>
      <c r="E25" s="29">
        <v>0.67</v>
      </c>
      <c r="F25" s="29">
        <v>1.6E-2</v>
      </c>
      <c r="G25" s="28">
        <v>3</v>
      </c>
      <c r="H25" s="29">
        <v>0.51</v>
      </c>
      <c r="I25" s="29">
        <v>2.8000000000000001E-2</v>
      </c>
      <c r="J25" s="28">
        <v>3</v>
      </c>
      <c r="K25" s="29">
        <v>0.59000000000000008</v>
      </c>
      <c r="L25" s="29">
        <v>0.11313708498984726</v>
      </c>
      <c r="M25" s="29"/>
      <c r="N25" s="28">
        <v>83.383300288185765</v>
      </c>
      <c r="O25" s="43">
        <v>133.33170415383651</v>
      </c>
      <c r="P25" s="28">
        <v>1065.36391386687</v>
      </c>
      <c r="Q25" s="30">
        <v>7.2673827692509504E-2</v>
      </c>
      <c r="R25" s="30">
        <v>0.68520148932870284</v>
      </c>
      <c r="S25" s="30">
        <v>0.11141373467531654</v>
      </c>
      <c r="T25" s="30">
        <v>2.2820008952502504</v>
      </c>
      <c r="U25" s="30">
        <v>4.7005837462711293</v>
      </c>
      <c r="V25" s="30">
        <v>9.1783292239527373E-2</v>
      </c>
      <c r="W25" s="31">
        <v>28.068847255961021</v>
      </c>
      <c r="X25" s="31">
        <v>12.07583866382922</v>
      </c>
      <c r="Y25" s="31">
        <v>139.28526612859244</v>
      </c>
      <c r="Z25" s="31">
        <v>53.893239268233565</v>
      </c>
      <c r="AA25" s="31">
        <v>225.55701874982216</v>
      </c>
      <c r="AB25" s="31">
        <v>46.8064676272962</v>
      </c>
      <c r="AC25" s="31">
        <v>378.21194255461455</v>
      </c>
      <c r="AD25" s="31">
        <v>78.505568239533105</v>
      </c>
      <c r="AE25" s="31">
        <v>1734.6656407174162</v>
      </c>
      <c r="AF25" s="31">
        <v>11332.409469811895</v>
      </c>
      <c r="AG25" s="32">
        <v>11.550579450216672</v>
      </c>
      <c r="AH25" s="32">
        <v>15.586636497901299</v>
      </c>
      <c r="AI25" s="32">
        <v>4.4915819794654475</v>
      </c>
      <c r="AJ25" s="32">
        <v>25.742461586294418</v>
      </c>
      <c r="AK25" s="32">
        <v>1.8758066281024639</v>
      </c>
      <c r="AL25" s="31">
        <v>715.71719491189936</v>
      </c>
      <c r="AM25" s="32">
        <v>22.8</v>
      </c>
      <c r="AO25" s="7"/>
    </row>
    <row r="26" spans="1:41" x14ac:dyDescent="0.2">
      <c r="A26" s="27" t="s">
        <v>18</v>
      </c>
      <c r="B26" s="28">
        <v>3949</v>
      </c>
      <c r="C26" s="28">
        <v>6.1559999999999997</v>
      </c>
      <c r="D26" s="18"/>
      <c r="E26" s="29">
        <v>0.63900000000000001</v>
      </c>
      <c r="F26" s="29">
        <v>2.5999999999999999E-2</v>
      </c>
      <c r="G26" s="28">
        <v>3</v>
      </c>
      <c r="H26" s="29">
        <v>0.64900000000000002</v>
      </c>
      <c r="I26" s="29">
        <v>1.6500000000000001E-2</v>
      </c>
      <c r="J26" s="28">
        <v>1</v>
      </c>
      <c r="K26" s="29">
        <v>0.64400000000000002</v>
      </c>
      <c r="L26" s="29">
        <v>7.0710678118654814E-3</v>
      </c>
      <c r="M26" s="29"/>
      <c r="N26" s="28">
        <v>29.370770437876995</v>
      </c>
      <c r="O26" s="43">
        <v>112.54347167322317</v>
      </c>
      <c r="P26" s="28">
        <v>1038.4401947195715</v>
      </c>
      <c r="Q26" s="30">
        <v>0.13649946849446848</v>
      </c>
      <c r="R26" s="30">
        <v>0.78905692191240429</v>
      </c>
      <c r="S26" s="30">
        <v>0.15451730891222659</v>
      </c>
      <c r="T26" s="30">
        <v>2.687230859239675</v>
      </c>
      <c r="U26" s="30">
        <v>5.2765764418296319</v>
      </c>
      <c r="V26" s="30">
        <v>0.14791538865064444</v>
      </c>
      <c r="W26" s="31">
        <v>31.807071258029282</v>
      </c>
      <c r="X26" s="31">
        <v>13.713940603212297</v>
      </c>
      <c r="Y26" s="31">
        <v>165.0449736481275</v>
      </c>
      <c r="Z26" s="31">
        <v>65.229766007994826</v>
      </c>
      <c r="AA26" s="31">
        <v>276.16904765698354</v>
      </c>
      <c r="AB26" s="31">
        <v>58.560730357638171</v>
      </c>
      <c r="AC26" s="31">
        <v>499.93789220579413</v>
      </c>
      <c r="AD26" s="31">
        <v>105.4052659457903</v>
      </c>
      <c r="AE26" s="31">
        <v>1806.8603532534894</v>
      </c>
      <c r="AF26" s="31">
        <v>11141.948806453711</v>
      </c>
      <c r="AG26" s="32">
        <v>16.764382674272806</v>
      </c>
      <c r="AH26" s="32">
        <v>19.921124805728528</v>
      </c>
      <c r="AI26" s="32">
        <v>5.2353383468232177</v>
      </c>
      <c r="AJ26" s="32">
        <v>37.941592681895095</v>
      </c>
      <c r="AK26" s="32">
        <v>2.9236595313675173</v>
      </c>
      <c r="AL26" s="31">
        <v>759.99233069181776</v>
      </c>
      <c r="AM26" s="32">
        <v>22.05</v>
      </c>
      <c r="AO26" s="7"/>
    </row>
    <row r="27" spans="1:41" x14ac:dyDescent="0.2">
      <c r="A27" s="27" t="s">
        <v>19</v>
      </c>
      <c r="B27" s="28">
        <v>3974</v>
      </c>
      <c r="C27" s="28">
        <v>29.16</v>
      </c>
      <c r="D27" s="18"/>
      <c r="E27" s="29">
        <v>0.64</v>
      </c>
      <c r="F27" s="29">
        <v>2.1000000000000001E-2</v>
      </c>
      <c r="G27" s="28">
        <v>3</v>
      </c>
      <c r="H27" s="29">
        <v>0.69</v>
      </c>
      <c r="I27" s="29">
        <v>1.7999999999999999E-2</v>
      </c>
      <c r="J27" s="28">
        <v>2</v>
      </c>
      <c r="K27" s="29">
        <v>0.66500000000000004</v>
      </c>
      <c r="L27" s="29">
        <v>3.5355339059327327E-2</v>
      </c>
      <c r="M27" s="29"/>
      <c r="N27" s="28">
        <v>21.778044537378932</v>
      </c>
      <c r="O27" s="43">
        <v>99.805806328582207</v>
      </c>
      <c r="P27" s="28">
        <v>1020.0077273351689</v>
      </c>
      <c r="Q27" s="30">
        <v>6.507733553281736E-2</v>
      </c>
      <c r="R27" s="30">
        <v>0.55348836424019698</v>
      </c>
      <c r="S27" s="30">
        <v>0.12186130355678684</v>
      </c>
      <c r="T27" s="30">
        <v>2.1127577926429026</v>
      </c>
      <c r="U27" s="30">
        <v>4.2427433985195009</v>
      </c>
      <c r="V27" s="30">
        <v>0.15240435316192263</v>
      </c>
      <c r="W27" s="31">
        <v>27.843694116464103</v>
      </c>
      <c r="X27" s="31">
        <v>12.088049927764741</v>
      </c>
      <c r="Y27" s="31">
        <v>147.78220514338688</v>
      </c>
      <c r="Z27" s="31">
        <v>58.822357050245955</v>
      </c>
      <c r="AA27" s="31">
        <v>250.19605297749453</v>
      </c>
      <c r="AB27" s="31">
        <v>54.616087275518936</v>
      </c>
      <c r="AC27" s="31">
        <v>462.96297708313972</v>
      </c>
      <c r="AD27" s="31">
        <v>99.612784470043238</v>
      </c>
      <c r="AE27" s="31">
        <v>1757.1674970918741</v>
      </c>
      <c r="AF27" s="31">
        <v>11310.433239424412</v>
      </c>
      <c r="AG27" s="32">
        <v>14.152133571758529</v>
      </c>
      <c r="AH27" s="32">
        <v>15.367945804340318</v>
      </c>
      <c r="AI27" s="32">
        <v>3.7762591389707634</v>
      </c>
      <c r="AJ27" s="32">
        <v>34.037155414551613</v>
      </c>
      <c r="AK27" s="32">
        <v>1.2517594141706851</v>
      </c>
      <c r="AL27" s="31">
        <v>701.08715004549151</v>
      </c>
      <c r="AM27" s="32">
        <v>39.39</v>
      </c>
      <c r="AO27" s="7"/>
    </row>
    <row r="28" spans="1:41" x14ac:dyDescent="0.2">
      <c r="A28" s="27" t="s">
        <v>20</v>
      </c>
      <c r="B28" s="28">
        <v>4091</v>
      </c>
      <c r="C28" s="28">
        <v>16.32</v>
      </c>
      <c r="D28" s="18"/>
      <c r="E28" s="29">
        <v>0.67300000000000004</v>
      </c>
      <c r="F28" s="29">
        <v>2.7E-2</v>
      </c>
      <c r="G28" s="28">
        <v>3</v>
      </c>
      <c r="H28" s="29">
        <v>0.64800000000000002</v>
      </c>
      <c r="I28" s="29">
        <v>0.03</v>
      </c>
      <c r="J28" s="28">
        <v>2</v>
      </c>
      <c r="K28" s="29">
        <v>0.66050000000000009</v>
      </c>
      <c r="L28" s="29">
        <v>1.7677669529663705E-2</v>
      </c>
      <c r="M28" s="29"/>
      <c r="N28" s="28">
        <v>31.140160472464725</v>
      </c>
      <c r="O28" s="43">
        <v>115.06765005635003</v>
      </c>
      <c r="P28" s="28">
        <v>1041.9016474836758</v>
      </c>
      <c r="Q28" s="30">
        <v>7.3817617705190436E-2</v>
      </c>
      <c r="R28" s="30">
        <v>0.71183735321487585</v>
      </c>
      <c r="S28" s="30">
        <v>0.11854346427273156</v>
      </c>
      <c r="T28" s="30">
        <v>1.995956214787127</v>
      </c>
      <c r="U28" s="30">
        <v>4.8476028608717261</v>
      </c>
      <c r="V28" s="30">
        <v>0.13733425801691726</v>
      </c>
      <c r="W28" s="31">
        <v>28.617411144793472</v>
      </c>
      <c r="X28" s="31">
        <v>11.993825961901065</v>
      </c>
      <c r="Y28" s="31">
        <v>147.94353942847792</v>
      </c>
      <c r="Z28" s="31">
        <v>59.780814472728729</v>
      </c>
      <c r="AA28" s="31">
        <v>256.00270435599055</v>
      </c>
      <c r="AB28" s="31">
        <v>54.818062860085902</v>
      </c>
      <c r="AC28" s="31">
        <v>463.92864592076387</v>
      </c>
      <c r="AD28" s="31">
        <v>99.011285000034675</v>
      </c>
      <c r="AE28" s="31">
        <v>1845.1571669731698</v>
      </c>
      <c r="AF28" s="31">
        <v>11354.385700199377</v>
      </c>
      <c r="AG28" s="32">
        <v>15.574566041090765</v>
      </c>
      <c r="AH28" s="32">
        <v>18.817789141339929</v>
      </c>
      <c r="AI28" s="32">
        <v>5.0062791302238772</v>
      </c>
      <c r="AJ28" s="32">
        <v>36.272520262267342</v>
      </c>
      <c r="AK28" s="32">
        <v>1.1598015759191258</v>
      </c>
      <c r="AL28" s="31">
        <v>707.24716893661059</v>
      </c>
      <c r="AM28" s="32">
        <v>25.4</v>
      </c>
      <c r="AO28" s="7"/>
    </row>
    <row r="29" spans="1:41" x14ac:dyDescent="0.2">
      <c r="A29" s="27" t="s">
        <v>21</v>
      </c>
      <c r="B29" s="28">
        <v>4268</v>
      </c>
      <c r="C29" s="28">
        <v>8.7449999999999992</v>
      </c>
      <c r="D29" s="18"/>
      <c r="E29" s="29">
        <v>0.64700000000000002</v>
      </c>
      <c r="F29" s="29">
        <v>1.6500000000000001E-2</v>
      </c>
      <c r="G29" s="28">
        <v>7</v>
      </c>
      <c r="H29" s="29">
        <v>0.44879999999999998</v>
      </c>
      <c r="I29" s="29">
        <v>1.5699999999999999E-2</v>
      </c>
      <c r="J29" s="28">
        <v>3</v>
      </c>
      <c r="K29" s="29">
        <v>0.54790000000000005</v>
      </c>
      <c r="L29" s="29">
        <v>0.14014856403117301</v>
      </c>
      <c r="M29" s="29"/>
      <c r="N29" s="28">
        <v>21.195377380502677</v>
      </c>
      <c r="O29" s="43">
        <v>133.12308866927356</v>
      </c>
      <c r="P29" s="28">
        <v>1065.1101325812233</v>
      </c>
      <c r="Q29" s="1"/>
      <c r="R29" s="1"/>
      <c r="S29" s="1"/>
      <c r="T29" s="1"/>
      <c r="U29" s="1"/>
      <c r="V29" s="1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4"/>
      <c r="AH29" s="34"/>
      <c r="AI29" s="34"/>
      <c r="AJ29" s="34"/>
      <c r="AK29" s="34"/>
      <c r="AL29" s="33"/>
      <c r="AM29" s="34"/>
      <c r="AO29" s="8"/>
    </row>
    <row r="30" spans="1:41" x14ac:dyDescent="0.2">
      <c r="A30" s="27" t="s">
        <v>22</v>
      </c>
      <c r="B30" s="28">
        <v>4256</v>
      </c>
      <c r="C30" s="28">
        <v>12.4</v>
      </c>
      <c r="D30" s="18"/>
      <c r="E30" s="29">
        <v>0.56999999999999995</v>
      </c>
      <c r="F30" s="29">
        <v>1.4999999999999999E-2</v>
      </c>
      <c r="G30" s="28">
        <v>6</v>
      </c>
      <c r="H30" s="29">
        <v>0.51100000000000001</v>
      </c>
      <c r="I30" s="29">
        <v>1.9E-2</v>
      </c>
      <c r="J30" s="28">
        <v>3</v>
      </c>
      <c r="K30" s="29">
        <v>0.54049999999999998</v>
      </c>
      <c r="L30" s="29">
        <v>4.171930009000626E-2</v>
      </c>
      <c r="M30" s="29"/>
      <c r="N30" s="28">
        <v>96.964409463736843</v>
      </c>
      <c r="O30" s="43">
        <v>187.05099619644631</v>
      </c>
      <c r="P30" s="28">
        <v>1122.5883559366634</v>
      </c>
      <c r="Q30" s="30">
        <v>0.20965886741877648</v>
      </c>
      <c r="R30" s="30">
        <v>2.8419733669375233</v>
      </c>
      <c r="S30" s="30">
        <v>0.96305838058383753</v>
      </c>
      <c r="T30" s="30">
        <v>14.063863456103563</v>
      </c>
      <c r="U30" s="30">
        <v>21.368120628936026</v>
      </c>
      <c r="V30" s="30">
        <v>0.40761400964017169</v>
      </c>
      <c r="W30" s="31">
        <v>103.53406299400325</v>
      </c>
      <c r="X30" s="31">
        <v>37.397943992121753</v>
      </c>
      <c r="Y30" s="31">
        <v>404.19616224806981</v>
      </c>
      <c r="Z30" s="31">
        <v>144.26419106312932</v>
      </c>
      <c r="AA30" s="31">
        <v>548.10080917290236</v>
      </c>
      <c r="AB30" s="31">
        <v>103.3247272318246</v>
      </c>
      <c r="AC30" s="31">
        <v>786.78049788683597</v>
      </c>
      <c r="AD30" s="31">
        <v>158.51136966743726</v>
      </c>
      <c r="AE30" s="31">
        <v>1865.3030798257473</v>
      </c>
      <c r="AF30" s="31">
        <v>10680.447968316575</v>
      </c>
      <c r="AG30" s="32">
        <v>25.927307622396079</v>
      </c>
      <c r="AH30" s="32">
        <v>45.102458403660975</v>
      </c>
      <c r="AI30" s="32">
        <v>15.466288915146841</v>
      </c>
      <c r="AJ30" s="32">
        <v>46.19754018612521</v>
      </c>
      <c r="AK30" s="32">
        <v>6.7552361251824973</v>
      </c>
      <c r="AL30" s="31">
        <v>1536.5397121535179</v>
      </c>
      <c r="AM30" s="32">
        <v>34.14</v>
      </c>
      <c r="AO30" s="7"/>
    </row>
    <row r="31" spans="1:41" x14ac:dyDescent="0.2">
      <c r="A31" s="27" t="s">
        <v>23</v>
      </c>
      <c r="B31" s="28">
        <v>4043</v>
      </c>
      <c r="C31" s="28">
        <v>44.49</v>
      </c>
      <c r="D31" s="18"/>
      <c r="E31" s="29">
        <v>0.72099999999999997</v>
      </c>
      <c r="F31" s="29">
        <v>2.4E-2</v>
      </c>
      <c r="G31" s="28">
        <v>4</v>
      </c>
      <c r="H31" s="29">
        <v>0.74</v>
      </c>
      <c r="I31" s="29">
        <v>0.02</v>
      </c>
      <c r="J31" s="28">
        <v>2</v>
      </c>
      <c r="K31" s="29">
        <v>0.73049999999999993</v>
      </c>
      <c r="L31" s="29">
        <v>1.3435028842544414E-2</v>
      </c>
      <c r="M31" s="29"/>
      <c r="N31" s="28">
        <v>32.784787766294258</v>
      </c>
      <c r="O31" s="43">
        <v>47.563906745543399</v>
      </c>
      <c r="P31" s="28">
        <v>916.81783307668445</v>
      </c>
      <c r="Q31" s="30">
        <v>8.4877851318378592E-2</v>
      </c>
      <c r="R31" s="30">
        <v>0.5148785798914326</v>
      </c>
      <c r="S31" s="30">
        <v>5.9360709882485603E-2</v>
      </c>
      <c r="T31" s="30">
        <v>0.62619947964718736</v>
      </c>
      <c r="U31" s="30">
        <v>1.2929626242956578</v>
      </c>
      <c r="V31" s="30">
        <v>4.9579009825456488E-2</v>
      </c>
      <c r="W31" s="31">
        <v>8.4242092152673376</v>
      </c>
      <c r="X31" s="31">
        <v>4.1858189797746617</v>
      </c>
      <c r="Y31" s="31">
        <v>59.102126438348684</v>
      </c>
      <c r="Z31" s="31">
        <v>25.157359692950848</v>
      </c>
      <c r="AA31" s="31">
        <v>121.54733763905882</v>
      </c>
      <c r="AB31" s="31">
        <v>28.137766613313001</v>
      </c>
      <c r="AC31" s="31">
        <v>255.44621384797114</v>
      </c>
      <c r="AD31" s="31">
        <v>57.05627754871815</v>
      </c>
      <c r="AE31" s="31">
        <v>2008.5152747770967</v>
      </c>
      <c r="AF31" s="31">
        <v>11530.195543299238</v>
      </c>
      <c r="AG31" s="32">
        <v>6.5881082790124728</v>
      </c>
      <c r="AH31" s="32">
        <v>4.10286729272946</v>
      </c>
      <c r="AI31" s="32">
        <v>0.64587240988980765</v>
      </c>
      <c r="AJ31" s="32">
        <v>21.069058811336717</v>
      </c>
      <c r="AK31" s="32">
        <v>1.5567862290956951</v>
      </c>
      <c r="AL31" s="31">
        <v>380.03466546397834</v>
      </c>
      <c r="AM31" s="32">
        <v>9.26</v>
      </c>
      <c r="AO31" s="7"/>
    </row>
    <row r="32" spans="1:41" x14ac:dyDescent="0.2">
      <c r="A32" s="27" t="s">
        <v>24</v>
      </c>
      <c r="B32" s="28">
        <v>4233</v>
      </c>
      <c r="C32" s="28">
        <v>4.2649999999999997</v>
      </c>
      <c r="D32" s="18"/>
      <c r="E32" s="29">
        <v>0.34</v>
      </c>
      <c r="F32" s="29">
        <v>1.7000000000000001E-2</v>
      </c>
      <c r="G32" s="28">
        <v>7</v>
      </c>
      <c r="H32" s="29">
        <v>0.34</v>
      </c>
      <c r="I32" s="29">
        <v>1.7000000000000001E-2</v>
      </c>
      <c r="J32" s="28">
        <v>4</v>
      </c>
      <c r="K32" s="29">
        <v>0.34</v>
      </c>
      <c r="L32" s="29">
        <v>0</v>
      </c>
      <c r="M32" s="29"/>
      <c r="N32" s="28">
        <v>4.3012397462660665</v>
      </c>
      <c r="O32" s="43">
        <v>40.665444983316469</v>
      </c>
      <c r="P32" s="28">
        <v>897.07523638857481</v>
      </c>
      <c r="Q32" s="1"/>
      <c r="R32" s="1"/>
      <c r="S32" s="1"/>
      <c r="T32" s="1"/>
      <c r="U32" s="1"/>
      <c r="V32" s="1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4"/>
      <c r="AH32" s="34"/>
      <c r="AI32" s="34"/>
      <c r="AJ32" s="34"/>
      <c r="AK32" s="34"/>
      <c r="AL32" s="33"/>
      <c r="AM32" s="34"/>
      <c r="AO32" s="8"/>
    </row>
    <row r="33" spans="1:41" x14ac:dyDescent="0.2">
      <c r="A33" s="27" t="s">
        <v>25</v>
      </c>
      <c r="B33" s="28">
        <v>3943</v>
      </c>
      <c r="C33" s="28">
        <v>12.71</v>
      </c>
      <c r="D33" s="18"/>
      <c r="E33" s="29">
        <v>0.76</v>
      </c>
      <c r="F33" s="29">
        <v>1.6E-2</v>
      </c>
      <c r="G33" s="28">
        <v>2</v>
      </c>
      <c r="H33" s="29">
        <v>0.67</v>
      </c>
      <c r="I33" s="29">
        <v>2.35E-2</v>
      </c>
      <c r="J33" s="28">
        <v>4</v>
      </c>
      <c r="K33" s="29">
        <v>0.71500000000000008</v>
      </c>
      <c r="L33" s="29">
        <v>6.363961030678926E-2</v>
      </c>
      <c r="M33" s="29"/>
      <c r="N33" s="28">
        <v>37.327352283919851</v>
      </c>
      <c r="O33" s="43">
        <v>104.72181987529505</v>
      </c>
      <c r="P33" s="28">
        <v>1027.3236799588531</v>
      </c>
      <c r="Q33" s="30">
        <v>5.7372938654947747E-2</v>
      </c>
      <c r="R33" s="30">
        <v>0.63266285872753636</v>
      </c>
      <c r="S33" s="30">
        <v>0.10729844289363387</v>
      </c>
      <c r="T33" s="30">
        <v>2.0579325622208038</v>
      </c>
      <c r="U33" s="30">
        <v>4.5985430822561044</v>
      </c>
      <c r="V33" s="30">
        <v>0.13114189179377012</v>
      </c>
      <c r="W33" s="31">
        <v>27.415497450967543</v>
      </c>
      <c r="X33" s="31">
        <v>12.025013676841514</v>
      </c>
      <c r="Y33" s="31">
        <v>146.54530895768895</v>
      </c>
      <c r="Z33" s="31">
        <v>58.427986185648102</v>
      </c>
      <c r="AA33" s="31">
        <v>253.60942236890773</v>
      </c>
      <c r="AB33" s="31">
        <v>53.686350746055837</v>
      </c>
      <c r="AC33" s="31">
        <v>455.81125084908888</v>
      </c>
      <c r="AD33" s="31">
        <v>97.989576769186343</v>
      </c>
      <c r="AE33" s="31">
        <v>1557.578785007498</v>
      </c>
      <c r="AF33" s="31">
        <v>11244.504548261963</v>
      </c>
      <c r="AG33" s="32">
        <v>15.587934767306294</v>
      </c>
      <c r="AH33" s="32">
        <v>17.548788287921482</v>
      </c>
      <c r="AI33" s="32">
        <v>4.4305323304420092</v>
      </c>
      <c r="AJ33" s="32">
        <v>35.706227834179359</v>
      </c>
      <c r="AK33" s="32">
        <v>1.2889090481020218</v>
      </c>
      <c r="AL33" s="31">
        <v>708.40217247869532</v>
      </c>
      <c r="AM33" s="32">
        <v>31.86</v>
      </c>
      <c r="AO33" s="7"/>
    </row>
    <row r="34" spans="1:41" x14ac:dyDescent="0.2">
      <c r="A34" s="35" t="s">
        <v>26</v>
      </c>
      <c r="B34" s="28"/>
      <c r="C34" s="28"/>
      <c r="D34" s="1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30"/>
      <c r="R34" s="30"/>
      <c r="S34" s="30"/>
      <c r="T34" s="30"/>
      <c r="U34" s="30"/>
      <c r="V34" s="30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2"/>
      <c r="AH34" s="32"/>
      <c r="AI34" s="32"/>
      <c r="AJ34" s="32"/>
      <c r="AK34" s="32"/>
      <c r="AL34" s="31"/>
      <c r="AM34" s="32"/>
      <c r="AO34" s="8"/>
    </row>
    <row r="35" spans="1:41" x14ac:dyDescent="0.2">
      <c r="A35" s="27" t="s">
        <v>5</v>
      </c>
      <c r="B35" s="28">
        <v>4100</v>
      </c>
      <c r="C35" s="28">
        <v>6.5270000000000001</v>
      </c>
      <c r="D35" s="18"/>
      <c r="E35" s="29">
        <v>0.47</v>
      </c>
      <c r="F35" s="29">
        <v>1.2E-2</v>
      </c>
      <c r="G35" s="28">
        <v>3</v>
      </c>
      <c r="H35" s="29">
        <v>0.47139999999999999</v>
      </c>
      <c r="I35" s="29">
        <v>1.6E-2</v>
      </c>
      <c r="J35" s="28">
        <v>2</v>
      </c>
      <c r="K35" s="29">
        <v>0.47070000000000001</v>
      </c>
      <c r="L35" s="29">
        <v>9.8994949366117526E-4</v>
      </c>
      <c r="M35" s="29"/>
      <c r="N35" s="28"/>
      <c r="O35" s="28"/>
      <c r="P35" s="36"/>
      <c r="Q35" s="30">
        <v>9.8484636280554455E-2</v>
      </c>
      <c r="R35" s="30">
        <v>1.3452333091135913</v>
      </c>
      <c r="S35" s="30">
        <v>0.41378465124463665</v>
      </c>
      <c r="T35" s="30">
        <v>6.4574586614550089</v>
      </c>
      <c r="U35" s="30">
        <v>9.9221119351452867</v>
      </c>
      <c r="V35" s="30">
        <v>0.26813546946831357</v>
      </c>
      <c r="W35" s="31">
        <v>51.79268630079163</v>
      </c>
      <c r="X35" s="31">
        <v>21.135647048467341</v>
      </c>
      <c r="Y35" s="31">
        <v>254.37038949352979</v>
      </c>
      <c r="Z35" s="31">
        <v>99.308061345330515</v>
      </c>
      <c r="AA35" s="31">
        <v>424.51329672518284</v>
      </c>
      <c r="AB35" s="31">
        <v>90.507345565911123</v>
      </c>
      <c r="AC35" s="31">
        <v>750.60307611515987</v>
      </c>
      <c r="AD35" s="31">
        <v>161.60368614513055</v>
      </c>
      <c r="AE35" s="31">
        <v>1393.5482568069801</v>
      </c>
      <c r="AF35" s="31">
        <v>10262.899590954405</v>
      </c>
      <c r="AG35" s="32">
        <v>23.801680154127038</v>
      </c>
      <c r="AH35" s="32">
        <v>23.369110325803398</v>
      </c>
      <c r="AI35" s="32">
        <v>5.3171620764218623</v>
      </c>
      <c r="AJ35" s="32">
        <v>53.291097969543152</v>
      </c>
      <c r="AK35" s="32">
        <v>3.4684097688359947</v>
      </c>
      <c r="AL35" s="31">
        <v>1297.0689777612633</v>
      </c>
      <c r="AM35" s="32">
        <v>37.119999999999997</v>
      </c>
      <c r="AO35" s="7"/>
    </row>
    <row r="36" spans="1:41" x14ac:dyDescent="0.2">
      <c r="A36" s="18"/>
      <c r="B36" s="28"/>
      <c r="C36" s="28"/>
      <c r="D36" s="1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36"/>
      <c r="Q36" s="30"/>
      <c r="R36" s="30"/>
      <c r="S36" s="30"/>
      <c r="T36" s="30"/>
      <c r="U36" s="30"/>
      <c r="V36" s="30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2"/>
      <c r="AH36" s="32"/>
      <c r="AI36" s="32"/>
      <c r="AJ36" s="32"/>
      <c r="AK36" s="32"/>
      <c r="AL36" s="31"/>
      <c r="AM36" s="32"/>
      <c r="AO36" s="8"/>
    </row>
    <row r="37" spans="1:41" x14ac:dyDescent="0.2">
      <c r="A37" s="37" t="s">
        <v>27</v>
      </c>
      <c r="B37" s="28"/>
      <c r="C37" s="28"/>
      <c r="D37" s="1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36"/>
      <c r="Q37" s="30"/>
      <c r="R37" s="30"/>
      <c r="S37" s="30"/>
      <c r="T37" s="30"/>
      <c r="U37" s="30"/>
      <c r="V37" s="30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2"/>
      <c r="AH37" s="32"/>
      <c r="AI37" s="32"/>
      <c r="AJ37" s="32"/>
      <c r="AK37" s="32"/>
      <c r="AL37" s="31"/>
      <c r="AM37" s="32"/>
      <c r="AO37" s="8"/>
    </row>
    <row r="38" spans="1:41" x14ac:dyDescent="0.2">
      <c r="A38" s="27" t="s">
        <v>5</v>
      </c>
      <c r="B38" s="28">
        <v>4225</v>
      </c>
      <c r="C38" s="28">
        <v>20.010000000000002</v>
      </c>
      <c r="D38" s="18"/>
      <c r="E38" s="29" t="s">
        <v>29</v>
      </c>
      <c r="F38" s="29">
        <v>0</v>
      </c>
      <c r="G38" s="28">
        <v>1</v>
      </c>
      <c r="H38" s="29">
        <v>0.66600000000000004</v>
      </c>
      <c r="I38" s="29">
        <v>1.77E-2</v>
      </c>
      <c r="J38" s="28">
        <v>2</v>
      </c>
      <c r="K38" s="29">
        <v>0.66600000000000004</v>
      </c>
      <c r="L38" s="29">
        <v>1.77E-2</v>
      </c>
      <c r="M38" s="29"/>
      <c r="N38" s="28"/>
      <c r="O38" s="28"/>
      <c r="P38" s="36"/>
      <c r="Q38" s="30"/>
      <c r="R38" s="30"/>
      <c r="S38" s="30"/>
      <c r="T38" s="30"/>
      <c r="U38" s="30"/>
      <c r="V38" s="30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2"/>
      <c r="AH38" s="32"/>
      <c r="AI38" s="32"/>
      <c r="AJ38" s="32"/>
      <c r="AK38" s="32"/>
      <c r="AL38" s="31"/>
      <c r="AM38" s="32"/>
      <c r="AO38" s="8"/>
    </row>
    <row r="39" spans="1:41" x14ac:dyDescent="0.2">
      <c r="A39" s="27" t="s">
        <v>7</v>
      </c>
      <c r="B39" s="28">
        <v>3965</v>
      </c>
      <c r="C39" s="28">
        <v>16.64</v>
      </c>
      <c r="D39" s="18"/>
      <c r="E39" s="29">
        <v>0.41</v>
      </c>
      <c r="F39" s="29">
        <v>0.02</v>
      </c>
      <c r="G39" s="28">
        <v>2</v>
      </c>
      <c r="H39" s="29">
        <v>0.4</v>
      </c>
      <c r="I39" s="29">
        <v>0.02</v>
      </c>
      <c r="J39" s="28">
        <v>2</v>
      </c>
      <c r="K39" s="29">
        <v>0.40500000000000003</v>
      </c>
      <c r="L39" s="29">
        <v>7.0710678118654424E-3</v>
      </c>
      <c r="M39" s="29"/>
      <c r="N39" s="28"/>
      <c r="O39" s="28">
        <v>87.372852899595102</v>
      </c>
      <c r="P39" s="28">
        <v>1000.1867194500099</v>
      </c>
      <c r="Q39" s="30">
        <v>0.30461501941492847</v>
      </c>
      <c r="R39" s="30">
        <v>2.1430873970801447</v>
      </c>
      <c r="S39" s="30">
        <v>0.74332229043088249</v>
      </c>
      <c r="T39" s="30">
        <v>9.46331151198833</v>
      </c>
      <c r="U39" s="30">
        <v>14.661632250580045</v>
      </c>
      <c r="V39" s="30">
        <v>0.28857629001074103</v>
      </c>
      <c r="W39" s="31">
        <v>70.973079565782939</v>
      </c>
      <c r="X39" s="31">
        <v>28.522286936495131</v>
      </c>
      <c r="Y39" s="31">
        <v>328.26149206522325</v>
      </c>
      <c r="Z39" s="31">
        <v>125.16847751905603</v>
      </c>
      <c r="AA39" s="31">
        <v>520.24457620849569</v>
      </c>
      <c r="AB39" s="31">
        <v>109.90482879293221</v>
      </c>
      <c r="AC39" s="31">
        <v>898.43296508832805</v>
      </c>
      <c r="AD39" s="31">
        <v>186.65930361318979</v>
      </c>
      <c r="AE39" s="31">
        <v>1469.4704527032741</v>
      </c>
      <c r="AF39" s="31">
        <v>10218.94713017944</v>
      </c>
      <c r="AG39" s="32">
        <v>41.737163244880151</v>
      </c>
      <c r="AH39" s="32">
        <v>40.978635383710525</v>
      </c>
      <c r="AI39" s="32">
        <v>9.3238485748085047</v>
      </c>
      <c r="AJ39" s="32">
        <v>90.785617681895104</v>
      </c>
      <c r="AK39" s="32">
        <v>8.6776880335574909</v>
      </c>
      <c r="AL39" s="31">
        <v>1445.6794335095117</v>
      </c>
      <c r="AM39" s="32">
        <v>32.69</v>
      </c>
      <c r="AO39" s="7"/>
    </row>
    <row r="40" spans="1:41" x14ac:dyDescent="0.2">
      <c r="A40" s="37" t="s">
        <v>28</v>
      </c>
      <c r="B40" s="18"/>
      <c r="C40" s="18"/>
      <c r="D40" s="1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36"/>
      <c r="Q40" s="30"/>
      <c r="R40" s="30"/>
      <c r="S40" s="30"/>
      <c r="T40" s="30"/>
      <c r="U40" s="30"/>
      <c r="V40" s="30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2"/>
      <c r="AH40" s="32"/>
      <c r="AI40" s="32"/>
      <c r="AJ40" s="32"/>
      <c r="AK40" s="32"/>
      <c r="AL40" s="31"/>
      <c r="AM40" s="32"/>
      <c r="AO40" s="8"/>
    </row>
    <row r="41" spans="1:41" x14ac:dyDescent="0.2">
      <c r="A41" s="27" t="s">
        <v>4</v>
      </c>
      <c r="B41" s="28">
        <v>3965</v>
      </c>
      <c r="C41" s="28">
        <v>9.9380000000000006</v>
      </c>
      <c r="D41" s="18"/>
      <c r="E41" s="27" t="s">
        <v>86</v>
      </c>
      <c r="F41" s="27" t="s">
        <v>86</v>
      </c>
      <c r="G41" s="18">
        <v>0</v>
      </c>
      <c r="H41" s="29">
        <v>0.76400000000000001</v>
      </c>
      <c r="I41" s="18">
        <v>1.7000000000000001E-2</v>
      </c>
      <c r="J41" s="28">
        <v>2</v>
      </c>
      <c r="K41" s="29">
        <v>0.76400000000000001</v>
      </c>
      <c r="L41" s="29">
        <v>1.7000000000000001E-2</v>
      </c>
      <c r="M41" s="29"/>
      <c r="N41" s="18"/>
      <c r="O41" s="18"/>
      <c r="P41" s="27"/>
      <c r="Q41" s="30"/>
      <c r="R41" s="30"/>
      <c r="S41" s="30"/>
      <c r="T41" s="30"/>
      <c r="U41" s="30"/>
      <c r="V41" s="30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2"/>
      <c r="AH41" s="32"/>
      <c r="AI41" s="32"/>
      <c r="AJ41" s="32"/>
      <c r="AK41" s="32"/>
      <c r="AL41" s="31"/>
      <c r="AM41" s="32"/>
      <c r="AO41" s="8"/>
    </row>
    <row r="42" spans="1:41" x14ac:dyDescent="0.2">
      <c r="A42" s="25"/>
      <c r="B42" s="31"/>
      <c r="C42" s="31"/>
      <c r="D42" s="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</row>
    <row r="43" spans="1:41" s="4" customFormat="1" x14ac:dyDescent="0.2">
      <c r="A43" s="38"/>
      <c r="B43" s="39"/>
      <c r="C43" s="39"/>
      <c r="D43" s="2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</row>
    <row r="44" spans="1:41" x14ac:dyDescent="0.2">
      <c r="A44" s="18" t="s">
        <v>162</v>
      </c>
      <c r="B44" s="1"/>
      <c r="C44" s="1"/>
      <c r="D44" s="1"/>
      <c r="E44" s="31"/>
      <c r="F44" s="31"/>
      <c r="G44" s="31"/>
      <c r="H44" s="31"/>
      <c r="I44" s="31"/>
      <c r="J44" s="31"/>
      <c r="K44" s="31"/>
      <c r="L44" s="31"/>
      <c r="M44" s="1"/>
      <c r="N44" s="31"/>
      <c r="O44" s="31"/>
      <c r="P44" s="31"/>
      <c r="Q44" s="41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</row>
    <row r="45" spans="1:41" x14ac:dyDescent="0.2">
      <c r="A45" s="18" t="s">
        <v>204</v>
      </c>
      <c r="B45" s="42"/>
      <c r="C45" s="42"/>
      <c r="D45" s="42"/>
      <c r="E45" s="31"/>
      <c r="F45" s="31"/>
      <c r="G45" s="31"/>
      <c r="H45" s="31"/>
      <c r="I45" s="31"/>
      <c r="J45" s="31"/>
      <c r="K45" s="31"/>
      <c r="L45" s="31"/>
      <c r="M45" s="1"/>
      <c r="N45" s="36"/>
      <c r="O45" s="36"/>
      <c r="P45" s="31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</row>
    <row r="46" spans="1:41" ht="17" x14ac:dyDescent="0.25">
      <c r="A46" s="1" t="s">
        <v>194</v>
      </c>
      <c r="B46" s="1"/>
      <c r="C46" s="1"/>
      <c r="D46" s="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</row>
    <row r="47" spans="1:41" x14ac:dyDescent="0.2"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</row>
    <row r="48" spans="1:41" x14ac:dyDescent="0.2"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</row>
    <row r="49" spans="1:39" x14ac:dyDescent="0.2">
      <c r="A49" s="62" t="s">
        <v>236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</row>
    <row r="50" spans="1:39" x14ac:dyDescent="0.2">
      <c r="A50" s="58" t="s">
        <v>234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x14ac:dyDescent="0.2">
      <c r="A51" s="58" t="s">
        <v>235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x14ac:dyDescent="0.2"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</row>
    <row r="53" spans="1:39" x14ac:dyDescent="0.2"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x14ac:dyDescent="0.2"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x14ac:dyDescent="0.2"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39" x14ac:dyDescent="0.2"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x14ac:dyDescent="0.2"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39" x14ac:dyDescent="0.2"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39" x14ac:dyDescent="0.2"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x14ac:dyDescent="0.2"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x14ac:dyDescent="0.2"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x14ac:dyDescent="0.2"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39" x14ac:dyDescent="0.2"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39" x14ac:dyDescent="0.2"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7:39" x14ac:dyDescent="0.2"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spans="17:39" x14ac:dyDescent="0.2"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7:39" x14ac:dyDescent="0.2"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7:39" x14ac:dyDescent="0.2"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spans="17:39" x14ac:dyDescent="0.2"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spans="17:39" x14ac:dyDescent="0.2"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pans="17:39" x14ac:dyDescent="0.2"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spans="17:39" x14ac:dyDescent="0.2"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17:39" x14ac:dyDescent="0.2"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7:39" x14ac:dyDescent="0.2"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7:39" x14ac:dyDescent="0.2"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</row>
    <row r="76" spans="17:39" x14ac:dyDescent="0.2"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</row>
    <row r="77" spans="17:39" x14ac:dyDescent="0.2"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</row>
    <row r="78" spans="17:39" x14ac:dyDescent="0.2"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7:39" x14ac:dyDescent="0.2"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</row>
    <row r="80" spans="17:39" x14ac:dyDescent="0.2"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spans="17:39" x14ac:dyDescent="0.2"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7:39" x14ac:dyDescent="0.2"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7:39" x14ac:dyDescent="0.2"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</row>
    <row r="84" spans="17:39" x14ac:dyDescent="0.2"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</row>
    <row r="85" spans="17:39" x14ac:dyDescent="0.2"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</row>
    <row r="86" spans="17:39" x14ac:dyDescent="0.2"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</row>
    <row r="87" spans="17:39" x14ac:dyDescent="0.2"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17:39" x14ac:dyDescent="0.2"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</row>
    <row r="89" spans="17:39" x14ac:dyDescent="0.2"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</row>
    <row r="90" spans="17:39" x14ac:dyDescent="0.2"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</row>
    <row r="91" spans="17:39" x14ac:dyDescent="0.2"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</row>
    <row r="92" spans="17:39" x14ac:dyDescent="0.2"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</row>
    <row r="93" spans="17:39" x14ac:dyDescent="0.2"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</row>
    <row r="94" spans="17:39" x14ac:dyDescent="0.2"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</row>
    <row r="95" spans="17:39" x14ac:dyDescent="0.2"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</row>
    <row r="96" spans="17:39" x14ac:dyDescent="0.2"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</row>
    <row r="97" spans="17:39" x14ac:dyDescent="0.2"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</row>
    <row r="98" spans="17:39" x14ac:dyDescent="0.2"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</row>
    <row r="99" spans="17:39" x14ac:dyDescent="0.2"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</row>
    <row r="100" spans="17:39" x14ac:dyDescent="0.2"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</row>
    <row r="101" spans="17:39" x14ac:dyDescent="0.2"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</row>
    <row r="102" spans="17:39" x14ac:dyDescent="0.2"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</row>
    <row r="103" spans="17:39" x14ac:dyDescent="0.2"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</row>
    <row r="104" spans="17:39" x14ac:dyDescent="0.2"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</row>
    <row r="105" spans="17:39" x14ac:dyDescent="0.2"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</row>
    <row r="106" spans="17:39" x14ac:dyDescent="0.2"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</row>
    <row r="107" spans="17:39" x14ac:dyDescent="0.2"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</row>
    <row r="108" spans="17:39" x14ac:dyDescent="0.2"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</row>
    <row r="109" spans="17:39" x14ac:dyDescent="0.2"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</row>
    <row r="110" spans="17:39" x14ac:dyDescent="0.2"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</row>
    <row r="111" spans="17:39" x14ac:dyDescent="0.2"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</row>
    <row r="112" spans="17:39" x14ac:dyDescent="0.2"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</row>
    <row r="113" spans="17:39" x14ac:dyDescent="0.2"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</row>
    <row r="114" spans="17:39" x14ac:dyDescent="0.2"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</row>
    <row r="115" spans="17:39" x14ac:dyDescent="0.2"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</row>
    <row r="116" spans="17:39" x14ac:dyDescent="0.2"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</row>
    <row r="117" spans="17:39" x14ac:dyDescent="0.2"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</row>
    <row r="118" spans="17:39" x14ac:dyDescent="0.2"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</row>
    <row r="119" spans="17:39" x14ac:dyDescent="0.2"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</row>
    <row r="120" spans="17:39" x14ac:dyDescent="0.2"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spans="17:39" x14ac:dyDescent="0.2"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</row>
    <row r="122" spans="17:39" x14ac:dyDescent="0.2"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</row>
    <row r="123" spans="17:39" x14ac:dyDescent="0.2"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</row>
    <row r="124" spans="17:39" x14ac:dyDescent="0.2"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</sheetData>
  <pageMargins left="0.7" right="0.7" top="0.75" bottom="0.75" header="0.3" footer="0.3"/>
  <pageSetup orientation="portrait" r:id="rId1"/>
  <ignoredErrors>
    <ignoredError sqref="A37 A4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6F73-0B25-4B08-B0D4-99581307C333}">
  <dimension ref="A7:I24"/>
  <sheetViews>
    <sheetView workbookViewId="0"/>
  </sheetViews>
  <sheetFormatPr baseColWidth="10" defaultColWidth="8.6640625" defaultRowHeight="15" x14ac:dyDescent="0.2"/>
  <cols>
    <col min="1" max="1" width="17.5" customWidth="1"/>
    <col min="2" max="2" width="17.33203125" customWidth="1"/>
    <col min="6" max="6" width="2.83203125" customWidth="1"/>
    <col min="7" max="7" width="9.6640625" customWidth="1"/>
  </cols>
  <sheetData>
    <row r="7" spans="1:9" x14ac:dyDescent="0.2">
      <c r="A7" s="1" t="s">
        <v>209</v>
      </c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37" x14ac:dyDescent="0.2">
      <c r="A9" s="9" t="s">
        <v>192</v>
      </c>
      <c r="B9" s="23" t="s">
        <v>87</v>
      </c>
      <c r="C9" s="23" t="s">
        <v>205</v>
      </c>
      <c r="D9" s="24" t="s">
        <v>30</v>
      </c>
      <c r="E9" s="24" t="s">
        <v>206</v>
      </c>
      <c r="F9" s="24"/>
      <c r="G9" s="23" t="s">
        <v>207</v>
      </c>
      <c r="H9" s="24" t="s">
        <v>30</v>
      </c>
      <c r="I9" s="24" t="s">
        <v>193</v>
      </c>
    </row>
    <row r="10" spans="1:9" x14ac:dyDescent="0.2">
      <c r="A10" s="1" t="s">
        <v>35</v>
      </c>
      <c r="B10" s="25" t="s">
        <v>55</v>
      </c>
      <c r="C10" s="1">
        <v>0.38</v>
      </c>
      <c r="D10" s="1">
        <v>1.2E-2</v>
      </c>
      <c r="E10" s="1">
        <v>6.3E-2</v>
      </c>
      <c r="F10" s="1"/>
      <c r="G10" s="25" t="s">
        <v>86</v>
      </c>
      <c r="H10" s="1"/>
      <c r="I10" s="1"/>
    </row>
    <row r="11" spans="1:9" x14ac:dyDescent="0.2">
      <c r="A11" s="1" t="s">
        <v>36</v>
      </c>
      <c r="B11" s="25" t="s">
        <v>55</v>
      </c>
      <c r="C11" s="1">
        <v>0.373</v>
      </c>
      <c r="D11" s="1">
        <v>1.2999999999999999E-2</v>
      </c>
      <c r="E11" s="1">
        <v>0.08</v>
      </c>
      <c r="F11" s="1"/>
      <c r="G11" s="25">
        <v>0.32</v>
      </c>
      <c r="H11" s="25">
        <v>1.7999999999999999E-2</v>
      </c>
      <c r="I11" s="25">
        <v>0.15</v>
      </c>
    </row>
    <row r="12" spans="1:9" x14ac:dyDescent="0.2">
      <c r="A12" s="1" t="s">
        <v>37</v>
      </c>
      <c r="B12" s="25" t="s">
        <v>55</v>
      </c>
      <c r="C12" s="1">
        <v>0.35</v>
      </c>
      <c r="D12" s="1">
        <v>1.7000000000000001E-2</v>
      </c>
      <c r="E12" s="1">
        <v>0.13</v>
      </c>
      <c r="F12" s="1"/>
      <c r="G12" s="25" t="s">
        <v>86</v>
      </c>
      <c r="H12" s="25"/>
      <c r="I12" s="25"/>
    </row>
    <row r="13" spans="1:9" x14ac:dyDescent="0.2">
      <c r="A13" s="1" t="s">
        <v>38</v>
      </c>
      <c r="B13" s="25" t="s">
        <v>55</v>
      </c>
      <c r="C13" s="1">
        <v>0.34</v>
      </c>
      <c r="D13" s="1">
        <v>0.02</v>
      </c>
      <c r="E13" s="1">
        <v>0.2</v>
      </c>
      <c r="F13" s="1"/>
      <c r="G13" s="25" t="s">
        <v>86</v>
      </c>
      <c r="H13" s="25"/>
      <c r="I13" s="25"/>
    </row>
    <row r="14" spans="1:9" x14ac:dyDescent="0.2">
      <c r="A14" s="1" t="s">
        <v>39</v>
      </c>
      <c r="B14" s="25" t="s">
        <v>55</v>
      </c>
      <c r="C14" s="1">
        <v>0.34</v>
      </c>
      <c r="D14" s="1">
        <v>2.5000000000000001E-2</v>
      </c>
      <c r="E14" s="1">
        <v>0.28999999999999998</v>
      </c>
      <c r="F14" s="1"/>
      <c r="G14" s="25" t="s">
        <v>86</v>
      </c>
      <c r="H14" s="25"/>
      <c r="I14" s="25"/>
    </row>
    <row r="15" spans="1:9" ht="17" x14ac:dyDescent="0.25">
      <c r="A15" s="1" t="s">
        <v>203</v>
      </c>
      <c r="B15" s="25" t="s">
        <v>2</v>
      </c>
      <c r="C15" s="1">
        <v>0.377</v>
      </c>
      <c r="D15" s="1">
        <v>1.9E-2</v>
      </c>
      <c r="E15" s="1">
        <v>0.16</v>
      </c>
      <c r="F15" s="1"/>
      <c r="G15" s="25" t="s">
        <v>86</v>
      </c>
      <c r="H15" s="25"/>
      <c r="I15" s="25"/>
    </row>
    <row r="16" spans="1:9" x14ac:dyDescent="0.2">
      <c r="A16" s="1" t="s">
        <v>40</v>
      </c>
      <c r="B16" s="25" t="s">
        <v>2</v>
      </c>
      <c r="C16" s="1">
        <v>0.39</v>
      </c>
      <c r="D16" s="1">
        <v>1.4E-2</v>
      </c>
      <c r="E16" s="1">
        <v>8.6999999999999994E-2</v>
      </c>
      <c r="F16" s="1"/>
      <c r="G16" s="25">
        <v>0.60799999999999998</v>
      </c>
      <c r="H16" s="25">
        <v>1.7999999999999999E-2</v>
      </c>
      <c r="I16" s="25">
        <v>0.15</v>
      </c>
    </row>
    <row r="17" spans="1:9" x14ac:dyDescent="0.2">
      <c r="A17" s="1" t="s">
        <v>41</v>
      </c>
      <c r="B17" s="25" t="s">
        <v>2</v>
      </c>
      <c r="C17" s="1">
        <v>0.44900000000000001</v>
      </c>
      <c r="D17" s="1">
        <v>1.9E-2</v>
      </c>
      <c r="E17" s="1">
        <v>0.16</v>
      </c>
      <c r="F17" s="1"/>
      <c r="G17" s="25">
        <v>0.58399999999999996</v>
      </c>
      <c r="H17" s="25">
        <v>1.9E-2</v>
      </c>
      <c r="I17" s="25">
        <v>0.16</v>
      </c>
    </row>
    <row r="18" spans="1:9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ht="17" x14ac:dyDescent="0.25">
      <c r="A19" s="1" t="s">
        <v>194</v>
      </c>
      <c r="B19" s="1"/>
      <c r="C19" s="1"/>
      <c r="D19" s="1"/>
      <c r="E19" s="1"/>
      <c r="F19" s="1"/>
      <c r="G19" s="1"/>
      <c r="H19" s="1"/>
      <c r="I19" s="1"/>
    </row>
    <row r="22" spans="1:9" x14ac:dyDescent="0.2">
      <c r="A22" s="62" t="s">
        <v>236</v>
      </c>
    </row>
    <row r="23" spans="1:9" x14ac:dyDescent="0.2">
      <c r="A23" s="58" t="s">
        <v>234</v>
      </c>
    </row>
    <row r="24" spans="1:9" x14ac:dyDescent="0.2">
      <c r="A24" s="58" t="s">
        <v>235</v>
      </c>
    </row>
  </sheetData>
  <phoneticPr fontId="1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o D A A B Q S w M E F A A C A A g A 5 3 p w W U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D n e n B Z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5 3 p w W S i K R 7 g O A A A A E Q A A A B M A H A B G b 3 J t d W x h c y 9 T Z W N 0 a W 9 u M S 5 t I K I Y A C i g F A A A A A A A A A A A A A A A A A A A A A A A A A A A A C t O T S 7 J z M 9 T C I b Q h t Y A U E s B A i 0 A F A A C A A g A 5 3 p w W U U E 8 i C j A A A A 9 g A A A B I A A A A A A A A A A A A A A A A A A A A A A E N v b m Z p Z y 9 Q Y W N r Y W d l L n h t b F B L A Q I t A B Q A A g A I A O d 6 c F l T c j g s m w A A A O E A A A A T A A A A A A A A A A A A A A A A A O 8 A A A B b Q 2 9 u d G V u d F 9 U e X B l c 1 0 u e G 1 s U E s B A i 0 A F A A C A A g A 5 3 p w W S i K R 7 g O A A A A E Q A A A B M A A A A A A A A A A A A A A A A A 1 w E A A E Z v c m 1 1 b G F z L 1 N l Y 3 R p b 2 4 x L m 1 Q S w U G A A A A A A M A A w D C A A A A M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S f n q Z I v Q T Z 7 a t K T l U q b J A A A A A A I A A A A A A B B m A A A A A Q A A I A A A A L P J 6 V m + f G u H / H N G u / C M 7 a z k i L j B Z s I I t 4 j x L + q V / P o M A A A A A A 6 A A A A A A g A A I A A A A C a v h G p j f X 5 Q P G m f 2 z y R 6 P t W a M S b c B R 7 i a x 7 r 8 N G 1 a 8 f U A A A A C 1 B H Y D 1 w j q c w r P u t W o Z 7 g h K y 3 v Q z Y p B F s e j + h 2 A m n q 9 s Y Q h + 2 y D x b v 9 7 5 9 9 G B X H v o o Q J t r Q Q L 1 2 I A Z L D S t s b b N G D l L F V y P I L X m Q j 7 C r P H K d Q A A A A A f 0 M m b o R X z n l j Z r B F t G b / 8 S / O N B C a I 0 X F n G S K 8 g K k f S 5 p N Q q i b e i p / c 4 2 s i 6 e P G t 6 Q 9 6 x a S N v l C Q n k P J z 8 i v z Y = < / D a t a M a s h u p > 
</file>

<file path=customXml/itemProps1.xml><?xml version="1.0" encoding="utf-8"?>
<ds:datastoreItem xmlns:ds="http://schemas.openxmlformats.org/officeDocument/2006/customXml" ds:itemID="{DC38D4D1-D71A-4FFB-8F78-AF649871BC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S-1</vt:lpstr>
      <vt:lpstr>S-2</vt:lpstr>
      <vt:lpstr>S-3</vt:lpstr>
      <vt:lpstr>S-4</vt:lpstr>
      <vt:lpstr>S-5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Trail</dc:creator>
  <cp:lastModifiedBy>RD</cp:lastModifiedBy>
  <dcterms:created xsi:type="dcterms:W3CDTF">2023-06-07T01:15:04Z</dcterms:created>
  <dcterms:modified xsi:type="dcterms:W3CDTF">2024-12-17T09:07:31Z</dcterms:modified>
</cp:coreProperties>
</file>