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5/GPL2521 Huang/SI/"/>
    </mc:Choice>
  </mc:AlternateContent>
  <xr:revisionPtr revIDLastSave="0" documentId="13_ncr:1_{856B17EC-BA0E-5E4C-AA8D-455118B876DA}" xr6:coauthVersionLast="47" xr6:coauthVersionMax="47" xr10:uidLastSave="{00000000-0000-0000-0000-000000000000}"/>
  <bookViews>
    <workbookView xWindow="0" yWindow="760" windowWidth="30240" windowHeight="18880" xr2:uid="{9059BBB5-8DFC-0E4A-8F7D-1482CBBFDC2E}"/>
  </bookViews>
  <sheets>
    <sheet name="Table S-1" sheetId="3" r:id="rId1"/>
    <sheet name="Table S-2" sheetId="1" r:id="rId2"/>
    <sheet name="Table S-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8" i="1" l="1"/>
  <c r="O21" i="1"/>
  <c r="O18" i="1"/>
  <c r="R28" i="1" l="1"/>
  <c r="R27" i="1"/>
  <c r="R26" i="1"/>
  <c r="Q16" i="1"/>
  <c r="R13" i="1"/>
  <c r="R16" i="1"/>
  <c r="R18" i="1"/>
  <c r="R19" i="1"/>
  <c r="R20" i="1"/>
  <c r="R21" i="1"/>
  <c r="R22" i="1"/>
  <c r="R23" i="1"/>
  <c r="R24" i="1"/>
  <c r="R25" i="1"/>
  <c r="R29" i="1"/>
  <c r="R30" i="1"/>
  <c r="R31" i="1"/>
  <c r="R32" i="1"/>
  <c r="R11" i="1"/>
  <c r="O13" i="1"/>
  <c r="P13" i="1"/>
  <c r="Q13" i="1"/>
  <c r="O16" i="1"/>
  <c r="P16" i="1"/>
  <c r="P18" i="1"/>
  <c r="Q18" i="1"/>
  <c r="O19" i="1"/>
  <c r="P19" i="1"/>
  <c r="Q19" i="1"/>
  <c r="O20" i="1"/>
  <c r="P20" i="1"/>
  <c r="Q20" i="1"/>
  <c r="P21" i="1"/>
  <c r="Q21" i="1"/>
  <c r="O22" i="1"/>
  <c r="P22" i="1"/>
  <c r="Q22" i="1"/>
  <c r="O23" i="1"/>
  <c r="P23" i="1"/>
  <c r="Q23" i="1"/>
  <c r="O24" i="1"/>
  <c r="P24" i="1"/>
  <c r="Q24" i="1"/>
  <c r="O25" i="1"/>
  <c r="P25" i="1"/>
  <c r="Q25" i="1"/>
  <c r="O26" i="1"/>
  <c r="P26" i="1"/>
  <c r="Q26" i="1"/>
  <c r="O27" i="1"/>
  <c r="P27" i="1"/>
  <c r="Q27" i="1"/>
  <c r="O28" i="1"/>
  <c r="Q28" i="1"/>
  <c r="O29" i="1"/>
  <c r="P29" i="1"/>
  <c r="Q29" i="1"/>
  <c r="O30" i="1"/>
  <c r="P30" i="1"/>
  <c r="Q30" i="1"/>
  <c r="O31" i="1"/>
  <c r="P31" i="1"/>
  <c r="Q31" i="1"/>
  <c r="O32" i="1"/>
  <c r="P32" i="1"/>
  <c r="Q32" i="1"/>
  <c r="Q11" i="1"/>
  <c r="P11" i="1"/>
  <c r="O11" i="1"/>
  <c r="S11" i="1"/>
  <c r="S13" i="1"/>
  <c r="S16" i="1"/>
  <c r="S18" i="1"/>
  <c r="S19" i="1"/>
  <c r="S20" i="1"/>
  <c r="S21" i="1"/>
  <c r="S22" i="1"/>
  <c r="S23" i="1"/>
  <c r="S24" i="1"/>
  <c r="S25" i="1"/>
  <c r="S27" i="1"/>
  <c r="S28" i="1"/>
  <c r="S29" i="1"/>
  <c r="S30" i="1"/>
  <c r="S31" i="1"/>
  <c r="S32" i="1"/>
  <c r="S26" i="1"/>
  <c r="D14" i="2"/>
  <c r="X14" i="2"/>
  <c r="S32" i="2" l="1"/>
  <c r="X15" i="2" l="1"/>
  <c r="X16" i="2"/>
  <c r="X17" i="2"/>
  <c r="X18" i="2"/>
  <c r="X19" i="2"/>
  <c r="X20" i="2"/>
  <c r="X21" i="2"/>
  <c r="X22" i="2"/>
  <c r="X23" i="2"/>
  <c r="N14" i="2" l="1"/>
  <c r="N16" i="2"/>
  <c r="S27" i="2" l="1"/>
  <c r="I34" i="2"/>
  <c r="I31" i="2"/>
  <c r="I33" i="2"/>
  <c r="D55" i="2"/>
  <c r="N29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2" i="2"/>
  <c r="I12" i="2"/>
  <c r="N30" i="2"/>
  <c r="N31" i="2"/>
  <c r="N27" i="2"/>
  <c r="N23" i="2"/>
  <c r="N24" i="2"/>
  <c r="N25" i="2"/>
  <c r="N26" i="2"/>
  <c r="N21" i="2"/>
  <c r="N18" i="2"/>
  <c r="N19" i="2"/>
  <c r="N20" i="2"/>
  <c r="N13" i="2"/>
  <c r="N15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6" i="2"/>
  <c r="D57" i="2"/>
  <c r="D21" i="2"/>
  <c r="D13" i="2"/>
  <c r="D15" i="2"/>
  <c r="D16" i="2"/>
  <c r="D17" i="2"/>
  <c r="D18" i="2"/>
  <c r="D19" i="2"/>
  <c r="D20" i="2"/>
  <c r="S16" i="2"/>
  <c r="S12" i="2"/>
  <c r="S13" i="2"/>
  <c r="S14" i="2"/>
  <c r="S15" i="2"/>
  <c r="S17" i="2"/>
  <c r="S18" i="2"/>
  <c r="S19" i="2"/>
  <c r="S20" i="2"/>
  <c r="S21" i="2"/>
  <c r="S22" i="2"/>
  <c r="S23" i="2"/>
  <c r="S24" i="2"/>
  <c r="S25" i="2"/>
  <c r="S26" i="2"/>
  <c r="S28" i="2"/>
  <c r="S29" i="2"/>
  <c r="S30" i="2"/>
  <c r="S31" i="2"/>
</calcChain>
</file>

<file path=xl/sharedStrings.xml><?xml version="1.0" encoding="utf-8"?>
<sst xmlns="http://schemas.openxmlformats.org/spreadsheetml/2006/main" count="399" uniqueCount="102">
  <si>
    <t>Sample name</t>
  </si>
  <si>
    <t>2SD</t>
  </si>
  <si>
    <t>‰</t>
  </si>
  <si>
    <t>WRC-1</t>
  </si>
  <si>
    <t>WRC-1, r.2</t>
  </si>
  <si>
    <t>WRC-2B</t>
  </si>
  <si>
    <t>WRC-4</t>
  </si>
  <si>
    <t>WRC-6</t>
  </si>
  <si>
    <t>CIA</t>
  </si>
  <si>
    <t>(‰)</t>
    <phoneticPr fontId="1" type="noConversion"/>
  </si>
  <si>
    <t>Bedrock</t>
  </si>
  <si>
    <t>WRC-2</t>
  </si>
  <si>
    <t>WRC-3B</t>
  </si>
  <si>
    <t>WRC-2FJP</t>
  </si>
  <si>
    <t>WRC-3</t>
  </si>
  <si>
    <t>WRC-5</t>
  </si>
  <si>
    <t>WRC-51</t>
  </si>
  <si>
    <t>WRC-52</t>
  </si>
  <si>
    <t>K/Al</t>
  </si>
  <si>
    <t>Na/Al</t>
  </si>
  <si>
    <t>Fe/Al</t>
  </si>
  <si>
    <t>Mg/Al</t>
  </si>
  <si>
    <t>Kaolinite</t>
  </si>
  <si>
    <t>Illite</t>
  </si>
  <si>
    <t>Chlorite</t>
  </si>
  <si>
    <t>Bulk</t>
  </si>
  <si>
    <t>Description</t>
  </si>
  <si>
    <t>%</t>
  </si>
  <si>
    <t>Clay</t>
  </si>
  <si>
    <t>WRC-2-clay</t>
  </si>
  <si>
    <t>WRC-3-clay</t>
  </si>
  <si>
    <t>WRC-4-clay</t>
  </si>
  <si>
    <t>WRC-5-clay</t>
  </si>
  <si>
    <t>WRC-51-clay</t>
  </si>
  <si>
    <t>WRC-52-clay</t>
  </si>
  <si>
    <t>WRC-6-clay</t>
  </si>
  <si>
    <t>Mg</t>
  </si>
  <si>
    <t>-</t>
  </si>
  <si>
    <t>WRC-3B, r.2</t>
  </si>
  <si>
    <t>Bulk, Rep</t>
  </si>
  <si>
    <t>JB-2</t>
  </si>
  <si>
    <t>QC Standard</t>
  </si>
  <si>
    <t>IRMM-3704</t>
  </si>
  <si>
    <t>JB-2, r.2</t>
  </si>
  <si>
    <t>QC Standard, Rep</t>
  </si>
  <si>
    <r>
      <t>d</t>
    </r>
    <r>
      <rPr>
        <vertAlign val="superscript"/>
        <sz val="12"/>
        <color indexed="63"/>
        <rFont val="Times New Roman"/>
        <family val="1"/>
      </rPr>
      <t>25</t>
    </r>
    <r>
      <rPr>
        <sz val="12"/>
        <color indexed="63"/>
        <rFont val="Times New Roman"/>
        <family val="1"/>
      </rPr>
      <t>Mg</t>
    </r>
  </si>
  <si>
    <r>
      <t>d</t>
    </r>
    <r>
      <rPr>
        <vertAlign val="superscript"/>
        <sz val="12"/>
        <color indexed="63"/>
        <rFont val="Times New Roman"/>
        <family val="1"/>
      </rPr>
      <t>26</t>
    </r>
    <r>
      <rPr>
        <sz val="12"/>
        <color indexed="63"/>
        <rFont val="Times New Roman"/>
        <family val="1"/>
      </rPr>
      <t>Mg</t>
    </r>
  </si>
  <si>
    <r>
      <t>CIA</t>
    </r>
    <r>
      <rPr>
        <vertAlign val="superscript"/>
        <sz val="12"/>
        <color theme="1"/>
        <rFont val="Times New Roman"/>
        <family val="1"/>
      </rPr>
      <t>1</t>
    </r>
  </si>
  <si>
    <r>
      <t>δ</t>
    </r>
    <r>
      <rPr>
        <vertAlign val="superscript"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>Mg</t>
    </r>
  </si>
  <si>
    <r>
      <t>Δ</t>
    </r>
    <r>
      <rPr>
        <vertAlign val="superscript"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>Mg</t>
    </r>
  </si>
  <si>
    <t>This study</t>
  </si>
  <si>
    <t>molar ratio</t>
  </si>
  <si>
    <t>wt% ratio</t>
  </si>
  <si>
    <t>JB-2, r.3</t>
  </si>
  <si>
    <t>cm</t>
  </si>
  <si>
    <t>wt%</t>
  </si>
  <si>
    <r>
      <t>Depth</t>
    </r>
    <r>
      <rPr>
        <vertAlign val="superscript"/>
        <sz val="12"/>
        <color theme="1"/>
        <rFont val="Times New Roman"/>
        <family val="1"/>
      </rPr>
      <t>1</t>
    </r>
  </si>
  <si>
    <t>Bedorck</t>
  </si>
  <si>
    <t>Mg separation</t>
  </si>
  <si>
    <t>Step 1)</t>
  </si>
  <si>
    <t>Separation of Mg from Ca</t>
  </si>
  <si>
    <t>Sample</t>
  </si>
  <si>
    <t>In 2 ml conc. HCl</t>
  </si>
  <si>
    <t>Resin</t>
  </si>
  <si>
    <t>AG 50W X-8 (200-400 mesh), 2 ml</t>
  </si>
  <si>
    <t>Acid</t>
  </si>
  <si>
    <t>V [mL]</t>
  </si>
  <si>
    <t>Precondition</t>
  </si>
  <si>
    <t>Conc. HCl</t>
  </si>
  <si>
    <t>Sample load/Mg</t>
  </si>
  <si>
    <t xml:space="preserve">    directly</t>
  </si>
  <si>
    <t xml:space="preserve">     to step 2</t>
  </si>
  <si>
    <t>Wash</t>
  </si>
  <si>
    <t>Step 2)</t>
  </si>
  <si>
    <t>In 4 ml conc. HCl</t>
  </si>
  <si>
    <t>AG MP-1M (100-200 mesh)</t>
  </si>
  <si>
    <t>Step 3)</t>
  </si>
  <si>
    <t>Separation of Mg from Al</t>
  </si>
  <si>
    <r>
      <t>In 5 ml 1M HNO</t>
    </r>
    <r>
      <rPr>
        <vertAlign val="subscript"/>
        <sz val="11"/>
        <color theme="1"/>
        <rFont val="Calibri"/>
        <family val="2"/>
        <scheme val="minor"/>
      </rPr>
      <t>3</t>
    </r>
  </si>
  <si>
    <r>
      <t>1 M HNO</t>
    </r>
    <r>
      <rPr>
        <vertAlign val="subscript"/>
        <sz val="11"/>
        <color theme="1"/>
        <rFont val="Calibri"/>
        <family val="2"/>
        <scheme val="minor"/>
      </rPr>
      <t>3</t>
    </r>
  </si>
  <si>
    <t>Sample load</t>
  </si>
  <si>
    <t>MW</t>
  </si>
  <si>
    <t>This step repeated 2 timesif necessary</t>
  </si>
  <si>
    <t>Unit</t>
  </si>
  <si>
    <t>Ca/Al</t>
  </si>
  <si>
    <t>WRC-2FJP, r.2</t>
  </si>
  <si>
    <t>WRC-2FJP, r.3</t>
  </si>
  <si>
    <t>Stilpnomelane</t>
  </si>
  <si>
    <r>
      <rPr>
        <b/>
        <sz val="12"/>
        <color theme="1"/>
        <rFont val="Times New Roman"/>
        <family val="1"/>
      </rPr>
      <t>Table S-1</t>
    </r>
    <r>
      <rPr>
        <sz val="12"/>
        <color theme="1"/>
        <rFont val="Times New Roman"/>
        <family val="1"/>
      </rPr>
      <t xml:space="preserve"> Mg Column chemistry purification procedure. Note that the last step was repeated for 2 times if necessary for complete separation of Mg from Al.</t>
    </r>
  </si>
  <si>
    <t>© 2025 The Authors </t>
  </si>
  <si>
    <t>1. Sampling depth and CIA values from Z. Huang et al. (2024).</t>
  </si>
  <si>
    <r>
      <rPr>
        <b/>
        <sz val="12"/>
        <color theme="1"/>
        <rFont val="Times New Roman"/>
        <family val="1"/>
      </rPr>
      <t>Table S-2</t>
    </r>
    <r>
      <rPr>
        <sz val="12"/>
        <color theme="1"/>
        <rFont val="Times New Roman"/>
        <family val="1"/>
      </rPr>
      <t xml:space="preserve"> Elemental, Clay mineralogical, and Mg isotopic compositions of 11 bulk samples from the weathering profile, 7 clay fraction samples, duplicates, and geological reference materials. CIA and PIA values for bulk samples are from Huang et al. (2024).</t>
    </r>
  </si>
  <si>
    <t>]</t>
  </si>
  <si>
    <t>Published by the European Association of Geochemistry under Creative Commons License CC-BY.</t>
  </si>
  <si>
    <r>
      <rPr>
        <b/>
        <sz val="12"/>
        <color theme="1"/>
        <rFont val="Times New Roman"/>
        <family val="1"/>
      </rPr>
      <t>Table S-3</t>
    </r>
    <r>
      <rPr>
        <sz val="12"/>
        <color theme="1"/>
        <rFont val="Times New Roman"/>
        <family val="1"/>
      </rPr>
      <t xml:space="preserve"> Chemical Index of Alteration values and δ</t>
    </r>
    <r>
      <rPr>
        <vertAlign val="superscript"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>Mg of reported modern felsic saprolite and soil samples from literature and the early Cambrian palaeosol from this study.</t>
    </r>
  </si>
  <si>
    <r>
      <t xml:space="preserve">Gao </t>
    </r>
    <r>
      <rPr>
        <b/>
        <i/>
        <sz val="12"/>
        <color theme="1"/>
        <rFont val="Times New Roman"/>
        <family val="1"/>
      </rPr>
      <t>et al.</t>
    </r>
    <r>
      <rPr>
        <b/>
        <sz val="12"/>
        <color theme="1"/>
        <rFont val="Times New Roman"/>
        <family val="1"/>
      </rPr>
      <t xml:space="preserve"> (2023)</t>
    </r>
  </si>
  <si>
    <r>
      <t xml:space="preserve">Fan </t>
    </r>
    <r>
      <rPr>
        <b/>
        <i/>
        <sz val="12"/>
        <color theme="1"/>
        <rFont val="Times New Roman"/>
        <family val="1"/>
      </rPr>
      <t>et al.</t>
    </r>
    <r>
      <rPr>
        <b/>
        <sz val="12"/>
        <color theme="1"/>
        <rFont val="Times New Roman"/>
        <family val="1"/>
      </rPr>
      <t xml:space="preserve"> (2023)</t>
    </r>
  </si>
  <si>
    <r>
      <t xml:space="preserve">Li </t>
    </r>
    <r>
      <rPr>
        <b/>
        <i/>
        <sz val="12"/>
        <color theme="1"/>
        <rFont val="Times New Roman"/>
        <family val="1"/>
      </rPr>
      <t>et al.</t>
    </r>
    <r>
      <rPr>
        <b/>
        <sz val="12"/>
        <color theme="1"/>
        <rFont val="Times New Roman"/>
        <family val="1"/>
      </rPr>
      <t xml:space="preserve"> (2021)</t>
    </r>
  </si>
  <si>
    <r>
      <t xml:space="preserve">after Wombacher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(2009)</t>
    </r>
  </si>
  <si>
    <r>
      <t xml:space="preserve">after Huang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(2009)</t>
    </r>
  </si>
  <si>
    <r>
      <t xml:space="preserve">Brewer </t>
    </r>
    <r>
      <rPr>
        <b/>
        <i/>
        <sz val="12"/>
        <color theme="1"/>
        <rFont val="Times New Roman"/>
        <family val="1"/>
      </rPr>
      <t>et al.</t>
    </r>
    <r>
      <rPr>
        <b/>
        <sz val="12"/>
        <color theme="1"/>
        <rFont val="Times New Roman"/>
        <family val="1"/>
      </rPr>
      <t xml:space="preserve"> (2018)</t>
    </r>
  </si>
  <si>
    <r>
      <t xml:space="preserve">Huang </t>
    </r>
    <r>
      <rPr>
        <i/>
        <sz val="12"/>
        <color theme="1"/>
        <rFont val="Calibri"/>
        <family val="2"/>
        <scheme val="minor"/>
      </rPr>
      <t>et al</t>
    </r>
    <r>
      <rPr>
        <i/>
        <sz val="11"/>
        <color theme="1"/>
        <rFont val="Calibri"/>
        <family val="2"/>
        <scheme val="minor"/>
      </rPr>
      <t>.</t>
    </r>
    <r>
      <rPr>
        <sz val="12"/>
        <color theme="1"/>
        <rFont val="Calibri"/>
        <family val="2"/>
        <scheme val="minor"/>
      </rPr>
      <t xml:space="preserve"> (2025) Geochem. Persp. Let. 35, 36</t>
    </r>
    <r>
      <rPr>
        <sz val="12"/>
        <rFont val="Calibri"/>
        <family val="2"/>
        <scheme val="minor"/>
      </rPr>
      <t>–41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| https://doi.org/10.7185/geochemlet.2521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</si>
</sst>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.000"/>
    <numFmt numFmtId="165" formatCode="0.00_ "/>
    <numFmt numFmtId="166" formatCode="###0.00"/>
    <numFmt numFmtId="167" formatCode="0.000"/>
    <numFmt numFmtId="168" formatCode="0.0"/>
  </numFmts>
  <fonts count="1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63"/>
      <name val="Times New Roman"/>
      <family val="1"/>
    </font>
    <font>
      <vertAlign val="superscript"/>
      <sz val="12"/>
      <color indexed="63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FF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165" fontId="2" fillId="3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166" fontId="3" fillId="3" borderId="0" xfId="0" applyNumberFormat="1" applyFont="1" applyFill="1" applyAlignment="1">
      <alignment horizontal="center"/>
    </xf>
    <xf numFmtId="166" fontId="2" fillId="3" borderId="0" xfId="0" applyNumberFormat="1" applyFont="1" applyFill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7" xfId="0" applyNumberFormat="1" applyFont="1" applyFill="1" applyBorder="1" applyAlignment="1">
      <alignment horizontal="center" vertical="center"/>
    </xf>
    <xf numFmtId="165" fontId="2" fillId="3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6" fontId="3" fillId="3" borderId="7" xfId="0" applyNumberFormat="1" applyFont="1" applyFill="1" applyBorder="1" applyAlignment="1">
      <alignment horizontal="center"/>
    </xf>
    <xf numFmtId="166" fontId="2" fillId="3" borderId="7" xfId="0" applyNumberFormat="1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" fontId="10" fillId="3" borderId="5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1" fontId="10" fillId="3" borderId="6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165" fontId="2" fillId="3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8" fontId="10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8" fontId="2" fillId="0" borderId="0" xfId="0" quotePrefix="1" applyNumberFormat="1" applyFont="1" applyAlignment="1">
      <alignment horizontal="center"/>
    </xf>
    <xf numFmtId="0" fontId="17" fillId="0" borderId="0" xfId="0" applyFont="1"/>
    <xf numFmtId="0" fontId="6" fillId="2" borderId="2" xfId="0" applyFont="1" applyFill="1" applyBorder="1" applyAlignment="1">
      <alignment horizontal="left"/>
    </xf>
    <xf numFmtId="0" fontId="0" fillId="0" borderId="0" xfId="0" applyFill="1"/>
  </cellXfs>
  <cellStyles count="2">
    <cellStyle name="Normal" xfId="0" builtinId="0"/>
    <cellStyle name="Normal 2" xfId="1" xr:uid="{BE22683B-FEC5-F646-83F9-32927875BA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16</xdr:row>
      <xdr:rowOff>180975</xdr:rowOff>
    </xdr:from>
    <xdr:to>
      <xdr:col>4</xdr:col>
      <xdr:colOff>104775</xdr:colOff>
      <xdr:row>18</xdr:row>
      <xdr:rowOff>180975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507A9338-68B6-A641-A260-F3B643B7A95A}"/>
            </a:ext>
          </a:extLst>
        </xdr:cNvPr>
        <xdr:cNvSpPr/>
      </xdr:nvSpPr>
      <xdr:spPr>
        <a:xfrm>
          <a:off x="3219450" y="2873375"/>
          <a:ext cx="85725" cy="3810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246592</xdr:colOff>
      <xdr:row>0</xdr:row>
      <xdr:rowOff>12700</xdr:rowOff>
    </xdr:from>
    <xdr:to>
      <xdr:col>11</xdr:col>
      <xdr:colOff>116209</xdr:colOff>
      <xdr:row>4</xdr:row>
      <xdr:rowOff>137657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D8BA0A4F-E52B-BA4E-A132-783273052999}"/>
            </a:ext>
          </a:extLst>
        </xdr:cNvPr>
        <xdr:cNvSpPr txBox="1">
          <a:spLocks noChangeArrowheads="1"/>
        </xdr:cNvSpPr>
      </xdr:nvSpPr>
      <xdr:spPr bwMode="auto">
        <a:xfrm>
          <a:off x="3548592" y="12700"/>
          <a:ext cx="5648117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Huang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High </a:t>
          </a:r>
          <a:r>
            <a:rPr lang="el-GR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el-GR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Mg in an early Cambrian palaeosol reveals a terrestrial clay mineral factory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540808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8496D5-84AD-F94D-8C50-790DFD8AB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0275" cy="915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287357</xdr:colOff>
      <xdr:row>0</xdr:row>
      <xdr:rowOff>12700</xdr:rowOff>
    </xdr:from>
    <xdr:to>
      <xdr:col>10</xdr:col>
      <xdr:colOff>228314</xdr:colOff>
      <xdr:row>4</xdr:row>
      <xdr:rowOff>135148</xdr:rowOff>
    </xdr:to>
    <xdr:sp macro="" textlink="">
      <xdr:nvSpPr>
        <xdr:cNvPr id="5" name="ZoneTexte 3">
          <a:extLst>
            <a:ext uri="{FF2B5EF4-FFF2-40B4-BE49-F238E27FC236}">
              <a16:creationId xmlns:a16="http://schemas.microsoft.com/office/drawing/2014/main" id="{5BEDF995-9961-1840-B92E-A2A1AE7DDAFA}"/>
            </a:ext>
          </a:extLst>
        </xdr:cNvPr>
        <xdr:cNvSpPr txBox="1">
          <a:spLocks noChangeArrowheads="1"/>
        </xdr:cNvSpPr>
      </xdr:nvSpPr>
      <xdr:spPr bwMode="auto">
        <a:xfrm>
          <a:off x="3548592" y="12700"/>
          <a:ext cx="5648117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Huang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High </a:t>
          </a:r>
          <a:r>
            <a:rPr lang="el-GR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el-GR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Mg in an early Cambrian palaeosol reveals a terrestrial clay mineral factory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1094277</xdr:colOff>
      <xdr:row>4</xdr:row>
      <xdr:rowOff>99792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4A8F6EC-607F-164A-BEE7-75B211E90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0</xdr:row>
      <xdr:rowOff>12700</xdr:rowOff>
    </xdr:from>
    <xdr:to>
      <xdr:col>10</xdr:col>
      <xdr:colOff>476042</xdr:colOff>
      <xdr:row>4</xdr:row>
      <xdr:rowOff>137657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79A56BA-AD0C-5C46-AE3F-7463A7E3529C}"/>
            </a:ext>
          </a:extLst>
        </xdr:cNvPr>
        <xdr:cNvSpPr txBox="1">
          <a:spLocks noChangeArrowheads="1"/>
        </xdr:cNvSpPr>
      </xdr:nvSpPr>
      <xdr:spPr bwMode="auto">
        <a:xfrm>
          <a:off x="3548592" y="12700"/>
          <a:ext cx="5648117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Huang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High </a:t>
          </a:r>
          <a:r>
            <a:rPr lang="el-GR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el-GR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Mg in an early Cambrian palaeosol reveals a terrestrial clay mineral factory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312208</xdr:colOff>
      <xdr:row>4</xdr:row>
      <xdr:rowOff>102301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5DE5C5-E924-B144-8B4F-DA633B8ED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0D43-310F-8441-9B63-421444310291}">
  <dimension ref="A7:E51"/>
  <sheetViews>
    <sheetView tabSelected="1" zoomScaleNormal="100" workbookViewId="0"/>
  </sheetViews>
  <sheetFormatPr baseColWidth="10" defaultRowHeight="16" x14ac:dyDescent="0.2"/>
  <cols>
    <col min="1" max="16384" width="10.83203125" style="1"/>
  </cols>
  <sheetData>
    <row r="7" spans="1:5" x14ac:dyDescent="0.2">
      <c r="A7" s="1" t="s">
        <v>88</v>
      </c>
    </row>
    <row r="8" spans="1:5" x14ac:dyDescent="0.2">
      <c r="A8" s="8"/>
      <c r="B8" s="9"/>
    </row>
    <row r="9" spans="1:5" x14ac:dyDescent="0.2">
      <c r="A9" s="25" t="s">
        <v>58</v>
      </c>
      <c r="B9"/>
      <c r="C9"/>
      <c r="D9"/>
      <c r="E9"/>
    </row>
    <row r="10" spans="1:5" x14ac:dyDescent="0.2">
      <c r="A10"/>
      <c r="B10"/>
      <c r="C10"/>
      <c r="D10"/>
      <c r="E10"/>
    </row>
    <row r="11" spans="1:5" x14ac:dyDescent="0.2">
      <c r="A11" t="s">
        <v>59</v>
      </c>
      <c r="B11" t="s">
        <v>98</v>
      </c>
      <c r="C11"/>
      <c r="D11"/>
      <c r="E11"/>
    </row>
    <row r="12" spans="1:5" x14ac:dyDescent="0.2">
      <c r="A12"/>
      <c r="B12" t="s">
        <v>60</v>
      </c>
      <c r="C12"/>
      <c r="D12"/>
      <c r="E12"/>
    </row>
    <row r="13" spans="1:5" x14ac:dyDescent="0.2">
      <c r="A13" t="s">
        <v>61</v>
      </c>
      <c r="B13" t="s">
        <v>62</v>
      </c>
      <c r="C13"/>
      <c r="D13"/>
      <c r="E13"/>
    </row>
    <row r="14" spans="1:5" x14ac:dyDescent="0.2">
      <c r="A14" t="s">
        <v>63</v>
      </c>
      <c r="B14" t="s">
        <v>64</v>
      </c>
      <c r="C14"/>
      <c r="D14"/>
      <c r="E14"/>
    </row>
    <row r="15" spans="1:5" x14ac:dyDescent="0.2">
      <c r="A15"/>
      <c r="B15"/>
      <c r="C15"/>
      <c r="D15"/>
      <c r="E15"/>
    </row>
    <row r="16" spans="1:5" x14ac:dyDescent="0.2">
      <c r="A16"/>
      <c r="B16"/>
      <c r="C16" s="26" t="s">
        <v>65</v>
      </c>
      <c r="D16" s="26" t="s">
        <v>66</v>
      </c>
      <c r="E16"/>
    </row>
    <row r="17" spans="1:5" x14ac:dyDescent="0.2">
      <c r="A17"/>
      <c r="B17" s="27" t="s">
        <v>67</v>
      </c>
      <c r="C17" s="28" t="s">
        <v>68</v>
      </c>
      <c r="D17" s="27">
        <v>4</v>
      </c>
      <c r="E17"/>
    </row>
    <row r="18" spans="1:5" x14ac:dyDescent="0.2">
      <c r="A18"/>
      <c r="B18" t="s">
        <v>69</v>
      </c>
      <c r="C18" s="26"/>
      <c r="D18">
        <v>1</v>
      </c>
      <c r="E18" t="s">
        <v>70</v>
      </c>
    </row>
    <row r="19" spans="1:5" x14ac:dyDescent="0.2">
      <c r="A19"/>
      <c r="B19" t="s">
        <v>36</v>
      </c>
      <c r="C19" s="26" t="s">
        <v>68</v>
      </c>
      <c r="D19">
        <v>3</v>
      </c>
      <c r="E19" t="s">
        <v>71</v>
      </c>
    </row>
    <row r="20" spans="1:5" x14ac:dyDescent="0.2">
      <c r="A20"/>
      <c r="B20" s="29" t="s">
        <v>72</v>
      </c>
      <c r="C20" s="30" t="s">
        <v>68</v>
      </c>
      <c r="D20" s="29">
        <v>4</v>
      </c>
      <c r="E20"/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/>
    </row>
    <row r="23" spans="1:5" x14ac:dyDescent="0.2">
      <c r="A23"/>
      <c r="B23"/>
      <c r="C23"/>
      <c r="D23"/>
      <c r="E23"/>
    </row>
    <row r="24" spans="1:5" x14ac:dyDescent="0.2">
      <c r="A24" t="s">
        <v>73</v>
      </c>
      <c r="B24"/>
      <c r="C24"/>
      <c r="D24"/>
      <c r="E24"/>
    </row>
    <row r="25" spans="1:5" x14ac:dyDescent="0.2">
      <c r="A25" t="s">
        <v>61</v>
      </c>
      <c r="B25" t="s">
        <v>74</v>
      </c>
      <c r="C25"/>
      <c r="D25"/>
      <c r="E25"/>
    </row>
    <row r="26" spans="1:5" x14ac:dyDescent="0.2">
      <c r="A26" t="s">
        <v>63</v>
      </c>
      <c r="B26" t="s">
        <v>75</v>
      </c>
      <c r="C26"/>
      <c r="D26"/>
      <c r="E26"/>
    </row>
    <row r="27" spans="1:5" x14ac:dyDescent="0.2">
      <c r="A27"/>
      <c r="B27"/>
      <c r="C27"/>
      <c r="D27"/>
      <c r="E27"/>
    </row>
    <row r="28" spans="1:5" x14ac:dyDescent="0.2">
      <c r="A28"/>
      <c r="B28"/>
      <c r="C28" s="26" t="s">
        <v>65</v>
      </c>
      <c r="D28" s="26" t="s">
        <v>66</v>
      </c>
      <c r="E28"/>
    </row>
    <row r="29" spans="1:5" x14ac:dyDescent="0.2">
      <c r="A29"/>
      <c r="B29" s="27" t="s">
        <v>67</v>
      </c>
      <c r="C29" s="28" t="s">
        <v>68</v>
      </c>
      <c r="D29" s="27">
        <v>4</v>
      </c>
      <c r="E29"/>
    </row>
    <row r="30" spans="1:5" x14ac:dyDescent="0.2">
      <c r="A30"/>
      <c r="B30" t="s">
        <v>69</v>
      </c>
      <c r="C30" s="26"/>
      <c r="D30">
        <v>4</v>
      </c>
      <c r="E30"/>
    </row>
    <row r="31" spans="1:5" x14ac:dyDescent="0.2">
      <c r="A31"/>
      <c r="B31" s="29" t="s">
        <v>36</v>
      </c>
      <c r="C31" s="30" t="s">
        <v>68</v>
      </c>
      <c r="D31" s="29">
        <v>2</v>
      </c>
      <c r="E31"/>
    </row>
    <row r="32" spans="1:5" x14ac:dyDescent="0.2">
      <c r="A32"/>
      <c r="B32"/>
      <c r="C32"/>
      <c r="D32"/>
      <c r="E32"/>
    </row>
    <row r="33" spans="1:5" x14ac:dyDescent="0.2">
      <c r="A33"/>
      <c r="B33"/>
      <c r="C33"/>
      <c r="D33"/>
      <c r="E33"/>
    </row>
    <row r="34" spans="1:5" x14ac:dyDescent="0.2">
      <c r="A34" t="s">
        <v>76</v>
      </c>
      <c r="B34" t="s">
        <v>99</v>
      </c>
      <c r="C34"/>
      <c r="D34"/>
      <c r="E34"/>
    </row>
    <row r="35" spans="1:5" x14ac:dyDescent="0.2">
      <c r="A35"/>
      <c r="B35" t="s">
        <v>77</v>
      </c>
      <c r="C35"/>
      <c r="D35"/>
      <c r="E35"/>
    </row>
    <row r="36" spans="1:5" ht="17" x14ac:dyDescent="0.25">
      <c r="A36" t="s">
        <v>61</v>
      </c>
      <c r="B36" t="s">
        <v>78</v>
      </c>
      <c r="C36"/>
      <c r="D36"/>
      <c r="E36"/>
    </row>
    <row r="37" spans="1:5" x14ac:dyDescent="0.2">
      <c r="A37" t="s">
        <v>63</v>
      </c>
      <c r="B37" t="s">
        <v>64</v>
      </c>
      <c r="C37"/>
      <c r="D37"/>
      <c r="E37"/>
    </row>
    <row r="38" spans="1:5" x14ac:dyDescent="0.2">
      <c r="A38"/>
      <c r="B38"/>
      <c r="C38"/>
      <c r="D38"/>
      <c r="E38"/>
    </row>
    <row r="39" spans="1:5" x14ac:dyDescent="0.2">
      <c r="A39"/>
      <c r="B39" s="29"/>
      <c r="C39" s="30" t="s">
        <v>65</v>
      </c>
      <c r="D39" s="30" t="s">
        <v>66</v>
      </c>
      <c r="E39"/>
    </row>
    <row r="40" spans="1:5" ht="17" x14ac:dyDescent="0.25">
      <c r="A40"/>
      <c r="B40" t="s">
        <v>67</v>
      </c>
      <c r="C40" s="26" t="s">
        <v>79</v>
      </c>
      <c r="D40" s="26">
        <v>4</v>
      </c>
      <c r="E40"/>
    </row>
    <row r="41" spans="1:5" ht="17" x14ac:dyDescent="0.25">
      <c r="A41"/>
      <c r="B41" t="s">
        <v>80</v>
      </c>
      <c r="C41" s="26" t="s">
        <v>79</v>
      </c>
      <c r="D41">
        <v>5</v>
      </c>
      <c r="E41"/>
    </row>
    <row r="42" spans="1:5" ht="17" x14ac:dyDescent="0.25">
      <c r="A42"/>
      <c r="B42" t="s">
        <v>81</v>
      </c>
      <c r="C42" s="26" t="s">
        <v>79</v>
      </c>
      <c r="D42">
        <v>11</v>
      </c>
      <c r="E42"/>
    </row>
    <row r="43" spans="1:5" ht="17" x14ac:dyDescent="0.25">
      <c r="A43"/>
      <c r="B43" t="s">
        <v>36</v>
      </c>
      <c r="C43" s="26" t="s">
        <v>79</v>
      </c>
      <c r="D43">
        <v>12</v>
      </c>
      <c r="E43"/>
    </row>
    <row r="44" spans="1:5" ht="17" x14ac:dyDescent="0.25">
      <c r="A44"/>
      <c r="B44" s="29" t="s">
        <v>72</v>
      </c>
      <c r="C44" s="30" t="s">
        <v>79</v>
      </c>
      <c r="D44" s="29">
        <v>4</v>
      </c>
      <c r="E44"/>
    </row>
    <row r="46" spans="1:5" x14ac:dyDescent="0.2">
      <c r="A46" t="s">
        <v>82</v>
      </c>
    </row>
    <row r="48" spans="1:5" x14ac:dyDescent="0.2">
      <c r="B48"/>
    </row>
    <row r="49" spans="1:2" x14ac:dyDescent="0.2">
      <c r="A49" s="71" t="s">
        <v>101</v>
      </c>
      <c r="B49"/>
    </row>
    <row r="50" spans="1:2" x14ac:dyDescent="0.2">
      <c r="A50" t="s">
        <v>89</v>
      </c>
    </row>
    <row r="51" spans="1:2" x14ac:dyDescent="0.2">
      <c r="A51" t="s">
        <v>93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9D67-714D-1647-ACC2-5D3DED6FA078}">
  <dimension ref="A7:AB116"/>
  <sheetViews>
    <sheetView zoomScaleNormal="100" workbookViewId="0"/>
  </sheetViews>
  <sheetFormatPr baseColWidth="10" defaultRowHeight="16" x14ac:dyDescent="0.2"/>
  <cols>
    <col min="1" max="1" width="14.33203125" style="3" customWidth="1"/>
    <col min="2" max="2" width="17.5" style="3" bestFit="1" customWidth="1"/>
    <col min="3" max="7" width="10.83203125" style="3"/>
    <col min="8" max="8" width="9.5" style="3" customWidth="1"/>
    <col min="9" max="10" width="10.83203125" style="3"/>
    <col min="11" max="11" width="10.6640625" style="3" customWidth="1"/>
    <col min="12" max="16" width="10.83203125" style="3"/>
    <col min="17" max="17" width="12.33203125" style="3" bestFit="1" customWidth="1"/>
    <col min="18" max="20" width="10.83203125" style="3"/>
    <col min="21" max="21" width="12.33203125" style="3" bestFit="1" customWidth="1"/>
    <col min="22" max="22" width="10.83203125" style="3"/>
    <col min="23" max="23" width="12.6640625" style="3" bestFit="1" customWidth="1"/>
    <col min="24" max="24" width="25.83203125" style="3" bestFit="1" customWidth="1"/>
    <col min="25" max="25" width="11.5" style="3" bestFit="1" customWidth="1"/>
    <col min="26" max="16384" width="10.83203125" style="3"/>
  </cols>
  <sheetData>
    <row r="7" spans="1:28" x14ac:dyDescent="0.2">
      <c r="A7" s="2" t="s">
        <v>91</v>
      </c>
    </row>
    <row r="8" spans="1:28" x14ac:dyDescent="0.2">
      <c r="A8" s="3" t="s">
        <v>92</v>
      </c>
    </row>
    <row r="9" spans="1:28" ht="18" x14ac:dyDescent="0.2">
      <c r="A9" s="31" t="s">
        <v>0</v>
      </c>
      <c r="B9" s="31" t="s">
        <v>26</v>
      </c>
      <c r="C9" s="3" t="s">
        <v>36</v>
      </c>
      <c r="D9" s="55" t="s">
        <v>56</v>
      </c>
      <c r="E9" s="55" t="s">
        <v>47</v>
      </c>
      <c r="F9" s="56" t="s">
        <v>45</v>
      </c>
      <c r="G9" s="57" t="s">
        <v>1</v>
      </c>
      <c r="H9" s="56" t="s">
        <v>46</v>
      </c>
      <c r="I9" s="57" t="s">
        <v>1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84</v>
      </c>
      <c r="O9" s="3" t="s">
        <v>18</v>
      </c>
      <c r="P9" s="3" t="s">
        <v>19</v>
      </c>
      <c r="Q9" s="3" t="s">
        <v>20</v>
      </c>
      <c r="R9" s="3" t="s">
        <v>21</v>
      </c>
      <c r="S9" s="3" t="s">
        <v>84</v>
      </c>
      <c r="T9" s="3" t="s">
        <v>22</v>
      </c>
      <c r="U9" s="3" t="s">
        <v>23</v>
      </c>
      <c r="V9" s="3" t="s">
        <v>24</v>
      </c>
      <c r="W9" s="3" t="s">
        <v>87</v>
      </c>
    </row>
    <row r="10" spans="1:28" x14ac:dyDescent="0.2">
      <c r="A10" s="31"/>
      <c r="B10" s="31" t="s">
        <v>83</v>
      </c>
      <c r="C10" s="3" t="s">
        <v>27</v>
      </c>
      <c r="D10" s="3" t="s">
        <v>54</v>
      </c>
      <c r="E10" s="3" t="s">
        <v>27</v>
      </c>
      <c r="F10" s="58" t="s">
        <v>2</v>
      </c>
      <c r="G10" s="58" t="s">
        <v>2</v>
      </c>
      <c r="H10" s="58" t="s">
        <v>2</v>
      </c>
      <c r="I10" s="58" t="s">
        <v>2</v>
      </c>
      <c r="J10" s="3" t="s">
        <v>52</v>
      </c>
      <c r="K10" s="3" t="s">
        <v>52</v>
      </c>
      <c r="L10" s="3" t="s">
        <v>52</v>
      </c>
      <c r="M10" s="3" t="s">
        <v>52</v>
      </c>
      <c r="N10" s="3" t="s">
        <v>52</v>
      </c>
      <c r="O10" s="3" t="s">
        <v>51</v>
      </c>
      <c r="P10" s="3" t="s">
        <v>51</v>
      </c>
      <c r="Q10" s="3" t="s">
        <v>51</v>
      </c>
      <c r="R10" s="3" t="s">
        <v>51</v>
      </c>
      <c r="S10" s="3" t="s">
        <v>51</v>
      </c>
      <c r="T10" s="3" t="s">
        <v>55</v>
      </c>
      <c r="U10" s="3" t="s">
        <v>55</v>
      </c>
      <c r="V10" s="3" t="s">
        <v>55</v>
      </c>
    </row>
    <row r="11" spans="1:28" x14ac:dyDescent="0.2">
      <c r="A11" s="31" t="s">
        <v>3</v>
      </c>
      <c r="B11" s="31" t="s">
        <v>25</v>
      </c>
      <c r="C11" s="5">
        <v>0.10091006423982868</v>
      </c>
      <c r="D11" s="7">
        <v>300</v>
      </c>
      <c r="E11" s="7">
        <v>53.5</v>
      </c>
      <c r="F11" s="59">
        <v>-0.21299999999999999</v>
      </c>
      <c r="G11" s="60">
        <v>5.0999999999999997E-2</v>
      </c>
      <c r="H11" s="59">
        <v>-0.314</v>
      </c>
      <c r="I11" s="60">
        <v>8.6999999999999994E-2</v>
      </c>
      <c r="J11" s="5">
        <v>0.55874769797421731</v>
      </c>
      <c r="K11" s="5">
        <v>0.3981583793738489</v>
      </c>
      <c r="L11" s="6">
        <v>9.0534069981583781E-2</v>
      </c>
      <c r="M11" s="6">
        <v>1.3244935543278083E-2</v>
      </c>
      <c r="N11" s="5">
        <v>5.8710865561694268E-2</v>
      </c>
      <c r="O11" s="61">
        <f>J11*26.981/39.098</f>
        <v>0.38558421502486978</v>
      </c>
      <c r="P11" s="61">
        <f>K11*26.981/22.989</f>
        <v>0.46729789176935999</v>
      </c>
      <c r="Q11" s="62">
        <f>L11*26.981/55.845</f>
        <v>4.374070627940034E-2</v>
      </c>
      <c r="R11" s="6">
        <f>M11/24.305*26.981</f>
        <v>1.4703213573058467E-2</v>
      </c>
      <c r="S11" s="5">
        <f t="shared" ref="S11:S25" si="0">N11*26.981/40.078</f>
        <v>3.95248730904754E-2</v>
      </c>
      <c r="T11" s="52" t="s">
        <v>37</v>
      </c>
      <c r="U11" s="52" t="s">
        <v>37</v>
      </c>
      <c r="V11" s="63">
        <v>1.76</v>
      </c>
      <c r="W11" s="4" t="s">
        <v>37</v>
      </c>
    </row>
    <row r="12" spans="1:28" x14ac:dyDescent="0.2">
      <c r="A12" s="31" t="s">
        <v>4</v>
      </c>
      <c r="B12" s="31" t="s">
        <v>39</v>
      </c>
      <c r="C12" s="3" t="s">
        <v>37</v>
      </c>
      <c r="D12" s="7" t="s">
        <v>37</v>
      </c>
      <c r="E12" s="7" t="s">
        <v>37</v>
      </c>
      <c r="F12" s="59">
        <v>-0.22700000000000001</v>
      </c>
      <c r="G12" s="60">
        <v>6.2E-2</v>
      </c>
      <c r="H12" s="59">
        <v>-0.32100000000000001</v>
      </c>
      <c r="I12" s="60">
        <v>9.0999999999999998E-2</v>
      </c>
      <c r="J12" s="3" t="s">
        <v>37</v>
      </c>
      <c r="K12" s="3" t="s">
        <v>37</v>
      </c>
      <c r="L12" s="3" t="s">
        <v>37</v>
      </c>
      <c r="M12" s="64" t="s">
        <v>37</v>
      </c>
      <c r="N12" s="5" t="s">
        <v>37</v>
      </c>
      <c r="O12" s="61" t="s">
        <v>37</v>
      </c>
      <c r="P12" s="61" t="s">
        <v>37</v>
      </c>
      <c r="Q12" s="62" t="s">
        <v>37</v>
      </c>
      <c r="R12" s="6" t="s">
        <v>37</v>
      </c>
      <c r="S12" s="5" t="s">
        <v>37</v>
      </c>
      <c r="T12" s="3" t="s">
        <v>37</v>
      </c>
      <c r="U12" s="3" t="s">
        <v>37</v>
      </c>
      <c r="V12" s="3" t="s">
        <v>37</v>
      </c>
      <c r="W12" s="4" t="s">
        <v>37</v>
      </c>
    </row>
    <row r="13" spans="1:28" ht="17" customHeight="1" x14ac:dyDescent="0.2">
      <c r="A13" s="31" t="s">
        <v>13</v>
      </c>
      <c r="B13" s="31" t="s">
        <v>25</v>
      </c>
      <c r="C13" s="5">
        <v>8.328413284132842E-2</v>
      </c>
      <c r="D13" s="7">
        <v>220</v>
      </c>
      <c r="E13" s="7">
        <v>53.9</v>
      </c>
      <c r="F13" s="65">
        <v>0.58299999999999996</v>
      </c>
      <c r="G13" s="60">
        <v>6.9000000000000006E-2</v>
      </c>
      <c r="H13" s="59">
        <v>1.1639999999999999</v>
      </c>
      <c r="I13" s="60">
        <v>7.8E-2</v>
      </c>
      <c r="J13" s="5">
        <v>0.54360135900339757</v>
      </c>
      <c r="K13" s="5">
        <v>0.38335220838052098</v>
      </c>
      <c r="L13" s="6">
        <v>8.8193657984144982E-2</v>
      </c>
      <c r="M13" s="6">
        <v>1.2703850509626274E-2</v>
      </c>
      <c r="N13" s="5">
        <v>7.1007927519818811E-2</v>
      </c>
      <c r="O13" s="61">
        <f t="shared" ref="O13:O32" si="1">J13*26.981/39.098</f>
        <v>0.37513193174256154</v>
      </c>
      <c r="P13" s="61">
        <f t="shared" ref="P13:P32" si="2">K13*26.981/22.989</f>
        <v>0.44992065484861615</v>
      </c>
      <c r="Q13" s="62">
        <f t="shared" ref="Q13:Q32" si="3">L13*26.981/55.845</f>
        <v>4.2609957669804209E-2</v>
      </c>
      <c r="R13" s="6">
        <f t="shared" ref="R13:R32" si="4">M13/24.305*26.981</f>
        <v>1.4102554643086875E-2</v>
      </c>
      <c r="S13" s="5">
        <f t="shared" si="0"/>
        <v>4.7803405669250745E-2</v>
      </c>
      <c r="T13" s="4">
        <v>1.69</v>
      </c>
      <c r="U13" s="4">
        <v>2.5499999999999998</v>
      </c>
      <c r="V13" s="4">
        <v>2.4900000000000002</v>
      </c>
      <c r="W13" s="4" t="s">
        <v>37</v>
      </c>
      <c r="X13" s="4"/>
      <c r="Y13" s="5"/>
      <c r="AA13" s="5"/>
      <c r="AB13" s="6"/>
    </row>
    <row r="14" spans="1:28" ht="17" customHeight="1" x14ac:dyDescent="0.2">
      <c r="A14" s="31" t="s">
        <v>85</v>
      </c>
      <c r="B14" s="31" t="s">
        <v>39</v>
      </c>
      <c r="C14" s="5" t="s">
        <v>37</v>
      </c>
      <c r="D14" s="7" t="s">
        <v>37</v>
      </c>
      <c r="E14" s="7" t="s">
        <v>37</v>
      </c>
      <c r="F14" s="65">
        <v>0.61199999999999999</v>
      </c>
      <c r="G14" s="60">
        <v>0.08</v>
      </c>
      <c r="H14" s="59">
        <v>1.1839999999999999</v>
      </c>
      <c r="I14" s="60">
        <v>9.5000000000000001E-2</v>
      </c>
      <c r="J14" s="3" t="s">
        <v>37</v>
      </c>
      <c r="K14" s="3" t="s">
        <v>37</v>
      </c>
      <c r="L14" s="3" t="s">
        <v>37</v>
      </c>
      <c r="M14" s="64" t="s">
        <v>37</v>
      </c>
      <c r="N14" s="64" t="s">
        <v>37</v>
      </c>
      <c r="O14" s="61" t="s">
        <v>37</v>
      </c>
      <c r="P14" s="61" t="s">
        <v>37</v>
      </c>
      <c r="Q14" s="62" t="s">
        <v>37</v>
      </c>
      <c r="R14" s="6" t="s">
        <v>37</v>
      </c>
      <c r="S14" s="5" t="s">
        <v>37</v>
      </c>
      <c r="T14" s="3" t="s">
        <v>37</v>
      </c>
      <c r="U14" s="3" t="s">
        <v>37</v>
      </c>
      <c r="V14" s="4" t="s">
        <v>37</v>
      </c>
      <c r="W14" s="4" t="s">
        <v>37</v>
      </c>
      <c r="X14" s="4"/>
      <c r="Y14" s="5"/>
      <c r="AA14" s="5"/>
      <c r="AB14" s="6"/>
    </row>
    <row r="15" spans="1:28" ht="17" customHeight="1" x14ac:dyDescent="0.2">
      <c r="A15" s="31" t="s">
        <v>86</v>
      </c>
      <c r="B15" s="31" t="s">
        <v>39</v>
      </c>
      <c r="C15" s="5" t="s">
        <v>37</v>
      </c>
      <c r="D15" s="7" t="s">
        <v>37</v>
      </c>
      <c r="E15" s="7" t="s">
        <v>37</v>
      </c>
      <c r="F15" s="65">
        <v>0.56000000000000005</v>
      </c>
      <c r="G15" s="60">
        <v>8.5999999999999993E-2</v>
      </c>
      <c r="H15" s="59">
        <v>1.129</v>
      </c>
      <c r="I15" s="60">
        <v>9.2999999999999999E-2</v>
      </c>
      <c r="J15" s="3" t="s">
        <v>37</v>
      </c>
      <c r="K15" s="3" t="s">
        <v>37</v>
      </c>
      <c r="L15" s="3" t="s">
        <v>37</v>
      </c>
      <c r="M15" s="64" t="s">
        <v>37</v>
      </c>
      <c r="N15" s="64" t="s">
        <v>37</v>
      </c>
      <c r="O15" s="61" t="s">
        <v>37</v>
      </c>
      <c r="P15" s="61" t="s">
        <v>37</v>
      </c>
      <c r="Q15" s="62" t="s">
        <v>37</v>
      </c>
      <c r="R15" s="6" t="s">
        <v>37</v>
      </c>
      <c r="S15" s="5" t="s">
        <v>37</v>
      </c>
      <c r="T15" s="52" t="s">
        <v>37</v>
      </c>
      <c r="U15" s="52" t="s">
        <v>37</v>
      </c>
      <c r="V15" s="52" t="s">
        <v>37</v>
      </c>
      <c r="W15" s="4" t="s">
        <v>37</v>
      </c>
      <c r="X15" s="4"/>
      <c r="Y15" s="5"/>
      <c r="AA15" s="5"/>
      <c r="AB15" s="6"/>
    </row>
    <row r="16" spans="1:28" x14ac:dyDescent="0.2">
      <c r="A16" s="31" t="s">
        <v>12</v>
      </c>
      <c r="B16" s="31" t="s">
        <v>25</v>
      </c>
      <c r="C16" s="66">
        <v>0.10027826086956522</v>
      </c>
      <c r="D16" s="7">
        <v>170</v>
      </c>
      <c r="E16" s="7">
        <v>53.1</v>
      </c>
      <c r="F16" s="65">
        <v>0.29599999999999999</v>
      </c>
      <c r="G16" s="60">
        <v>7.3999999999999996E-2</v>
      </c>
      <c r="H16" s="59">
        <v>0.60099999999999998</v>
      </c>
      <c r="I16" s="60">
        <v>7.4999999999999997E-2</v>
      </c>
      <c r="J16" s="5">
        <v>0.6504181600955794</v>
      </c>
      <c r="K16" s="5">
        <v>0.41505376344086026</v>
      </c>
      <c r="L16" s="6">
        <v>6.8769414575866203E-2</v>
      </c>
      <c r="M16" s="6">
        <v>1.3722819593787336E-2</v>
      </c>
      <c r="N16" s="5">
        <v>2.0454002389486262E-2</v>
      </c>
      <c r="O16" s="61">
        <f t="shared" si="1"/>
        <v>0.44884475874824364</v>
      </c>
      <c r="P16" s="61">
        <f t="shared" si="2"/>
        <v>0.48712712999251168</v>
      </c>
      <c r="Q16" s="62">
        <f t="shared" si="3"/>
        <v>3.3225312466137455E-2</v>
      </c>
      <c r="R16" s="6">
        <f t="shared" si="4"/>
        <v>1.5233713040937097E-2</v>
      </c>
      <c r="S16" s="5">
        <f t="shared" si="0"/>
        <v>1.3769884686629295E-2</v>
      </c>
      <c r="T16" s="4">
        <v>2.61</v>
      </c>
      <c r="U16" s="4">
        <v>2.95</v>
      </c>
      <c r="V16" s="4">
        <v>1.59</v>
      </c>
      <c r="W16" s="4" t="s">
        <v>37</v>
      </c>
      <c r="X16" s="4"/>
      <c r="Y16" s="5"/>
      <c r="AA16" s="5"/>
      <c r="AB16" s="6"/>
    </row>
    <row r="17" spans="1:28" x14ac:dyDescent="0.2">
      <c r="A17" s="31" t="s">
        <v>38</v>
      </c>
      <c r="B17" s="31" t="s">
        <v>39</v>
      </c>
      <c r="C17" s="66" t="s">
        <v>37</v>
      </c>
      <c r="D17" s="7" t="s">
        <v>37</v>
      </c>
      <c r="E17" s="7" t="s">
        <v>37</v>
      </c>
      <c r="F17" s="65">
        <v>0.30299999999999999</v>
      </c>
      <c r="G17" s="60">
        <v>7.3999999999999996E-2</v>
      </c>
      <c r="H17" s="59">
        <v>0.61499999999999999</v>
      </c>
      <c r="I17" s="60">
        <v>7.9000000000000001E-2</v>
      </c>
      <c r="J17" s="3" t="s">
        <v>37</v>
      </c>
      <c r="K17" s="3" t="s">
        <v>37</v>
      </c>
      <c r="L17" s="3" t="s">
        <v>37</v>
      </c>
      <c r="M17" s="64" t="s">
        <v>37</v>
      </c>
      <c r="N17" s="5" t="s">
        <v>37</v>
      </c>
      <c r="O17" s="61" t="s">
        <v>37</v>
      </c>
      <c r="P17" s="61" t="s">
        <v>37</v>
      </c>
      <c r="Q17" s="62" t="s">
        <v>37</v>
      </c>
      <c r="R17" s="6" t="s">
        <v>37</v>
      </c>
      <c r="S17" s="5" t="s">
        <v>37</v>
      </c>
      <c r="T17" s="3" t="s">
        <v>37</v>
      </c>
      <c r="U17" s="3" t="s">
        <v>37</v>
      </c>
      <c r="V17" s="3" t="s">
        <v>37</v>
      </c>
      <c r="W17" s="4" t="s">
        <v>37</v>
      </c>
      <c r="X17" s="4"/>
      <c r="Y17" s="5"/>
      <c r="AA17" s="5"/>
      <c r="AB17" s="6"/>
    </row>
    <row r="18" spans="1:28" x14ac:dyDescent="0.2">
      <c r="A18" s="31" t="s">
        <v>5</v>
      </c>
      <c r="B18" s="31" t="s">
        <v>25</v>
      </c>
      <c r="C18" s="5">
        <v>0.11384615384615387</v>
      </c>
      <c r="D18" s="7">
        <v>270</v>
      </c>
      <c r="E18" s="7">
        <v>54.6</v>
      </c>
      <c r="F18" s="59">
        <v>0.312</v>
      </c>
      <c r="G18" s="60">
        <v>5.2999999999999999E-2</v>
      </c>
      <c r="H18" s="59">
        <v>0.65400000000000003</v>
      </c>
      <c r="I18" s="60">
        <v>8.8999999999999996E-2</v>
      </c>
      <c r="J18" s="5">
        <v>0.61806608063049406</v>
      </c>
      <c r="K18" s="5">
        <v>0.32191573204001206</v>
      </c>
      <c r="L18" s="6">
        <v>5.3561685359199751E-2</v>
      </c>
      <c r="M18" s="6">
        <v>1.6150348590481967E-2</v>
      </c>
      <c r="N18" s="5">
        <v>5.3258563200969986E-2</v>
      </c>
      <c r="O18" s="61">
        <f t="shared" si="1"/>
        <v>0.42651902709835182</v>
      </c>
      <c r="P18" s="61">
        <f t="shared" si="2"/>
        <v>0.377815840887884</v>
      </c>
      <c r="Q18" s="62">
        <f t="shared" si="3"/>
        <v>2.5877837455037488E-2</v>
      </c>
      <c r="R18" s="6">
        <f t="shared" si="4"/>
        <v>1.7928514927784158E-2</v>
      </c>
      <c r="S18" s="5">
        <f t="shared" si="0"/>
        <v>3.5854316426103379E-2</v>
      </c>
      <c r="T18" s="4">
        <v>4.42</v>
      </c>
      <c r="U18" s="4">
        <v>0</v>
      </c>
      <c r="V18" s="4">
        <v>2.5299999999999998</v>
      </c>
      <c r="W18" s="4" t="s">
        <v>37</v>
      </c>
      <c r="X18" s="4"/>
      <c r="Y18" s="5"/>
      <c r="AA18" s="5"/>
      <c r="AB18" s="6"/>
    </row>
    <row r="19" spans="1:28" x14ac:dyDescent="0.2">
      <c r="A19" s="31" t="s">
        <v>6</v>
      </c>
      <c r="B19" s="31" t="s">
        <v>25</v>
      </c>
      <c r="C19" s="5">
        <v>0.33813387423935093</v>
      </c>
      <c r="D19" s="7">
        <v>115</v>
      </c>
      <c r="E19" s="7">
        <v>63.7</v>
      </c>
      <c r="F19" s="59">
        <v>0.47</v>
      </c>
      <c r="G19" s="60">
        <v>6.6000000000000003E-2</v>
      </c>
      <c r="H19" s="59">
        <v>0.92900000000000005</v>
      </c>
      <c r="I19" s="60">
        <v>9.4E-2</v>
      </c>
      <c r="J19" s="5">
        <v>0.85287049399198922</v>
      </c>
      <c r="K19" s="5">
        <v>1.4755674232309744E-2</v>
      </c>
      <c r="L19" s="5">
        <v>0.11775700934579439</v>
      </c>
      <c r="M19" s="6">
        <v>4.4512683578104138E-2</v>
      </c>
      <c r="N19" s="5">
        <v>1.1463284379172229E-2</v>
      </c>
      <c r="O19" s="61">
        <f t="shared" si="1"/>
        <v>0.58855437102659636</v>
      </c>
      <c r="P19" s="61">
        <f t="shared" si="2"/>
        <v>1.7317971484707869E-2</v>
      </c>
      <c r="Q19" s="62">
        <f t="shared" si="3"/>
        <v>5.6893219968822253E-2</v>
      </c>
      <c r="R19" s="6">
        <f t="shared" si="4"/>
        <v>4.9413565752759833E-2</v>
      </c>
      <c r="S19" s="5">
        <f t="shared" si="0"/>
        <v>7.717223310405856E-3</v>
      </c>
      <c r="T19" s="4">
        <v>2.27</v>
      </c>
      <c r="U19" s="4">
        <v>4.72</v>
      </c>
      <c r="V19" s="4">
        <v>4.3</v>
      </c>
      <c r="W19" s="4" t="s">
        <v>37</v>
      </c>
      <c r="X19" s="4"/>
      <c r="Y19" s="5"/>
      <c r="AA19" s="5"/>
      <c r="AB19" s="6"/>
    </row>
    <row r="20" spans="1:28" x14ac:dyDescent="0.2">
      <c r="A20" s="31" t="s">
        <v>7</v>
      </c>
      <c r="B20" s="31" t="s">
        <v>25</v>
      </c>
      <c r="C20" s="5">
        <v>0.1361587982832618</v>
      </c>
      <c r="D20" s="7">
        <v>30</v>
      </c>
      <c r="E20" s="7">
        <v>68.8</v>
      </c>
      <c r="F20" s="59">
        <v>0.39</v>
      </c>
      <c r="G20" s="60">
        <v>7.0999999999999994E-2</v>
      </c>
      <c r="H20" s="59">
        <v>0.80800000000000005</v>
      </c>
      <c r="I20" s="60">
        <v>9.6000000000000002E-2</v>
      </c>
      <c r="J20" s="5">
        <v>0.71742372881355942</v>
      </c>
      <c r="K20" s="5">
        <v>1.0391864406779661E-2</v>
      </c>
      <c r="L20" s="5">
        <v>0.11669152542372883</v>
      </c>
      <c r="M20" s="6">
        <v>1.7206779661016951E-2</v>
      </c>
      <c r="N20" s="5">
        <v>4.4474576271186445E-3</v>
      </c>
      <c r="O20" s="61">
        <f t="shared" si="1"/>
        <v>0.49508439375719082</v>
      </c>
      <c r="P20" s="61">
        <f t="shared" si="2"/>
        <v>1.219639364736709E-2</v>
      </c>
      <c r="Q20" s="62">
        <f t="shared" si="3"/>
        <v>5.6378441175711842E-2</v>
      </c>
      <c r="R20" s="6">
        <f t="shared" si="4"/>
        <v>1.9101259906763972E-2</v>
      </c>
      <c r="S20" s="5">
        <f t="shared" si="0"/>
        <v>2.9940828942883412E-3</v>
      </c>
      <c r="T20" s="4">
        <v>9.18</v>
      </c>
      <c r="U20" s="4">
        <v>5.52</v>
      </c>
      <c r="V20" s="4">
        <v>7.48</v>
      </c>
      <c r="W20" s="4" t="s">
        <v>37</v>
      </c>
      <c r="X20" s="4"/>
      <c r="Y20" s="5"/>
      <c r="AA20" s="5"/>
      <c r="AB20" s="6"/>
    </row>
    <row r="21" spans="1:28" x14ac:dyDescent="0.2">
      <c r="A21" s="31" t="s">
        <v>11</v>
      </c>
      <c r="B21" s="31" t="s">
        <v>25</v>
      </c>
      <c r="C21" s="5">
        <v>0.12905204460966543</v>
      </c>
      <c r="D21" s="7">
        <v>135</v>
      </c>
      <c r="E21" s="7">
        <v>67.7</v>
      </c>
      <c r="F21" s="65">
        <v>0.56899999999999995</v>
      </c>
      <c r="G21" s="60">
        <v>7.0000000000000007E-2</v>
      </c>
      <c r="H21" s="59">
        <v>1.137</v>
      </c>
      <c r="I21" s="60">
        <v>8.1000000000000003E-2</v>
      </c>
      <c r="J21" s="5">
        <v>0.7034577513166933</v>
      </c>
      <c r="K21" s="5">
        <v>2.4364552324250052E-2</v>
      </c>
      <c r="L21" s="6">
        <v>9.0909090909090912E-2</v>
      </c>
      <c r="M21" s="6">
        <v>1.5898786352186854E-2</v>
      </c>
      <c r="N21" s="5">
        <v>6.9887794824822526E-3</v>
      </c>
      <c r="O21" s="61">
        <f t="shared" si="1"/>
        <v>0.4854466619334929</v>
      </c>
      <c r="P21" s="61">
        <f t="shared" si="2"/>
        <v>2.8595414600921774E-2</v>
      </c>
      <c r="Q21" s="62">
        <f t="shared" si="3"/>
        <v>4.3921894203924831E-2</v>
      </c>
      <c r="R21" s="6">
        <f t="shared" si="4"/>
        <v>1.7649255485223354E-2</v>
      </c>
      <c r="S21" s="5">
        <f t="shared" si="0"/>
        <v>4.7049318632879297E-3</v>
      </c>
      <c r="T21" s="4">
        <v>9.5500000000000007</v>
      </c>
      <c r="U21" s="4">
        <v>8.0399999999999991</v>
      </c>
      <c r="V21" s="4">
        <v>11</v>
      </c>
      <c r="W21" s="4" t="s">
        <v>37</v>
      </c>
      <c r="X21" s="4"/>
      <c r="Y21" s="5"/>
      <c r="AA21" s="5"/>
      <c r="AB21" s="6"/>
    </row>
    <row r="22" spans="1:28" x14ac:dyDescent="0.2">
      <c r="A22" s="31" t="s">
        <v>14</v>
      </c>
      <c r="B22" s="31" t="s">
        <v>25</v>
      </c>
      <c r="C22" s="5">
        <v>0.14615207373271888</v>
      </c>
      <c r="D22" s="7">
        <v>95</v>
      </c>
      <c r="E22" s="7">
        <v>64.400000000000006</v>
      </c>
      <c r="F22" s="65">
        <v>0.623</v>
      </c>
      <c r="G22" s="60">
        <v>7.1999999999999995E-2</v>
      </c>
      <c r="H22" s="59">
        <v>1.238</v>
      </c>
      <c r="I22" s="60">
        <v>8.5000000000000006E-2</v>
      </c>
      <c r="J22" s="5">
        <v>0.75203725261932475</v>
      </c>
      <c r="K22" s="5">
        <v>1.2855064027939463E-2</v>
      </c>
      <c r="L22" s="6">
        <v>5.7887077997671711E-2</v>
      </c>
      <c r="M22" s="6">
        <v>1.8460419091967401E-2</v>
      </c>
      <c r="N22" s="5">
        <v>6.0681024447031429E-3</v>
      </c>
      <c r="O22" s="61">
        <f t="shared" si="1"/>
        <v>0.51897071750273682</v>
      </c>
      <c r="P22" s="61">
        <f t="shared" si="2"/>
        <v>1.5087323612938129E-2</v>
      </c>
      <c r="Q22" s="62">
        <f t="shared" si="3"/>
        <v>2.7967611271468899E-2</v>
      </c>
      <c r="R22" s="6">
        <f t="shared" si="4"/>
        <v>2.0492926044862064E-2</v>
      </c>
      <c r="S22" s="5">
        <f t="shared" si="0"/>
        <v>4.0851208159223386E-3</v>
      </c>
      <c r="T22" s="4">
        <v>8.16</v>
      </c>
      <c r="U22" s="4">
        <v>7.35</v>
      </c>
      <c r="V22" s="4">
        <v>8.6300000000000008</v>
      </c>
      <c r="W22" s="4" t="s">
        <v>37</v>
      </c>
      <c r="X22" s="4"/>
      <c r="Y22" s="5"/>
      <c r="AA22" s="5"/>
      <c r="AB22" s="6"/>
    </row>
    <row r="23" spans="1:28" x14ac:dyDescent="0.2">
      <c r="A23" s="31" t="s">
        <v>15</v>
      </c>
      <c r="B23" s="31" t="s">
        <v>25</v>
      </c>
      <c r="C23" s="5">
        <v>0.14227467811158798</v>
      </c>
      <c r="D23" s="7">
        <v>80</v>
      </c>
      <c r="E23" s="7">
        <v>66.599999999999994</v>
      </c>
      <c r="F23" s="65">
        <v>0.41099999999999998</v>
      </c>
      <c r="G23" s="60">
        <v>0.08</v>
      </c>
      <c r="H23" s="59">
        <v>0.81499999999999995</v>
      </c>
      <c r="I23" s="67">
        <v>9.0999999999999998E-2</v>
      </c>
      <c r="J23" s="5">
        <v>0.8177231157363607</v>
      </c>
      <c r="K23" s="5">
        <v>1.2579627877641121E-2</v>
      </c>
      <c r="L23" s="5">
        <v>0.26890570797855562</v>
      </c>
      <c r="M23" s="6">
        <v>2.0908230842005677E-2</v>
      </c>
      <c r="N23" s="5">
        <v>3.2513402712078206E-2</v>
      </c>
      <c r="O23" s="61">
        <f t="shared" si="1"/>
        <v>0.5642996415592294</v>
      </c>
      <c r="P23" s="61">
        <f t="shared" si="2"/>
        <v>1.4764058452591896E-2</v>
      </c>
      <c r="Q23" s="61">
        <f t="shared" si="3"/>
        <v>0.12991932862332187</v>
      </c>
      <c r="R23" s="6">
        <f t="shared" si="4"/>
        <v>2.3210243832468842E-2</v>
      </c>
      <c r="S23" s="5">
        <f t="shared" si="0"/>
        <v>2.188842054430316E-2</v>
      </c>
      <c r="T23" s="4">
        <v>4.93</v>
      </c>
      <c r="U23" s="4">
        <v>5.15</v>
      </c>
      <c r="V23" s="4">
        <v>8.0299999999999994</v>
      </c>
      <c r="W23" s="4" t="s">
        <v>37</v>
      </c>
      <c r="X23" s="4"/>
      <c r="Y23" s="5"/>
      <c r="AA23" s="5"/>
      <c r="AB23" s="6"/>
    </row>
    <row r="24" spans="1:28" x14ac:dyDescent="0.2">
      <c r="A24" s="31" t="s">
        <v>16</v>
      </c>
      <c r="B24" s="31" t="s">
        <v>25</v>
      </c>
      <c r="C24" s="5">
        <v>0.15423255813953488</v>
      </c>
      <c r="D24" s="7">
        <v>65</v>
      </c>
      <c r="E24" s="7">
        <v>67.3</v>
      </c>
      <c r="F24" s="65">
        <v>0.42499999999999999</v>
      </c>
      <c r="G24" s="60">
        <v>6.9000000000000006E-2</v>
      </c>
      <c r="H24" s="59">
        <v>0.82</v>
      </c>
      <c r="I24" s="67">
        <v>7.4999999999999997E-2</v>
      </c>
      <c r="J24" s="5">
        <v>0.73760394210040037</v>
      </c>
      <c r="K24" s="5">
        <v>1.1164151524484137E-2</v>
      </c>
      <c r="L24" s="5">
        <v>0.31074838312288267</v>
      </c>
      <c r="M24" s="6">
        <v>2.0425007699414844E-2</v>
      </c>
      <c r="N24" s="5">
        <v>9.0791499846011713E-3</v>
      </c>
      <c r="O24" s="61">
        <f t="shared" si="1"/>
        <v>0.50901048549314298</v>
      </c>
      <c r="P24" s="61">
        <f t="shared" si="2"/>
        <v>1.3102787084349319E-2</v>
      </c>
      <c r="Q24" s="61">
        <f t="shared" si="3"/>
        <v>0.1501352336832035</v>
      </c>
      <c r="R24" s="6">
        <f t="shared" si="4"/>
        <v>2.2673817434186873E-2</v>
      </c>
      <c r="S24" s="5">
        <f t="shared" si="0"/>
        <v>6.1121948633795151E-3</v>
      </c>
      <c r="T24" s="4">
        <v>4.8</v>
      </c>
      <c r="U24" s="7">
        <v>10.8</v>
      </c>
      <c r="V24" s="4">
        <v>8.1999999999999993</v>
      </c>
      <c r="W24" s="4" t="s">
        <v>37</v>
      </c>
      <c r="X24" s="4"/>
      <c r="Y24" s="5"/>
      <c r="AA24" s="5"/>
      <c r="AB24" s="6"/>
    </row>
    <row r="25" spans="1:28" x14ac:dyDescent="0.2">
      <c r="A25" s="31" t="s">
        <v>17</v>
      </c>
      <c r="B25" s="31" t="s">
        <v>25</v>
      </c>
      <c r="C25" s="5">
        <v>0.14577830188679247</v>
      </c>
      <c r="D25" s="7">
        <v>50</v>
      </c>
      <c r="E25" s="7">
        <v>69</v>
      </c>
      <c r="F25" s="65">
        <v>0.49299999999999999</v>
      </c>
      <c r="G25" s="60">
        <v>7.6999999999999999E-2</v>
      </c>
      <c r="H25" s="59">
        <v>0.98599999999999999</v>
      </c>
      <c r="I25" s="67">
        <v>9.4E-2</v>
      </c>
      <c r="J25" s="5">
        <v>0.7095842956120092</v>
      </c>
      <c r="K25" s="5">
        <v>8.3342956120092387E-3</v>
      </c>
      <c r="L25" s="6">
        <v>9.4053117782909923E-2</v>
      </c>
      <c r="M25" s="6">
        <v>1.7843533487297922E-2</v>
      </c>
      <c r="N25" s="5">
        <v>1.0765011547344109E-2</v>
      </c>
      <c r="O25" s="61">
        <f t="shared" si="1"/>
        <v>0.48967450713355221</v>
      </c>
      <c r="P25" s="61">
        <f t="shared" si="2"/>
        <v>9.7815315980521664E-3</v>
      </c>
      <c r="Q25" s="62">
        <f t="shared" si="3"/>
        <v>4.5440901976912758E-2</v>
      </c>
      <c r="R25" s="6">
        <f t="shared" si="4"/>
        <v>1.9808120840188657E-2</v>
      </c>
      <c r="S25" s="5">
        <f t="shared" si="0"/>
        <v>7.2471374958553662E-3</v>
      </c>
      <c r="T25" s="4">
        <v>6.8</v>
      </c>
      <c r="U25" s="4">
        <v>9</v>
      </c>
      <c r="V25" s="4">
        <v>11</v>
      </c>
      <c r="W25" s="4">
        <v>8.1999999999999993</v>
      </c>
      <c r="X25" s="4"/>
      <c r="Y25" s="5"/>
      <c r="AA25" s="5"/>
      <c r="AB25" s="6"/>
    </row>
    <row r="26" spans="1:28" x14ac:dyDescent="0.2">
      <c r="A26" s="31" t="s">
        <v>29</v>
      </c>
      <c r="B26" s="31" t="s">
        <v>28</v>
      </c>
      <c r="C26" s="5">
        <v>0.42321428571428571</v>
      </c>
      <c r="D26" s="3">
        <v>135</v>
      </c>
      <c r="E26" s="7" t="s">
        <v>37</v>
      </c>
      <c r="F26" s="65">
        <v>0.505</v>
      </c>
      <c r="G26" s="60">
        <v>7.6999999999999999E-2</v>
      </c>
      <c r="H26" s="65">
        <v>1.0109999999999999</v>
      </c>
      <c r="I26" s="60">
        <v>7.3999999999999996E-2</v>
      </c>
      <c r="J26" s="5">
        <v>0.23265147591921281</v>
      </c>
      <c r="K26" s="5">
        <v>1.5354738477472811E-2</v>
      </c>
      <c r="L26" s="5">
        <v>0.19640082858622473</v>
      </c>
      <c r="M26" s="6">
        <v>2.7615225271879852E-2</v>
      </c>
      <c r="N26" s="5">
        <v>1.3257379596064217E-2</v>
      </c>
      <c r="O26" s="61">
        <f t="shared" si="1"/>
        <v>0.16054963097284466</v>
      </c>
      <c r="P26" s="61">
        <f t="shared" si="2"/>
        <v>1.8021062197602938E-2</v>
      </c>
      <c r="Q26" s="62">
        <f t="shared" si="3"/>
        <v>9.4889260562000727E-2</v>
      </c>
      <c r="R26" s="6">
        <f t="shared" si="4"/>
        <v>3.0655683730120977E-2</v>
      </c>
      <c r="S26" s="5">
        <f>N26*26.981/40.078</f>
        <v>8.9250301632169422E-3</v>
      </c>
      <c r="T26" s="4" t="s">
        <v>37</v>
      </c>
      <c r="U26" s="3" t="s">
        <v>37</v>
      </c>
      <c r="V26" s="4" t="s">
        <v>37</v>
      </c>
      <c r="W26" s="4" t="s">
        <v>37</v>
      </c>
      <c r="X26" s="4"/>
      <c r="Y26" s="5"/>
      <c r="AA26" s="5"/>
      <c r="AB26" s="6"/>
    </row>
    <row r="27" spans="1:28" x14ac:dyDescent="0.2">
      <c r="A27" s="31" t="s">
        <v>30</v>
      </c>
      <c r="B27" s="31" t="s">
        <v>28</v>
      </c>
      <c r="C27" s="5">
        <v>0.6182130584192439</v>
      </c>
      <c r="D27" s="3">
        <v>95</v>
      </c>
      <c r="E27" s="7" t="s">
        <v>37</v>
      </c>
      <c r="F27" s="65">
        <v>0.70250000000000001</v>
      </c>
      <c r="G27" s="60">
        <v>7.9000000000000001E-2</v>
      </c>
      <c r="H27" s="65">
        <v>1.3879999999999999</v>
      </c>
      <c r="I27" s="60">
        <v>9.7000000000000003E-2</v>
      </c>
      <c r="J27" s="5">
        <v>0.23630611034210006</v>
      </c>
      <c r="K27" s="5">
        <v>1.197350207632984E-2</v>
      </c>
      <c r="L27" s="5">
        <v>0.12815898754202099</v>
      </c>
      <c r="M27" s="6">
        <v>3.5574451255685188E-2</v>
      </c>
      <c r="N27" s="5">
        <v>8.9321732252323517E-3</v>
      </c>
      <c r="O27" s="61">
        <f t="shared" si="1"/>
        <v>0.16307164466571697</v>
      </c>
      <c r="P27" s="61">
        <f t="shared" si="2"/>
        <v>1.4052679956564246E-2</v>
      </c>
      <c r="Q27" s="62">
        <f t="shared" si="3"/>
        <v>6.1918840413130422E-2</v>
      </c>
      <c r="R27" s="6">
        <f t="shared" si="4"/>
        <v>3.949122688046254E-2</v>
      </c>
      <c r="S27" s="5">
        <f t="shared" ref="S27:S32" si="5">N27*26.981/40.078</f>
        <v>6.0132483105442905E-3</v>
      </c>
      <c r="T27" s="4" t="s">
        <v>37</v>
      </c>
      <c r="U27" s="4" t="s">
        <v>37</v>
      </c>
      <c r="V27" s="4" t="s">
        <v>37</v>
      </c>
      <c r="W27" s="4" t="s">
        <v>37</v>
      </c>
      <c r="X27" s="4"/>
      <c r="Y27" s="5"/>
      <c r="AA27" s="5"/>
    </row>
    <row r="28" spans="1:28" x14ac:dyDescent="0.2">
      <c r="A28" s="31" t="s">
        <v>31</v>
      </c>
      <c r="B28" s="31" t="s">
        <v>28</v>
      </c>
      <c r="C28" s="4">
        <v>1.0648</v>
      </c>
      <c r="D28" s="3">
        <v>115</v>
      </c>
      <c r="E28" s="7" t="s">
        <v>37</v>
      </c>
      <c r="F28" s="65">
        <v>0.56799999999999995</v>
      </c>
      <c r="G28" s="60">
        <v>7.0999999999999994E-2</v>
      </c>
      <c r="H28" s="65">
        <v>1.1140000000000001</v>
      </c>
      <c r="I28" s="60">
        <v>0.08</v>
      </c>
      <c r="J28" s="5">
        <v>0.48711401425178147</v>
      </c>
      <c r="K28" s="5">
        <v>3.7333729216152016E-2</v>
      </c>
      <c r="L28" s="5">
        <v>0.26543942992874109</v>
      </c>
      <c r="M28" s="6">
        <v>7.9038004750593818E-2</v>
      </c>
      <c r="N28" s="5">
        <v>2.4756532066508311E-2</v>
      </c>
      <c r="O28" s="61">
        <f t="shared" si="1"/>
        <v>0.33615078056492192</v>
      </c>
      <c r="P28" s="61">
        <f>K28*26.981/22.989</f>
        <v>4.3816666578841951E-2</v>
      </c>
      <c r="Q28" s="61">
        <f t="shared" si="3"/>
        <v>0.12824462814768312</v>
      </c>
      <c r="R28" s="6">
        <f t="shared" si="4"/>
        <v>8.7740152486145723E-2</v>
      </c>
      <c r="S28" s="5">
        <f t="shared" si="5"/>
        <v>1.6666400311553989E-2</v>
      </c>
      <c r="T28" s="4" t="s">
        <v>37</v>
      </c>
      <c r="U28" s="4" t="s">
        <v>37</v>
      </c>
      <c r="V28" s="4" t="s">
        <v>37</v>
      </c>
      <c r="W28" s="4" t="s">
        <v>37</v>
      </c>
      <c r="X28" s="4"/>
      <c r="Y28" s="5"/>
      <c r="AA28" s="5"/>
    </row>
    <row r="29" spans="1:28" ht="17" customHeight="1" x14ac:dyDescent="0.2">
      <c r="A29" s="31" t="s">
        <v>32</v>
      </c>
      <c r="B29" s="31" t="s">
        <v>28</v>
      </c>
      <c r="C29" s="5">
        <v>0.6994671403197158</v>
      </c>
      <c r="D29" s="3">
        <v>80</v>
      </c>
      <c r="E29" s="7" t="s">
        <v>37</v>
      </c>
      <c r="F29" s="65">
        <v>0.33400000000000002</v>
      </c>
      <c r="G29" s="60">
        <v>6.5000000000000002E-2</v>
      </c>
      <c r="H29" s="65">
        <v>0.65900000000000003</v>
      </c>
      <c r="I29" s="60">
        <v>8.4000000000000005E-2</v>
      </c>
      <c r="J29" s="5">
        <v>0.35750251762336349</v>
      </c>
      <c r="K29" s="5">
        <v>1.4936220208123529E-2</v>
      </c>
      <c r="L29" s="4">
        <v>1.0448136958710976</v>
      </c>
      <c r="M29" s="6">
        <v>6.0087277609936214E-2</v>
      </c>
      <c r="N29" s="5">
        <v>0.1847935548841893</v>
      </c>
      <c r="O29" s="61">
        <f t="shared" si="1"/>
        <v>0.2467076430506924</v>
      </c>
      <c r="P29" s="61">
        <f t="shared" si="2"/>
        <v>1.7529868956256512E-2</v>
      </c>
      <c r="Q29" s="61">
        <f t="shared" si="3"/>
        <v>0.50479216274148242</v>
      </c>
      <c r="R29" s="6">
        <f t="shared" si="4"/>
        <v>6.6702935083056539E-2</v>
      </c>
      <c r="S29" s="5">
        <f t="shared" si="5"/>
        <v>0.12440528230775767</v>
      </c>
      <c r="T29" s="4" t="s">
        <v>37</v>
      </c>
      <c r="U29" s="4" t="s">
        <v>37</v>
      </c>
      <c r="V29" s="4" t="s">
        <v>37</v>
      </c>
      <c r="W29" s="4" t="s">
        <v>37</v>
      </c>
      <c r="X29" s="4"/>
      <c r="Y29" s="5"/>
      <c r="AA29" s="5"/>
    </row>
    <row r="30" spans="1:28" x14ac:dyDescent="0.2">
      <c r="A30" s="31" t="s">
        <v>33</v>
      </c>
      <c r="B30" s="31" t="s">
        <v>28</v>
      </c>
      <c r="C30" s="4">
        <v>2.1907476635514018</v>
      </c>
      <c r="D30" s="3">
        <v>65</v>
      </c>
      <c r="E30" s="7" t="s">
        <v>37</v>
      </c>
      <c r="F30" s="65">
        <v>0.59399999999999997</v>
      </c>
      <c r="G30" s="60">
        <v>7.0999999999999994E-2</v>
      </c>
      <c r="H30" s="65">
        <v>1.1539999999999999</v>
      </c>
      <c r="I30" s="60">
        <v>0.09</v>
      </c>
      <c r="J30" s="5">
        <v>0.47088255733148027</v>
      </c>
      <c r="K30" s="5">
        <v>0.61417651146629604</v>
      </c>
      <c r="L30" s="5">
        <v>0.45906879777623355</v>
      </c>
      <c r="M30" s="5">
        <v>0.29617790132036137</v>
      </c>
      <c r="N30" s="5">
        <v>0.30159833217512161</v>
      </c>
      <c r="O30" s="61">
        <f t="shared" si="1"/>
        <v>0.3249496720896381</v>
      </c>
      <c r="P30" s="61">
        <f t="shared" si="2"/>
        <v>0.72082719804567985</v>
      </c>
      <c r="Q30" s="61">
        <f t="shared" si="3"/>
        <v>0.2217948828507576</v>
      </c>
      <c r="R30" s="5">
        <f t="shared" si="4"/>
        <v>0.32878732588046372</v>
      </c>
      <c r="S30" s="5">
        <f t="shared" si="5"/>
        <v>0.20303968761956573</v>
      </c>
      <c r="T30" s="68" t="s">
        <v>37</v>
      </c>
      <c r="U30" s="68" t="s">
        <v>37</v>
      </c>
      <c r="V30" s="4" t="s">
        <v>37</v>
      </c>
      <c r="W30" s="4" t="s">
        <v>37</v>
      </c>
      <c r="X30" s="4"/>
      <c r="Y30" s="5"/>
      <c r="AA30" s="5"/>
    </row>
    <row r="31" spans="1:28" x14ac:dyDescent="0.2">
      <c r="A31" s="31" t="s">
        <v>34</v>
      </c>
      <c r="B31" s="31" t="s">
        <v>28</v>
      </c>
      <c r="C31" s="5">
        <v>0.57172859450726976</v>
      </c>
      <c r="D31" s="3">
        <v>50</v>
      </c>
      <c r="E31" s="7" t="s">
        <v>37</v>
      </c>
      <c r="F31" s="65">
        <v>0.64100000000000001</v>
      </c>
      <c r="G31" s="60">
        <v>7.4999999999999997E-2</v>
      </c>
      <c r="H31" s="65">
        <v>1.3029999999999999</v>
      </c>
      <c r="I31" s="60">
        <v>8.8999999999999996E-2</v>
      </c>
      <c r="J31" s="5">
        <v>0.41780903564191207</v>
      </c>
      <c r="K31" s="5">
        <v>2.3554654905233049E-2</v>
      </c>
      <c r="L31" s="5">
        <v>0.25092382882345932</v>
      </c>
      <c r="M31" s="6">
        <v>4.2186196209321736E-2</v>
      </c>
      <c r="N31" s="5">
        <v>1.2003814519012996E-2</v>
      </c>
      <c r="O31" s="61">
        <f t="shared" si="1"/>
        <v>0.28832435394788558</v>
      </c>
      <c r="P31" s="61">
        <f t="shared" si="2"/>
        <v>2.7644879898999216E-2</v>
      </c>
      <c r="Q31" s="61">
        <f t="shared" si="3"/>
        <v>0.12123154849110496</v>
      </c>
      <c r="R31" s="6">
        <f t="shared" si="4"/>
        <v>4.6830930258124251E-2</v>
      </c>
      <c r="S31" s="5">
        <f t="shared" si="5"/>
        <v>8.0811148145488697E-3</v>
      </c>
      <c r="T31" s="4" t="s">
        <v>37</v>
      </c>
      <c r="U31" s="4" t="s">
        <v>37</v>
      </c>
      <c r="V31" s="4" t="s">
        <v>37</v>
      </c>
      <c r="W31" s="4" t="s">
        <v>37</v>
      </c>
      <c r="X31" s="4"/>
      <c r="Y31" s="5"/>
      <c r="AA31" s="5"/>
    </row>
    <row r="32" spans="1:28" x14ac:dyDescent="0.2">
      <c r="A32" s="31" t="s">
        <v>35</v>
      </c>
      <c r="B32" s="31" t="s">
        <v>28</v>
      </c>
      <c r="C32" s="5">
        <v>0.50516666666666665</v>
      </c>
      <c r="D32" s="3">
        <v>30</v>
      </c>
      <c r="E32" s="7" t="s">
        <v>37</v>
      </c>
      <c r="F32" s="65">
        <v>0.54100000000000004</v>
      </c>
      <c r="G32" s="60">
        <v>7.2999999999999995E-2</v>
      </c>
      <c r="H32" s="65">
        <v>1.026</v>
      </c>
      <c r="I32" s="60">
        <v>8.6999999999999994E-2</v>
      </c>
      <c r="J32" s="5">
        <v>0.38016528925619836</v>
      </c>
      <c r="K32" s="5">
        <v>1.5147579693034237E-2</v>
      </c>
      <c r="L32" s="5">
        <v>0.29964580873671787</v>
      </c>
      <c r="M32" s="6">
        <v>3.5785123966942146E-2</v>
      </c>
      <c r="N32" s="5">
        <v>0</v>
      </c>
      <c r="O32" s="61">
        <f t="shared" si="1"/>
        <v>0.26234691466114607</v>
      </c>
      <c r="P32" s="61">
        <f t="shared" si="2"/>
        <v>1.7777930649343458E-2</v>
      </c>
      <c r="Q32" s="61">
        <f t="shared" si="3"/>
        <v>0.14477112660981978</v>
      </c>
      <c r="R32" s="6">
        <f t="shared" si="4"/>
        <v>3.9725094826252465E-2</v>
      </c>
      <c r="S32" s="5">
        <f t="shared" si="5"/>
        <v>0</v>
      </c>
      <c r="T32" s="4" t="s">
        <v>37</v>
      </c>
      <c r="U32" s="4" t="s">
        <v>37</v>
      </c>
      <c r="V32" s="4" t="s">
        <v>37</v>
      </c>
      <c r="W32" s="4" t="s">
        <v>37</v>
      </c>
      <c r="X32" s="4"/>
      <c r="Y32" s="5"/>
      <c r="AA32" s="5"/>
    </row>
    <row r="33" spans="1:24" x14ac:dyDescent="0.2">
      <c r="A33" s="31" t="s">
        <v>53</v>
      </c>
      <c r="B33" s="31" t="s">
        <v>44</v>
      </c>
      <c r="C33" s="3" t="s">
        <v>37</v>
      </c>
      <c r="D33" s="3" t="s">
        <v>37</v>
      </c>
      <c r="E33" s="3" t="s">
        <v>37</v>
      </c>
      <c r="F33" s="3">
        <v>-7.4999999999999997E-2</v>
      </c>
      <c r="G33" s="3">
        <v>7.1999999999999995E-2</v>
      </c>
      <c r="H33" s="3">
        <v>-0.16400000000000001</v>
      </c>
      <c r="I33" s="67">
        <v>8.6999999999999994E-2</v>
      </c>
      <c r="J33" s="3" t="s">
        <v>37</v>
      </c>
      <c r="K33" s="3" t="s">
        <v>37</v>
      </c>
      <c r="L33" s="64" t="s">
        <v>37</v>
      </c>
      <c r="M33" s="3" t="s">
        <v>37</v>
      </c>
      <c r="N33" s="3" t="s">
        <v>37</v>
      </c>
      <c r="O33" s="3" t="s">
        <v>37</v>
      </c>
      <c r="P33" s="3" t="s">
        <v>37</v>
      </c>
      <c r="Q33" s="3" t="s">
        <v>37</v>
      </c>
      <c r="R33" s="3" t="s">
        <v>37</v>
      </c>
      <c r="S33" s="3" t="s">
        <v>37</v>
      </c>
      <c r="T33" s="5" t="s">
        <v>37</v>
      </c>
      <c r="U33" s="5" t="s">
        <v>37</v>
      </c>
      <c r="V33" s="5" t="s">
        <v>37</v>
      </c>
      <c r="W33" s="5" t="s">
        <v>37</v>
      </c>
      <c r="X33" s="4"/>
    </row>
    <row r="34" spans="1:24" x14ac:dyDescent="0.2">
      <c r="A34" s="31" t="s">
        <v>43</v>
      </c>
      <c r="B34" s="31" t="s">
        <v>44</v>
      </c>
      <c r="C34" s="3" t="s">
        <v>37</v>
      </c>
      <c r="D34" s="3" t="s">
        <v>37</v>
      </c>
      <c r="E34" s="64" t="s">
        <v>37</v>
      </c>
      <c r="F34" s="64">
        <v>-9.9000000000000005E-2</v>
      </c>
      <c r="G34" s="64">
        <v>6.6000000000000003E-2</v>
      </c>
      <c r="H34" s="64">
        <v>-0.19700000000000001</v>
      </c>
      <c r="I34" s="64">
        <v>8.1000000000000003E-2</v>
      </c>
      <c r="J34" s="3" t="s">
        <v>37</v>
      </c>
      <c r="K34" s="3" t="s">
        <v>37</v>
      </c>
      <c r="L34" s="3" t="s">
        <v>37</v>
      </c>
      <c r="M34" s="64" t="s">
        <v>37</v>
      </c>
      <c r="N34" s="64" t="s">
        <v>37</v>
      </c>
      <c r="O34" s="3" t="s">
        <v>37</v>
      </c>
      <c r="P34" s="3" t="s">
        <v>37</v>
      </c>
      <c r="Q34" s="3" t="s">
        <v>37</v>
      </c>
      <c r="R34" s="64" t="s">
        <v>37</v>
      </c>
      <c r="S34" s="64" t="s">
        <v>37</v>
      </c>
      <c r="T34" s="3" t="s">
        <v>37</v>
      </c>
      <c r="U34" s="3" t="s">
        <v>37</v>
      </c>
      <c r="V34" s="3" t="s">
        <v>37</v>
      </c>
      <c r="W34" s="3" t="s">
        <v>37</v>
      </c>
      <c r="X34" s="4"/>
    </row>
    <row r="35" spans="1:24" x14ac:dyDescent="0.2">
      <c r="A35" s="31" t="s">
        <v>40</v>
      </c>
      <c r="B35" s="31" t="s">
        <v>41</v>
      </c>
      <c r="C35" s="3" t="s">
        <v>37</v>
      </c>
      <c r="D35" s="3" t="s">
        <v>37</v>
      </c>
      <c r="E35" s="60" t="s">
        <v>37</v>
      </c>
      <c r="F35" s="60">
        <v>-0.13900000000000001</v>
      </c>
      <c r="G35" s="60">
        <v>6.6000000000000003E-2</v>
      </c>
      <c r="H35" s="60">
        <v>-0.26</v>
      </c>
      <c r="I35" s="60">
        <v>7.3999999999999996E-2</v>
      </c>
      <c r="J35" s="3" t="s">
        <v>37</v>
      </c>
      <c r="K35" s="3" t="s">
        <v>37</v>
      </c>
      <c r="L35" s="3" t="s">
        <v>37</v>
      </c>
      <c r="M35" s="60" t="s">
        <v>37</v>
      </c>
      <c r="N35" s="60" t="s">
        <v>37</v>
      </c>
      <c r="O35" s="3" t="s">
        <v>37</v>
      </c>
      <c r="P35" s="3" t="s">
        <v>37</v>
      </c>
      <c r="Q35" s="3" t="s">
        <v>37</v>
      </c>
      <c r="R35" s="60" t="s">
        <v>37</v>
      </c>
      <c r="S35" s="60" t="s">
        <v>37</v>
      </c>
      <c r="T35" s="3" t="s">
        <v>37</v>
      </c>
      <c r="U35" s="3" t="s">
        <v>37</v>
      </c>
      <c r="V35" s="3" t="s">
        <v>37</v>
      </c>
      <c r="W35" s="3" t="s">
        <v>37</v>
      </c>
      <c r="X35" s="4"/>
    </row>
    <row r="36" spans="1:24" x14ac:dyDescent="0.2">
      <c r="A36" s="31" t="s">
        <v>42</v>
      </c>
      <c r="B36" s="31" t="s">
        <v>41</v>
      </c>
      <c r="C36" s="3" t="s">
        <v>37</v>
      </c>
      <c r="D36" s="3" t="s">
        <v>37</v>
      </c>
      <c r="E36" s="60" t="s">
        <v>37</v>
      </c>
      <c r="F36" s="60">
        <v>-1.847</v>
      </c>
      <c r="G36" s="60">
        <v>6.9000000000000006E-2</v>
      </c>
      <c r="H36" s="60">
        <v>-3.714</v>
      </c>
      <c r="I36" s="60">
        <v>8.2000000000000003E-2</v>
      </c>
      <c r="J36" s="3" t="s">
        <v>37</v>
      </c>
      <c r="K36" s="3" t="s">
        <v>37</v>
      </c>
      <c r="L36" s="3" t="s">
        <v>37</v>
      </c>
      <c r="M36" s="60" t="s">
        <v>37</v>
      </c>
      <c r="N36" s="60" t="s">
        <v>37</v>
      </c>
      <c r="O36" s="3" t="s">
        <v>37</v>
      </c>
      <c r="P36" s="3" t="s">
        <v>37</v>
      </c>
      <c r="Q36" s="3" t="s">
        <v>37</v>
      </c>
      <c r="R36" s="60" t="s">
        <v>37</v>
      </c>
      <c r="S36" s="60" t="s">
        <v>37</v>
      </c>
      <c r="T36" s="3" t="s">
        <v>37</v>
      </c>
      <c r="U36" s="3" t="s">
        <v>37</v>
      </c>
      <c r="V36" s="3" t="s">
        <v>37</v>
      </c>
      <c r="W36" s="3" t="s">
        <v>37</v>
      </c>
      <c r="X36" s="4"/>
    </row>
    <row r="37" spans="1:24" x14ac:dyDescent="0.2">
      <c r="B37" s="32"/>
      <c r="C37" s="32"/>
      <c r="D37" s="60"/>
      <c r="E37" s="60"/>
      <c r="F37" s="60"/>
      <c r="G37" s="60"/>
      <c r="Q37" s="5"/>
      <c r="V37" s="60"/>
    </row>
    <row r="38" spans="1:24" x14ac:dyDescent="0.2">
      <c r="A38" s="69" t="s">
        <v>90</v>
      </c>
      <c r="B38" s="32"/>
      <c r="C38" s="32"/>
      <c r="D38" s="32"/>
      <c r="E38" s="32"/>
      <c r="F38" s="32"/>
      <c r="G38" s="32"/>
      <c r="S38" s="5"/>
      <c r="T38" s="5"/>
      <c r="U38" s="5"/>
      <c r="V38" s="5"/>
    </row>
    <row r="39" spans="1:24" x14ac:dyDescent="0.2">
      <c r="S39" s="5"/>
      <c r="T39" s="5"/>
      <c r="U39" s="5"/>
      <c r="V39" s="5"/>
    </row>
    <row r="40" spans="1:24" x14ac:dyDescent="0.2">
      <c r="S40" s="5"/>
      <c r="T40" s="5"/>
      <c r="U40" s="5"/>
      <c r="V40" s="5"/>
    </row>
    <row r="41" spans="1:24" x14ac:dyDescent="0.2">
      <c r="A41" s="71" t="s">
        <v>101</v>
      </c>
      <c r="S41" s="5"/>
      <c r="T41" s="5"/>
      <c r="U41" s="5"/>
      <c r="V41" s="5"/>
    </row>
    <row r="42" spans="1:24" x14ac:dyDescent="0.2">
      <c r="A42" t="s">
        <v>89</v>
      </c>
      <c r="S42" s="5"/>
      <c r="T42" s="5"/>
      <c r="U42" s="5"/>
      <c r="V42" s="5"/>
    </row>
    <row r="43" spans="1:24" x14ac:dyDescent="0.2">
      <c r="A43" t="s">
        <v>93</v>
      </c>
      <c r="S43" s="5"/>
      <c r="T43" s="5"/>
      <c r="U43" s="5"/>
      <c r="V43" s="5"/>
    </row>
    <row r="44" spans="1:24" x14ac:dyDescent="0.2">
      <c r="S44" s="5"/>
      <c r="T44" s="5"/>
      <c r="U44" s="5"/>
      <c r="V44" s="5"/>
    </row>
    <row r="45" spans="1:24" x14ac:dyDescent="0.2">
      <c r="J45" s="6"/>
      <c r="S45" s="5"/>
      <c r="T45" s="5"/>
      <c r="U45" s="5"/>
      <c r="V45" s="5"/>
    </row>
    <row r="46" spans="1:24" x14ac:dyDescent="0.2">
      <c r="S46" s="5"/>
      <c r="T46" s="5"/>
      <c r="U46" s="5"/>
      <c r="V46" s="5"/>
    </row>
    <row r="47" spans="1:24" x14ac:dyDescent="0.2">
      <c r="S47" s="5"/>
      <c r="T47" s="5"/>
      <c r="U47" s="5"/>
      <c r="V47" s="5"/>
    </row>
    <row r="48" spans="1:24" x14ac:dyDescent="0.2">
      <c r="S48" s="5"/>
      <c r="T48" s="5"/>
      <c r="U48" s="5"/>
      <c r="V48" s="5"/>
    </row>
    <row r="49" spans="19:22" x14ac:dyDescent="0.2">
      <c r="S49" s="5"/>
      <c r="T49" s="5"/>
      <c r="U49" s="5"/>
      <c r="V49" s="5"/>
    </row>
    <row r="50" spans="19:22" x14ac:dyDescent="0.2">
      <c r="S50" s="5"/>
      <c r="T50" s="5"/>
      <c r="U50" s="5"/>
      <c r="V50" s="5"/>
    </row>
    <row r="51" spans="19:22" x14ac:dyDescent="0.2">
      <c r="S51" s="5"/>
      <c r="T51" s="5"/>
      <c r="U51" s="5"/>
      <c r="V51" s="5"/>
    </row>
    <row r="52" spans="19:22" x14ac:dyDescent="0.2">
      <c r="S52" s="5"/>
      <c r="T52" s="5"/>
      <c r="U52" s="5"/>
      <c r="V52" s="5"/>
    </row>
    <row r="53" spans="19:22" x14ac:dyDescent="0.2">
      <c r="S53" s="5"/>
      <c r="T53" s="5"/>
      <c r="U53" s="5"/>
      <c r="V53" s="5"/>
    </row>
    <row r="54" spans="19:22" x14ac:dyDescent="0.2">
      <c r="S54" s="5"/>
      <c r="T54" s="5"/>
      <c r="U54" s="5"/>
      <c r="V54" s="5"/>
    </row>
    <row r="55" spans="19:22" x14ac:dyDescent="0.2">
      <c r="S55" s="5"/>
      <c r="T55" s="5"/>
      <c r="U55" s="5"/>
      <c r="V55" s="5"/>
    </row>
    <row r="56" spans="19:22" x14ac:dyDescent="0.2">
      <c r="S56" s="5"/>
      <c r="T56" s="5"/>
      <c r="U56" s="5"/>
      <c r="V56" s="5"/>
    </row>
    <row r="57" spans="19:22" x14ac:dyDescent="0.2">
      <c r="S57" s="5"/>
      <c r="T57" s="5"/>
      <c r="U57" s="5"/>
      <c r="V57" s="5"/>
    </row>
    <row r="58" spans="19:22" x14ac:dyDescent="0.2">
      <c r="S58" s="5"/>
      <c r="T58" s="5"/>
      <c r="U58" s="5"/>
      <c r="V58" s="5"/>
    </row>
    <row r="59" spans="19:22" x14ac:dyDescent="0.2">
      <c r="S59" s="5"/>
      <c r="T59" s="5"/>
      <c r="U59" s="5"/>
      <c r="V59" s="5"/>
    </row>
    <row r="60" spans="19:22" x14ac:dyDescent="0.2">
      <c r="S60" s="5"/>
      <c r="T60" s="5"/>
      <c r="U60" s="5"/>
      <c r="V60" s="5"/>
    </row>
    <row r="61" spans="19:22" x14ac:dyDescent="0.2">
      <c r="S61" s="5"/>
      <c r="T61" s="5"/>
      <c r="U61" s="5"/>
      <c r="V61" s="5"/>
    </row>
    <row r="62" spans="19:22" x14ac:dyDescent="0.2">
      <c r="S62" s="5"/>
      <c r="T62" s="5"/>
      <c r="U62" s="5"/>
      <c r="V62" s="5"/>
    </row>
    <row r="63" spans="19:22" x14ac:dyDescent="0.2">
      <c r="S63" s="5"/>
      <c r="T63" s="5"/>
      <c r="U63" s="5"/>
      <c r="V63" s="5"/>
    </row>
    <row r="64" spans="19:22" x14ac:dyDescent="0.2">
      <c r="S64" s="5"/>
      <c r="T64" s="5"/>
      <c r="U64" s="5"/>
      <c r="V64" s="5"/>
    </row>
    <row r="65" spans="19:22" x14ac:dyDescent="0.2">
      <c r="S65" s="5"/>
      <c r="T65" s="5"/>
      <c r="U65" s="5"/>
      <c r="V65" s="5"/>
    </row>
    <row r="66" spans="19:22" x14ac:dyDescent="0.2">
      <c r="S66" s="5"/>
      <c r="T66" s="5"/>
      <c r="U66" s="5"/>
      <c r="V66" s="5"/>
    </row>
    <row r="67" spans="19:22" x14ac:dyDescent="0.2">
      <c r="S67" s="5"/>
      <c r="T67" s="5"/>
      <c r="U67" s="5"/>
      <c r="V67" s="5"/>
    </row>
    <row r="68" spans="19:22" x14ac:dyDescent="0.2">
      <c r="S68" s="5"/>
      <c r="T68" s="5"/>
      <c r="U68" s="5"/>
      <c r="V68" s="5"/>
    </row>
    <row r="69" spans="19:22" x14ac:dyDescent="0.2">
      <c r="S69" s="5"/>
      <c r="T69" s="5"/>
      <c r="U69" s="5"/>
      <c r="V69" s="5"/>
    </row>
    <row r="70" spans="19:22" x14ac:dyDescent="0.2">
      <c r="S70" s="5"/>
      <c r="T70" s="5"/>
      <c r="U70" s="5"/>
      <c r="V70" s="5"/>
    </row>
    <row r="71" spans="19:22" x14ac:dyDescent="0.2">
      <c r="S71" s="5"/>
      <c r="T71" s="5"/>
      <c r="U71" s="5"/>
      <c r="V71" s="5"/>
    </row>
    <row r="72" spans="19:22" x14ac:dyDescent="0.2">
      <c r="S72" s="5"/>
      <c r="T72" s="5"/>
      <c r="U72" s="5"/>
      <c r="V72" s="5"/>
    </row>
    <row r="73" spans="19:22" x14ac:dyDescent="0.2">
      <c r="S73" s="5"/>
      <c r="T73" s="5"/>
      <c r="U73" s="5"/>
      <c r="V73" s="5"/>
    </row>
    <row r="74" spans="19:22" x14ac:dyDescent="0.2">
      <c r="S74" s="5"/>
      <c r="T74" s="5"/>
      <c r="U74" s="5"/>
      <c r="V74" s="5"/>
    </row>
    <row r="75" spans="19:22" x14ac:dyDescent="0.2">
      <c r="S75" s="5"/>
      <c r="T75" s="5"/>
      <c r="U75" s="5"/>
      <c r="V75" s="5"/>
    </row>
    <row r="76" spans="19:22" x14ac:dyDescent="0.2">
      <c r="S76" s="5"/>
      <c r="T76" s="5"/>
      <c r="U76" s="5"/>
      <c r="V76" s="5"/>
    </row>
    <row r="77" spans="19:22" x14ac:dyDescent="0.2">
      <c r="S77" s="5"/>
      <c r="T77" s="5"/>
      <c r="U77" s="5"/>
      <c r="V77" s="5"/>
    </row>
    <row r="78" spans="19:22" x14ac:dyDescent="0.2">
      <c r="S78" s="5"/>
      <c r="T78" s="5"/>
      <c r="U78" s="5"/>
      <c r="V78" s="5"/>
    </row>
    <row r="79" spans="19:22" x14ac:dyDescent="0.2">
      <c r="S79" s="5"/>
      <c r="T79" s="5"/>
      <c r="U79" s="5"/>
      <c r="V79" s="5"/>
    </row>
    <row r="80" spans="19:22" x14ac:dyDescent="0.2">
      <c r="S80" s="5"/>
      <c r="T80" s="5"/>
      <c r="U80" s="5"/>
      <c r="V80" s="5"/>
    </row>
    <row r="81" spans="19:22" x14ac:dyDescent="0.2">
      <c r="S81" s="5"/>
      <c r="T81" s="5"/>
      <c r="U81" s="5"/>
      <c r="V81" s="5"/>
    </row>
    <row r="82" spans="19:22" x14ac:dyDescent="0.2">
      <c r="S82" s="5"/>
      <c r="T82" s="5"/>
      <c r="U82" s="5"/>
      <c r="V82" s="5"/>
    </row>
    <row r="83" spans="19:22" x14ac:dyDescent="0.2">
      <c r="S83" s="5"/>
      <c r="T83" s="5"/>
      <c r="U83" s="5"/>
      <c r="V83" s="5"/>
    </row>
    <row r="84" spans="19:22" x14ac:dyDescent="0.2">
      <c r="S84" s="5"/>
      <c r="T84" s="5"/>
      <c r="U84" s="5"/>
      <c r="V84" s="5"/>
    </row>
    <row r="85" spans="19:22" x14ac:dyDescent="0.2">
      <c r="S85" s="5"/>
      <c r="T85" s="5"/>
      <c r="U85" s="5"/>
      <c r="V85" s="5"/>
    </row>
    <row r="86" spans="19:22" x14ac:dyDescent="0.2">
      <c r="S86" s="5"/>
      <c r="T86" s="5"/>
      <c r="U86" s="5"/>
      <c r="V86" s="5"/>
    </row>
    <row r="87" spans="19:22" x14ac:dyDescent="0.2">
      <c r="S87" s="5"/>
      <c r="T87" s="5"/>
      <c r="U87" s="5"/>
      <c r="V87" s="5"/>
    </row>
    <row r="88" spans="19:22" x14ac:dyDescent="0.2">
      <c r="S88" s="5"/>
      <c r="T88" s="5"/>
      <c r="U88" s="5"/>
      <c r="V88" s="5"/>
    </row>
    <row r="89" spans="19:22" x14ac:dyDescent="0.2">
      <c r="S89" s="5"/>
      <c r="T89" s="5"/>
      <c r="U89" s="5"/>
      <c r="V89" s="5"/>
    </row>
    <row r="90" spans="19:22" x14ac:dyDescent="0.2">
      <c r="S90" s="5"/>
      <c r="T90" s="5"/>
      <c r="U90" s="5"/>
      <c r="V90" s="5"/>
    </row>
    <row r="91" spans="19:22" x14ac:dyDescent="0.2">
      <c r="S91" s="5"/>
      <c r="T91" s="5"/>
      <c r="U91" s="5"/>
      <c r="V91" s="5"/>
    </row>
    <row r="92" spans="19:22" x14ac:dyDescent="0.2">
      <c r="S92" s="5"/>
      <c r="T92" s="5"/>
      <c r="U92" s="5"/>
      <c r="V92" s="5"/>
    </row>
    <row r="93" spans="19:22" x14ac:dyDescent="0.2">
      <c r="S93" s="5"/>
      <c r="T93" s="5"/>
      <c r="U93" s="5"/>
      <c r="V93" s="5"/>
    </row>
    <row r="94" spans="19:22" x14ac:dyDescent="0.2">
      <c r="S94" s="5"/>
      <c r="T94" s="5"/>
      <c r="U94" s="5"/>
      <c r="V94" s="5"/>
    </row>
    <row r="95" spans="19:22" x14ac:dyDescent="0.2">
      <c r="S95" s="5"/>
      <c r="T95" s="5"/>
      <c r="U95" s="5"/>
      <c r="V95" s="5"/>
    </row>
    <row r="96" spans="19:22" x14ac:dyDescent="0.2">
      <c r="S96" s="5"/>
      <c r="T96" s="5"/>
      <c r="U96" s="5"/>
      <c r="V96" s="5"/>
    </row>
    <row r="97" spans="19:22" x14ac:dyDescent="0.2">
      <c r="S97" s="5"/>
      <c r="T97" s="5"/>
      <c r="U97" s="5"/>
      <c r="V97" s="5"/>
    </row>
    <row r="98" spans="19:22" x14ac:dyDescent="0.2">
      <c r="S98" s="5"/>
      <c r="T98" s="5"/>
      <c r="U98" s="5"/>
      <c r="V98" s="5"/>
    </row>
    <row r="99" spans="19:22" x14ac:dyDescent="0.2">
      <c r="S99" s="5"/>
      <c r="T99" s="5"/>
      <c r="U99" s="5"/>
      <c r="V99" s="5"/>
    </row>
    <row r="100" spans="19:22" x14ac:dyDescent="0.2">
      <c r="S100" s="5"/>
      <c r="T100" s="5"/>
      <c r="U100" s="5"/>
      <c r="V100" s="5"/>
    </row>
    <row r="101" spans="19:22" x14ac:dyDescent="0.2">
      <c r="S101" s="5"/>
      <c r="T101" s="5"/>
      <c r="U101" s="5"/>
      <c r="V101" s="5"/>
    </row>
    <row r="102" spans="19:22" x14ac:dyDescent="0.2">
      <c r="S102" s="5"/>
      <c r="T102" s="5"/>
      <c r="U102" s="5"/>
      <c r="V102" s="5"/>
    </row>
    <row r="103" spans="19:22" x14ac:dyDescent="0.2">
      <c r="S103" s="5"/>
      <c r="T103" s="5"/>
      <c r="U103" s="5"/>
      <c r="V103" s="5"/>
    </row>
    <row r="104" spans="19:22" x14ac:dyDescent="0.2">
      <c r="S104" s="5"/>
      <c r="T104" s="5"/>
      <c r="U104" s="5"/>
      <c r="V104" s="5"/>
    </row>
    <row r="105" spans="19:22" x14ac:dyDescent="0.2">
      <c r="S105" s="5"/>
      <c r="T105" s="5"/>
      <c r="U105" s="5"/>
      <c r="V105" s="5"/>
    </row>
    <row r="106" spans="19:22" x14ac:dyDescent="0.2">
      <c r="S106" s="5"/>
      <c r="T106" s="5"/>
      <c r="U106" s="5"/>
      <c r="V106" s="5"/>
    </row>
    <row r="107" spans="19:22" x14ac:dyDescent="0.2">
      <c r="S107" s="5"/>
      <c r="T107" s="5"/>
      <c r="U107" s="5"/>
      <c r="V107" s="5"/>
    </row>
    <row r="108" spans="19:22" x14ac:dyDescent="0.2">
      <c r="S108" s="5"/>
      <c r="T108" s="5"/>
      <c r="U108" s="5"/>
      <c r="V108" s="5"/>
    </row>
    <row r="109" spans="19:22" x14ac:dyDescent="0.2">
      <c r="S109" s="5"/>
      <c r="T109" s="5"/>
      <c r="U109" s="5"/>
      <c r="V109" s="5"/>
    </row>
    <row r="110" spans="19:22" x14ac:dyDescent="0.2">
      <c r="S110" s="5"/>
      <c r="T110" s="5"/>
      <c r="U110" s="5"/>
      <c r="V110" s="5"/>
    </row>
    <row r="111" spans="19:22" x14ac:dyDescent="0.2">
      <c r="S111" s="5"/>
      <c r="T111" s="5"/>
      <c r="U111" s="5"/>
      <c r="V111" s="5"/>
    </row>
    <row r="112" spans="19:22" x14ac:dyDescent="0.2">
      <c r="S112" s="5"/>
      <c r="T112" s="5"/>
      <c r="U112" s="5"/>
      <c r="V112" s="5"/>
    </row>
    <row r="113" spans="19:22" x14ac:dyDescent="0.2">
      <c r="S113" s="5"/>
      <c r="T113" s="5"/>
      <c r="U113" s="5"/>
      <c r="V113" s="5"/>
    </row>
    <row r="114" spans="19:22" x14ac:dyDescent="0.2">
      <c r="S114" s="5"/>
      <c r="T114" s="5"/>
      <c r="U114" s="5"/>
      <c r="V114" s="5"/>
    </row>
    <row r="115" spans="19:22" x14ac:dyDescent="0.2">
      <c r="S115" s="5"/>
      <c r="T115" s="5"/>
      <c r="U115" s="5"/>
      <c r="V115" s="5"/>
    </row>
    <row r="116" spans="19:22" x14ac:dyDescent="0.2">
      <c r="S116" s="5"/>
      <c r="T116" s="5"/>
      <c r="U116" s="5"/>
      <c r="V116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62A3-B7D5-6A4C-BA96-2DC8AC191635}">
  <dimension ref="A7:X71"/>
  <sheetViews>
    <sheetView zoomScaleNormal="100" workbookViewId="0"/>
  </sheetViews>
  <sheetFormatPr baseColWidth="10" defaultRowHeight="16" x14ac:dyDescent="0.2"/>
  <cols>
    <col min="1" max="1" width="13.83203125" style="3" bestFit="1" customWidth="1"/>
    <col min="2" max="5" width="10.83203125" style="3"/>
    <col min="6" max="6" width="13.5" style="3" bestFit="1" customWidth="1"/>
    <col min="7" max="10" width="10.83203125" style="3"/>
    <col min="11" max="11" width="17.33203125" style="3" bestFit="1" customWidth="1"/>
    <col min="12" max="12" width="18.6640625" style="3" customWidth="1"/>
    <col min="13" max="15" width="10.83203125" style="3"/>
    <col min="16" max="16" width="12.1640625" style="3" bestFit="1" customWidth="1"/>
    <col min="17" max="18" width="10.83203125" style="3"/>
    <col min="19" max="20" width="14" style="3" customWidth="1"/>
    <col min="21" max="16384" width="10.83203125" style="3"/>
  </cols>
  <sheetData>
    <row r="7" spans="1:24" s="1" customFormat="1" ht="18" x14ac:dyDescent="0.2">
      <c r="A7" s="1" t="s">
        <v>94</v>
      </c>
    </row>
    <row r="9" spans="1:24" x14ac:dyDescent="0.2">
      <c r="A9" s="70" t="s">
        <v>95</v>
      </c>
      <c r="B9" s="34"/>
      <c r="C9" s="34"/>
      <c r="D9" s="35"/>
      <c r="F9" s="70" t="s">
        <v>96</v>
      </c>
      <c r="G9" s="34"/>
      <c r="H9" s="34"/>
      <c r="I9" s="36"/>
      <c r="J9" s="37"/>
      <c r="K9" s="70" t="s">
        <v>100</v>
      </c>
      <c r="L9" s="34"/>
      <c r="M9" s="34"/>
      <c r="N9" s="35"/>
      <c r="P9" s="70" t="s">
        <v>97</v>
      </c>
      <c r="Q9" s="34"/>
      <c r="R9" s="34"/>
      <c r="S9" s="35"/>
      <c r="U9" s="33" t="s">
        <v>50</v>
      </c>
      <c r="V9" s="34"/>
      <c r="W9" s="34"/>
      <c r="X9" s="35"/>
    </row>
    <row r="10" spans="1:24" ht="18" x14ac:dyDescent="0.2">
      <c r="A10" s="38"/>
      <c r="B10" s="10" t="s">
        <v>48</v>
      </c>
      <c r="C10" s="10" t="s">
        <v>1</v>
      </c>
      <c r="D10" s="15" t="s">
        <v>49</v>
      </c>
      <c r="E10" s="14"/>
      <c r="F10" s="38"/>
      <c r="G10" s="10" t="s">
        <v>48</v>
      </c>
      <c r="H10" s="10" t="s">
        <v>1</v>
      </c>
      <c r="I10" s="15" t="s">
        <v>49</v>
      </c>
      <c r="J10" s="14"/>
      <c r="K10" s="38"/>
      <c r="L10" s="10" t="s">
        <v>48</v>
      </c>
      <c r="M10" s="10" t="s">
        <v>1</v>
      </c>
      <c r="N10" s="15" t="s">
        <v>49</v>
      </c>
      <c r="O10" s="14"/>
      <c r="P10" s="17"/>
      <c r="Q10" s="10" t="s">
        <v>48</v>
      </c>
      <c r="R10" s="10" t="s">
        <v>1</v>
      </c>
      <c r="S10" s="15" t="s">
        <v>49</v>
      </c>
      <c r="T10" s="14"/>
      <c r="U10" s="38"/>
      <c r="V10" s="10" t="s">
        <v>48</v>
      </c>
      <c r="W10" s="10" t="s">
        <v>1</v>
      </c>
      <c r="X10" s="15" t="s">
        <v>49</v>
      </c>
    </row>
    <row r="11" spans="1:24" x14ac:dyDescent="0.2">
      <c r="A11" s="38" t="s">
        <v>8</v>
      </c>
      <c r="B11" s="10" t="s">
        <v>9</v>
      </c>
      <c r="C11" s="10" t="s">
        <v>9</v>
      </c>
      <c r="D11" s="22"/>
      <c r="F11" s="38" t="s">
        <v>8</v>
      </c>
      <c r="G11" s="10" t="s">
        <v>9</v>
      </c>
      <c r="H11" s="10" t="s">
        <v>9</v>
      </c>
      <c r="I11" s="22"/>
      <c r="K11" s="38" t="s">
        <v>8</v>
      </c>
      <c r="L11" s="10" t="s">
        <v>9</v>
      </c>
      <c r="M11" s="10" t="s">
        <v>9</v>
      </c>
      <c r="N11" s="15"/>
      <c r="O11" s="14"/>
      <c r="P11" s="38" t="s">
        <v>8</v>
      </c>
      <c r="Q11" s="10" t="s">
        <v>9</v>
      </c>
      <c r="R11" s="10" t="s">
        <v>9</v>
      </c>
      <c r="S11" s="22"/>
      <c r="U11" s="38" t="s">
        <v>8</v>
      </c>
      <c r="V11" s="10" t="s">
        <v>9</v>
      </c>
      <c r="W11" s="10" t="s">
        <v>9</v>
      </c>
      <c r="X11" s="22"/>
    </row>
    <row r="12" spans="1:24" x14ac:dyDescent="0.2">
      <c r="A12" s="17" t="s">
        <v>10</v>
      </c>
      <c r="B12" s="10">
        <v>-0.34</v>
      </c>
      <c r="C12" s="10">
        <v>0.02</v>
      </c>
      <c r="D12" s="39" t="s">
        <v>37</v>
      </c>
      <c r="E12" s="5"/>
      <c r="F12" s="38">
        <v>88.01</v>
      </c>
      <c r="G12" s="40">
        <v>0.04</v>
      </c>
      <c r="H12" s="40">
        <v>7.0000000000000007E-2</v>
      </c>
      <c r="I12" s="22">
        <f>G12-G$35</f>
        <v>0.45999999999999996</v>
      </c>
      <c r="K12" s="41" t="s">
        <v>10</v>
      </c>
      <c r="L12" s="40">
        <v>-7.0000000000000007E-2</v>
      </c>
      <c r="M12" s="40">
        <v>0.06</v>
      </c>
      <c r="N12" s="42" t="s">
        <v>37</v>
      </c>
      <c r="O12" s="43"/>
      <c r="P12" s="18">
        <v>75</v>
      </c>
      <c r="Q12" s="11">
        <v>-0.23159655789202427</v>
      </c>
      <c r="R12" s="11">
        <v>7.0000000000000007E-2</v>
      </c>
      <c r="S12" s="39">
        <f>Q12-Q$33</f>
        <v>0.19699360804207688</v>
      </c>
      <c r="T12" s="5"/>
      <c r="U12" s="44" t="s">
        <v>10</v>
      </c>
      <c r="V12" s="12">
        <v>-0.314</v>
      </c>
      <c r="W12" s="12">
        <v>8.6999999999999994E-2</v>
      </c>
      <c r="X12" s="22" t="s">
        <v>37</v>
      </c>
    </row>
    <row r="13" spans="1:24" x14ac:dyDescent="0.2">
      <c r="A13" s="17">
        <v>49.212327877958536</v>
      </c>
      <c r="B13" s="10">
        <v>-0.32269369775980006</v>
      </c>
      <c r="C13" s="10">
        <v>2.0473260061056327E-2</v>
      </c>
      <c r="D13" s="39">
        <f t="shared" ref="D13:D20" si="0">B13-B$12</f>
        <v>1.7306302240199967E-2</v>
      </c>
      <c r="E13" s="5"/>
      <c r="F13" s="38">
        <v>91.98</v>
      </c>
      <c r="G13" s="40">
        <v>0.09</v>
      </c>
      <c r="H13" s="40">
        <v>0.08</v>
      </c>
      <c r="I13" s="22">
        <f t="shared" ref="I13:I32" si="1">G13-G$35</f>
        <v>0.51</v>
      </c>
      <c r="K13" s="41">
        <v>52.616637379279084</v>
      </c>
      <c r="L13" s="40">
        <v>-0.15</v>
      </c>
      <c r="M13" s="40">
        <v>0.06</v>
      </c>
      <c r="N13" s="22">
        <f>L13-L$12</f>
        <v>-7.9999999999999988E-2</v>
      </c>
      <c r="P13" s="18">
        <v>76</v>
      </c>
      <c r="Q13" s="11">
        <v>-0.15327416214334866</v>
      </c>
      <c r="R13" s="11">
        <v>7.0000000000000007E-2</v>
      </c>
      <c r="S13" s="39">
        <f t="shared" ref="S13:S32" si="2">Q13-Q$33</f>
        <v>0.27531600379075249</v>
      </c>
      <c r="T13" s="5"/>
      <c r="U13" s="44" t="s">
        <v>10</v>
      </c>
      <c r="V13" s="12">
        <v>-0.32100000000000001</v>
      </c>
      <c r="W13" s="12">
        <v>9.0999999999999998E-2</v>
      </c>
      <c r="X13" s="22" t="s">
        <v>37</v>
      </c>
    </row>
    <row r="14" spans="1:24" x14ac:dyDescent="0.2">
      <c r="A14" s="17">
        <v>50.294782453312713</v>
      </c>
      <c r="B14" s="10">
        <v>-0.27</v>
      </c>
      <c r="C14" s="10">
        <v>0.01</v>
      </c>
      <c r="D14" s="39">
        <f>B14-B$12</f>
        <v>7.0000000000000007E-2</v>
      </c>
      <c r="E14" s="5"/>
      <c r="F14" s="38">
        <v>92.44</v>
      </c>
      <c r="G14" s="40">
        <v>0.11</v>
      </c>
      <c r="H14" s="40">
        <v>0.05</v>
      </c>
      <c r="I14" s="22">
        <f t="shared" si="1"/>
        <v>0.53</v>
      </c>
      <c r="K14" s="41">
        <v>56.731685890682115</v>
      </c>
      <c r="L14" s="40">
        <v>7.0000000000000007E-2</v>
      </c>
      <c r="M14" s="40">
        <v>0.06</v>
      </c>
      <c r="N14" s="22">
        <f>L14-L$12</f>
        <v>0.14000000000000001</v>
      </c>
      <c r="P14" s="18">
        <v>80</v>
      </c>
      <c r="Q14" s="11">
        <v>-0.24498842480731531</v>
      </c>
      <c r="R14" s="11">
        <v>7.0000000000000007E-2</v>
      </c>
      <c r="S14" s="39">
        <f t="shared" si="2"/>
        <v>0.18360174112678584</v>
      </c>
      <c r="T14" s="5"/>
      <c r="U14" s="44">
        <v>54.6</v>
      </c>
      <c r="V14" s="12">
        <v>0.65400000000000003</v>
      </c>
      <c r="W14" s="12">
        <v>8.8999999999999996E-2</v>
      </c>
      <c r="X14" s="39">
        <f>V14-V$13</f>
        <v>0.97500000000000009</v>
      </c>
    </row>
    <row r="15" spans="1:24" x14ac:dyDescent="0.2">
      <c r="A15" s="17">
        <v>51.198720563462118</v>
      </c>
      <c r="B15" s="10">
        <v>-0.28000000000000003</v>
      </c>
      <c r="C15" s="10">
        <v>0.04</v>
      </c>
      <c r="D15" s="39">
        <f t="shared" si="0"/>
        <v>0.06</v>
      </c>
      <c r="E15" s="5"/>
      <c r="F15" s="38">
        <v>92.25</v>
      </c>
      <c r="G15" s="40">
        <v>0.12</v>
      </c>
      <c r="H15" s="40">
        <v>0.09</v>
      </c>
      <c r="I15" s="22">
        <f t="shared" si="1"/>
        <v>0.54</v>
      </c>
      <c r="K15" s="41">
        <v>54.935838747100583</v>
      </c>
      <c r="L15" s="40">
        <v>-0.15</v>
      </c>
      <c r="M15" s="40">
        <v>0.06</v>
      </c>
      <c r="N15" s="22">
        <f>L15-L$12</f>
        <v>-7.9999999999999988E-2</v>
      </c>
      <c r="P15" s="18">
        <v>79.330073554634851</v>
      </c>
      <c r="Q15" s="11">
        <v>-0.26417801295815169</v>
      </c>
      <c r="R15" s="11">
        <v>0.08</v>
      </c>
      <c r="S15" s="39">
        <f t="shared" si="2"/>
        <v>0.16441215297594947</v>
      </c>
      <c r="T15" s="5"/>
      <c r="U15" s="44">
        <v>63.7</v>
      </c>
      <c r="V15" s="12">
        <v>0.92900000000000005</v>
      </c>
      <c r="W15" s="12">
        <v>9.4E-2</v>
      </c>
      <c r="X15" s="39">
        <f>V15-V$13</f>
        <v>1.25</v>
      </c>
    </row>
    <row r="16" spans="1:24" x14ac:dyDescent="0.2">
      <c r="A16" s="17">
        <v>49.863578913738706</v>
      </c>
      <c r="B16" s="10">
        <v>-0.24</v>
      </c>
      <c r="C16" s="10">
        <v>0.04</v>
      </c>
      <c r="D16" s="39">
        <f t="shared" si="0"/>
        <v>0.10000000000000003</v>
      </c>
      <c r="E16" s="5"/>
      <c r="F16" s="38">
        <v>92.42</v>
      </c>
      <c r="G16" s="40">
        <v>0.08</v>
      </c>
      <c r="H16" s="40">
        <v>0.12</v>
      </c>
      <c r="I16" s="22">
        <f t="shared" si="1"/>
        <v>0.5</v>
      </c>
      <c r="K16" s="41">
        <v>66.228252337439187</v>
      </c>
      <c r="L16" s="40">
        <v>0.55000000000000004</v>
      </c>
      <c r="M16" s="40">
        <v>0.06</v>
      </c>
      <c r="N16" s="22">
        <f>L16-L$12</f>
        <v>0.62000000000000011</v>
      </c>
      <c r="P16" s="18">
        <v>78.709378041876917</v>
      </c>
      <c r="Q16" s="11">
        <v>4.4510899104774904E-2</v>
      </c>
      <c r="R16" s="11">
        <v>7.0000000000000007E-2</v>
      </c>
      <c r="S16" s="39">
        <f>Q16-Q$33</f>
        <v>0.47310106503887606</v>
      </c>
      <c r="T16" s="5"/>
      <c r="U16" s="44">
        <v>68.8</v>
      </c>
      <c r="V16" s="12">
        <v>0.80800000000000005</v>
      </c>
      <c r="W16" s="12">
        <v>9.6000000000000002E-2</v>
      </c>
      <c r="X16" s="39">
        <f t="shared" ref="X16:X23" si="3">V16-V$13</f>
        <v>1.129</v>
      </c>
    </row>
    <row r="17" spans="1:24" x14ac:dyDescent="0.2">
      <c r="A17" s="17">
        <v>52.9863974563604</v>
      </c>
      <c r="B17" s="10">
        <v>-0.24</v>
      </c>
      <c r="C17" s="10">
        <v>0.01</v>
      </c>
      <c r="D17" s="39">
        <f t="shared" si="0"/>
        <v>0.10000000000000003</v>
      </c>
      <c r="E17" s="5"/>
      <c r="F17" s="38">
        <v>91.84</v>
      </c>
      <c r="G17" s="40">
        <v>0.17</v>
      </c>
      <c r="H17" s="40">
        <v>7.0000000000000007E-2</v>
      </c>
      <c r="I17" s="22">
        <f t="shared" si="1"/>
        <v>0.59</v>
      </c>
      <c r="K17" s="41" t="s">
        <v>10</v>
      </c>
      <c r="L17" s="40">
        <v>-0.17</v>
      </c>
      <c r="M17" s="40">
        <v>0.06</v>
      </c>
      <c r="N17" s="42" t="s">
        <v>37</v>
      </c>
      <c r="O17" s="43"/>
      <c r="P17" s="18">
        <v>77.173257765210053</v>
      </c>
      <c r="Q17" s="11">
        <v>-0.38435765695339574</v>
      </c>
      <c r="R17" s="11">
        <v>0.09</v>
      </c>
      <c r="S17" s="39">
        <f t="shared" si="2"/>
        <v>4.4232508980705409E-2</v>
      </c>
      <c r="T17" s="5"/>
      <c r="U17" s="44">
        <v>67.7</v>
      </c>
      <c r="V17" s="12">
        <v>1.137</v>
      </c>
      <c r="W17" s="12">
        <v>8.1000000000000003E-2</v>
      </c>
      <c r="X17" s="39">
        <f>V17-V$13</f>
        <v>1.458</v>
      </c>
    </row>
    <row r="18" spans="1:24" x14ac:dyDescent="0.2">
      <c r="A18" s="17">
        <v>54.795829700536558</v>
      </c>
      <c r="B18" s="10">
        <v>-0.20463805342479979</v>
      </c>
      <c r="C18" s="10">
        <v>2.382410405780017E-2</v>
      </c>
      <c r="D18" s="39">
        <f t="shared" si="0"/>
        <v>0.13536194657520023</v>
      </c>
      <c r="E18" s="5"/>
      <c r="F18" s="38">
        <v>90.72</v>
      </c>
      <c r="G18" s="40">
        <v>-0.25</v>
      </c>
      <c r="H18" s="40">
        <v>0.02</v>
      </c>
      <c r="I18" s="22">
        <f t="shared" si="1"/>
        <v>0.16999999999999998</v>
      </c>
      <c r="K18" s="41">
        <v>51.262506901065962</v>
      </c>
      <c r="L18" s="40">
        <v>-0.12</v>
      </c>
      <c r="M18" s="40">
        <v>0.06</v>
      </c>
      <c r="N18" s="22">
        <f>L18-L$17</f>
        <v>5.0000000000000017E-2</v>
      </c>
      <c r="P18" s="18">
        <v>78.059476280689381</v>
      </c>
      <c r="Q18" s="11">
        <v>-0.1920490339598202</v>
      </c>
      <c r="R18" s="11">
        <v>7.0000000000000007E-2</v>
      </c>
      <c r="S18" s="39">
        <f t="shared" si="2"/>
        <v>0.23654113197428095</v>
      </c>
      <c r="T18" s="5"/>
      <c r="U18" s="44">
        <v>53.1</v>
      </c>
      <c r="V18" s="12">
        <v>0.60099999999999998</v>
      </c>
      <c r="W18" s="12">
        <v>7.4999999999999997E-2</v>
      </c>
      <c r="X18" s="39">
        <f t="shared" si="3"/>
        <v>0.92199999999999993</v>
      </c>
    </row>
    <row r="19" spans="1:24" x14ac:dyDescent="0.2">
      <c r="A19" s="17">
        <v>54.861719844225007</v>
      </c>
      <c r="B19" s="10">
        <v>-0.2203536631248002</v>
      </c>
      <c r="C19" s="10">
        <v>7.832357428851161E-3</v>
      </c>
      <c r="D19" s="39">
        <f t="shared" si="0"/>
        <v>0.11964633687519982</v>
      </c>
      <c r="E19" s="5"/>
      <c r="F19" s="38">
        <v>90.15</v>
      </c>
      <c r="G19" s="40">
        <v>0.22</v>
      </c>
      <c r="H19" s="40">
        <v>0.04</v>
      </c>
      <c r="I19" s="22">
        <f t="shared" si="1"/>
        <v>0.64</v>
      </c>
      <c r="K19" s="41">
        <v>54.210288260193053</v>
      </c>
      <c r="L19" s="40">
        <v>-0.1</v>
      </c>
      <c r="M19" s="40">
        <v>0.06</v>
      </c>
      <c r="N19" s="22">
        <f>L19-L$17</f>
        <v>7.0000000000000007E-2</v>
      </c>
      <c r="P19" s="18">
        <v>71.880826239209725</v>
      </c>
      <c r="Q19" s="11">
        <v>-6.948002880520443E-2</v>
      </c>
      <c r="R19" s="11">
        <v>7.0000000000000007E-2</v>
      </c>
      <c r="S19" s="39">
        <f t="shared" si="2"/>
        <v>0.35911013712889672</v>
      </c>
      <c r="T19" s="5"/>
      <c r="U19" s="44">
        <v>53.9</v>
      </c>
      <c r="V19" s="12">
        <v>1.1639999999999999</v>
      </c>
      <c r="W19" s="12">
        <v>7.8E-2</v>
      </c>
      <c r="X19" s="39">
        <f t="shared" si="3"/>
        <v>1.4849999999999999</v>
      </c>
    </row>
    <row r="20" spans="1:24" x14ac:dyDescent="0.2">
      <c r="A20" s="17">
        <v>55.630569977331831</v>
      </c>
      <c r="B20" s="10">
        <v>-0.21027183531729987</v>
      </c>
      <c r="C20" s="10">
        <v>3.1581229857889297E-2</v>
      </c>
      <c r="D20" s="39">
        <f t="shared" si="0"/>
        <v>0.12972816468270015</v>
      </c>
      <c r="E20" s="5"/>
      <c r="F20" s="38">
        <v>89.09</v>
      </c>
      <c r="G20" s="40">
        <v>-0.1</v>
      </c>
      <c r="H20" s="40">
        <v>0.01</v>
      </c>
      <c r="I20" s="22">
        <f t="shared" si="1"/>
        <v>0.31999999999999995</v>
      </c>
      <c r="K20" s="41">
        <v>56.762834911356123</v>
      </c>
      <c r="L20" s="40">
        <v>0</v>
      </c>
      <c r="M20" s="40">
        <v>0.06</v>
      </c>
      <c r="N20" s="22">
        <f>L20-L$17</f>
        <v>0.17</v>
      </c>
      <c r="P20" s="18">
        <v>73</v>
      </c>
      <c r="Q20" s="11">
        <v>-0.24833458230195893</v>
      </c>
      <c r="R20" s="11">
        <v>7.0000000000000007E-2</v>
      </c>
      <c r="S20" s="39">
        <f t="shared" si="2"/>
        <v>0.18025558363214222</v>
      </c>
      <c r="T20" s="5"/>
      <c r="U20" s="44">
        <v>64.400000000000006</v>
      </c>
      <c r="V20" s="12">
        <v>1.238</v>
      </c>
      <c r="W20" s="12">
        <v>8.5000000000000006E-2</v>
      </c>
      <c r="X20" s="39">
        <f t="shared" si="3"/>
        <v>1.5589999999999999</v>
      </c>
    </row>
    <row r="21" spans="1:24" x14ac:dyDescent="0.2">
      <c r="A21" s="17">
        <v>58.642171130947276</v>
      </c>
      <c r="B21" s="10">
        <v>-0.17</v>
      </c>
      <c r="C21" s="10">
        <v>0.02</v>
      </c>
      <c r="D21" s="39">
        <f>B21-B$12</f>
        <v>0.17</v>
      </c>
      <c r="E21" s="5"/>
      <c r="F21" s="38">
        <v>88.67</v>
      </c>
      <c r="G21" s="40">
        <v>0.17</v>
      </c>
      <c r="H21" s="40">
        <v>7.0000000000000007E-2</v>
      </c>
      <c r="I21" s="22">
        <f t="shared" si="1"/>
        <v>0.59</v>
      </c>
      <c r="K21" s="41">
        <v>63.320642678631913</v>
      </c>
      <c r="L21" s="40">
        <v>-0.12</v>
      </c>
      <c r="M21" s="40">
        <v>0.06</v>
      </c>
      <c r="N21" s="22">
        <f>L21-L$17</f>
        <v>5.0000000000000017E-2</v>
      </c>
      <c r="P21" s="18">
        <v>70.844045551140283</v>
      </c>
      <c r="Q21" s="11">
        <v>-0.18126091109744946</v>
      </c>
      <c r="R21" s="11">
        <v>0.09</v>
      </c>
      <c r="S21" s="39">
        <f t="shared" si="2"/>
        <v>0.24732925483665169</v>
      </c>
      <c r="T21" s="5"/>
      <c r="U21" s="44">
        <v>66.599999999999994</v>
      </c>
      <c r="V21" s="12">
        <v>0.81499999999999995</v>
      </c>
      <c r="W21" s="13">
        <v>9.0999999999999998E-2</v>
      </c>
      <c r="X21" s="39">
        <f t="shared" si="3"/>
        <v>1.1359999999999999</v>
      </c>
    </row>
    <row r="22" spans="1:24" x14ac:dyDescent="0.2">
      <c r="A22" s="17" t="s">
        <v>57</v>
      </c>
      <c r="B22" s="10">
        <v>-0.23987507139963071</v>
      </c>
      <c r="C22" s="10">
        <v>3.9021844899154307E-2</v>
      </c>
      <c r="D22" s="39" t="s">
        <v>37</v>
      </c>
      <c r="E22" s="5"/>
      <c r="F22" s="38">
        <v>86.62</v>
      </c>
      <c r="G22" s="40">
        <v>0.16</v>
      </c>
      <c r="H22" s="40">
        <v>0.08</v>
      </c>
      <c r="I22" s="22">
        <f t="shared" si="1"/>
        <v>0.57999999999999996</v>
      </c>
      <c r="K22" s="41" t="s">
        <v>10</v>
      </c>
      <c r="L22" s="40">
        <v>7.0000000000000007E-2</v>
      </c>
      <c r="M22" s="40">
        <v>0.06</v>
      </c>
      <c r="N22" s="22" t="s">
        <v>37</v>
      </c>
      <c r="P22" s="18">
        <v>68.857482509416428</v>
      </c>
      <c r="Q22" s="11">
        <v>-0.25863382605047169</v>
      </c>
      <c r="R22" s="11">
        <v>7.0000000000000007E-2</v>
      </c>
      <c r="S22" s="39">
        <f t="shared" si="2"/>
        <v>0.16995633988362946</v>
      </c>
      <c r="T22" s="5"/>
      <c r="U22" s="44">
        <v>67.3</v>
      </c>
      <c r="V22" s="12">
        <v>0.82</v>
      </c>
      <c r="W22" s="13">
        <v>7.4999999999999997E-2</v>
      </c>
      <c r="X22" s="39">
        <f t="shared" si="3"/>
        <v>1.141</v>
      </c>
    </row>
    <row r="23" spans="1:24" x14ac:dyDescent="0.2">
      <c r="A23" s="17">
        <v>93.984898671974079</v>
      </c>
      <c r="B23" s="10">
        <v>0.12387651154295713</v>
      </c>
      <c r="C23" s="10">
        <v>2.2872458529911804E-2</v>
      </c>
      <c r="D23" s="39">
        <f t="shared" ref="D23:D57" si="4">B23-B$22</f>
        <v>0.36375158294258786</v>
      </c>
      <c r="E23" s="5"/>
      <c r="F23" s="38">
        <v>86.99</v>
      </c>
      <c r="G23" s="40">
        <v>-0.16</v>
      </c>
      <c r="H23" s="40">
        <v>0.04</v>
      </c>
      <c r="I23" s="22">
        <f t="shared" si="1"/>
        <v>0.26</v>
      </c>
      <c r="K23" s="41">
        <v>57.308844743429155</v>
      </c>
      <c r="L23" s="40">
        <v>0.24</v>
      </c>
      <c r="M23" s="40">
        <v>0.06</v>
      </c>
      <c r="N23" s="22">
        <f>L23-L$22</f>
        <v>0.16999999999999998</v>
      </c>
      <c r="P23" s="18">
        <v>67.18079571413908</v>
      </c>
      <c r="Q23" s="11">
        <v>-0.45925832123867805</v>
      </c>
      <c r="R23" s="11">
        <v>7.0000000000000007E-2</v>
      </c>
      <c r="S23" s="39">
        <f t="shared" si="2"/>
        <v>-3.0668155304576894E-2</v>
      </c>
      <c r="T23" s="5"/>
      <c r="U23" s="45">
        <v>69</v>
      </c>
      <c r="V23" s="23">
        <v>0.98599999999999999</v>
      </c>
      <c r="W23" s="24">
        <v>9.4E-2</v>
      </c>
      <c r="X23" s="46">
        <f t="shared" si="3"/>
        <v>1.3069999999999999</v>
      </c>
    </row>
    <row r="24" spans="1:24" x14ac:dyDescent="0.2">
      <c r="A24" s="17">
        <v>95.023024442614584</v>
      </c>
      <c r="B24" s="10">
        <v>0.20866545413011592</v>
      </c>
      <c r="C24" s="10">
        <v>7.1228092042972826E-2</v>
      </c>
      <c r="D24" s="39">
        <f t="shared" si="4"/>
        <v>0.44854052552974666</v>
      </c>
      <c r="E24" s="5"/>
      <c r="F24" s="38">
        <v>84.99</v>
      </c>
      <c r="G24" s="40">
        <v>0.19</v>
      </c>
      <c r="H24" s="40">
        <v>0.22</v>
      </c>
      <c r="I24" s="22">
        <f t="shared" si="1"/>
        <v>0.61</v>
      </c>
      <c r="K24" s="41">
        <v>55.374014110854318</v>
      </c>
      <c r="L24" s="40">
        <v>0.1</v>
      </c>
      <c r="M24" s="40">
        <v>0.06</v>
      </c>
      <c r="N24" s="22">
        <f>L24-L$22</f>
        <v>0.03</v>
      </c>
      <c r="P24" s="18">
        <v>57.641998717462492</v>
      </c>
      <c r="Q24" s="11">
        <v>-0.25647020812986865</v>
      </c>
      <c r="R24" s="11">
        <v>0.09</v>
      </c>
      <c r="S24" s="39">
        <f t="shared" si="2"/>
        <v>0.1721199578042325</v>
      </c>
      <c r="T24" s="5"/>
      <c r="V24" s="5"/>
    </row>
    <row r="25" spans="1:24" x14ac:dyDescent="0.2">
      <c r="A25" s="17">
        <v>93.562749669899063</v>
      </c>
      <c r="B25" s="10">
        <v>-2.9637420360665228E-2</v>
      </c>
      <c r="C25" s="10">
        <v>7.3686552087176782E-2</v>
      </c>
      <c r="D25" s="39">
        <f t="shared" si="4"/>
        <v>0.2102376510389655</v>
      </c>
      <c r="E25" s="5"/>
      <c r="F25" s="38">
        <v>83.71</v>
      </c>
      <c r="G25" s="40">
        <v>0.15</v>
      </c>
      <c r="H25" s="40">
        <v>7.0000000000000007E-2</v>
      </c>
      <c r="I25" s="22">
        <f t="shared" si="1"/>
        <v>0.56999999999999995</v>
      </c>
      <c r="K25" s="41">
        <v>57.631155437208811</v>
      </c>
      <c r="L25" s="40">
        <v>0.21</v>
      </c>
      <c r="M25" s="40">
        <v>0.06</v>
      </c>
      <c r="N25" s="22">
        <f>L25-L$22</f>
        <v>0.13999999999999999</v>
      </c>
      <c r="P25" s="18">
        <v>54</v>
      </c>
      <c r="Q25" s="11">
        <v>-0.14351725714618846</v>
      </c>
      <c r="R25" s="11">
        <v>0.08</v>
      </c>
      <c r="S25" s="39">
        <f t="shared" si="2"/>
        <v>0.28507290878791269</v>
      </c>
      <c r="T25" s="5"/>
    </row>
    <row r="26" spans="1:24" x14ac:dyDescent="0.2">
      <c r="A26" s="17">
        <v>93.635983105153514</v>
      </c>
      <c r="B26" s="10">
        <v>-9.9712237224347078E-2</v>
      </c>
      <c r="C26" s="10">
        <v>1.6145495806969206E-2</v>
      </c>
      <c r="D26" s="39">
        <f t="shared" si="4"/>
        <v>0.14016283417528363</v>
      </c>
      <c r="E26" s="5"/>
      <c r="F26" s="38">
        <v>84.81</v>
      </c>
      <c r="G26" s="40">
        <v>-0.16</v>
      </c>
      <c r="H26" s="40">
        <v>0.09</v>
      </c>
      <c r="I26" s="22">
        <f t="shared" si="1"/>
        <v>0.26</v>
      </c>
      <c r="K26" s="41">
        <v>57.861151774561328</v>
      </c>
      <c r="L26" s="40">
        <v>0.14000000000000001</v>
      </c>
      <c r="M26" s="40">
        <v>0.06</v>
      </c>
      <c r="N26" s="22">
        <f>L26-L$22</f>
        <v>7.0000000000000007E-2</v>
      </c>
      <c r="P26" s="18">
        <v>53</v>
      </c>
      <c r="Q26" s="11">
        <v>-0.6313076413050478</v>
      </c>
      <c r="R26" s="11">
        <v>7.0000000000000007E-2</v>
      </c>
      <c r="S26" s="39">
        <f t="shared" si="2"/>
        <v>-0.20271747537094664</v>
      </c>
      <c r="T26" s="5"/>
    </row>
    <row r="27" spans="1:24" x14ac:dyDescent="0.2">
      <c r="A27" s="17">
        <v>94.081336366028864</v>
      </c>
      <c r="B27" s="10">
        <v>-0.17015550194295859</v>
      </c>
      <c r="C27" s="10">
        <v>2.8870338680590433E-3</v>
      </c>
      <c r="D27" s="39">
        <f t="shared" si="4"/>
        <v>6.9719569456672126E-2</v>
      </c>
      <c r="E27" s="5"/>
      <c r="F27" s="38">
        <v>83.49</v>
      </c>
      <c r="G27" s="40">
        <v>-0.53</v>
      </c>
      <c r="H27" s="40">
        <v>0.18</v>
      </c>
      <c r="I27" s="22">
        <f t="shared" si="1"/>
        <v>-0.11000000000000004</v>
      </c>
      <c r="K27" s="41">
        <v>60.714048328188753</v>
      </c>
      <c r="L27" s="40">
        <v>0.09</v>
      </c>
      <c r="M27" s="40">
        <v>0.06</v>
      </c>
      <c r="N27" s="22">
        <f>L27-L$22</f>
        <v>1.999999999999999E-2</v>
      </c>
      <c r="P27" s="18">
        <v>53</v>
      </c>
      <c r="Q27" s="11">
        <v>-0.45842250924162053</v>
      </c>
      <c r="R27" s="11">
        <v>0.08</v>
      </c>
      <c r="S27" s="39">
        <f>Q27-Q$33</f>
        <v>-2.9832343307519382E-2</v>
      </c>
      <c r="T27" s="5"/>
    </row>
    <row r="28" spans="1:24" x14ac:dyDescent="0.2">
      <c r="A28" s="17">
        <v>91.892581175717325</v>
      </c>
      <c r="B28" s="10">
        <v>-0.1047633244625974</v>
      </c>
      <c r="C28" s="10">
        <v>7.9083976993430755E-2</v>
      </c>
      <c r="D28" s="39">
        <f t="shared" si="4"/>
        <v>0.13511174693703332</v>
      </c>
      <c r="E28" s="5"/>
      <c r="F28" s="38">
        <v>81.430000000000007</v>
      </c>
      <c r="G28" s="40">
        <v>0.12</v>
      </c>
      <c r="H28" s="40">
        <v>0.05</v>
      </c>
      <c r="I28" s="22">
        <f t="shared" si="1"/>
        <v>0.54</v>
      </c>
      <c r="K28" s="41" t="s">
        <v>10</v>
      </c>
      <c r="L28" s="40">
        <v>-0.17</v>
      </c>
      <c r="M28" s="40">
        <v>0.06</v>
      </c>
      <c r="N28" s="22" t="s">
        <v>37</v>
      </c>
      <c r="P28" s="18">
        <v>58.042799218339546</v>
      </c>
      <c r="Q28" s="11">
        <v>-6.8760974955519583E-2</v>
      </c>
      <c r="R28" s="11">
        <v>7.0000000000000007E-2</v>
      </c>
      <c r="S28" s="39">
        <f t="shared" si="2"/>
        <v>0.35982919097858157</v>
      </c>
      <c r="T28" s="5"/>
    </row>
    <row r="29" spans="1:24" x14ac:dyDescent="0.2">
      <c r="A29" s="17">
        <v>91.506878601825449</v>
      </c>
      <c r="B29" s="10">
        <v>-4.4406060329815311E-2</v>
      </c>
      <c r="C29" s="10">
        <v>4.8656866775757153E-2</v>
      </c>
      <c r="D29" s="39">
        <f t="shared" si="4"/>
        <v>0.1954690110698154</v>
      </c>
      <c r="E29" s="5"/>
      <c r="F29" s="38">
        <v>74.56</v>
      </c>
      <c r="G29" s="40">
        <v>0.27</v>
      </c>
      <c r="H29" s="40">
        <v>0.06</v>
      </c>
      <c r="I29" s="22">
        <f t="shared" si="1"/>
        <v>0.69</v>
      </c>
      <c r="K29" s="41">
        <v>52.616637379279084</v>
      </c>
      <c r="L29" s="40">
        <v>-0.04</v>
      </c>
      <c r="M29" s="40">
        <v>0.06</v>
      </c>
      <c r="N29" s="22">
        <f>L29-L$28</f>
        <v>0.13</v>
      </c>
      <c r="P29" s="18">
        <v>56.53933961010744</v>
      </c>
      <c r="Q29" s="11">
        <v>-0.12180762652431953</v>
      </c>
      <c r="R29" s="11">
        <v>7.0000000000000007E-2</v>
      </c>
      <c r="S29" s="39">
        <f t="shared" si="2"/>
        <v>0.30678253940978162</v>
      </c>
      <c r="T29" s="5"/>
    </row>
    <row r="30" spans="1:24" x14ac:dyDescent="0.2">
      <c r="A30" s="17">
        <v>89.946897931801743</v>
      </c>
      <c r="B30" s="10">
        <v>7.1707717523077363E-3</v>
      </c>
      <c r="C30" s="10">
        <v>5.4807998737992254E-2</v>
      </c>
      <c r="D30" s="39">
        <f t="shared" si="4"/>
        <v>0.24704584315193845</v>
      </c>
      <c r="E30" s="5"/>
      <c r="F30" s="38">
        <v>72.13</v>
      </c>
      <c r="G30" s="40">
        <v>-0.03</v>
      </c>
      <c r="H30" s="40">
        <v>0.04</v>
      </c>
      <c r="I30" s="22">
        <f t="shared" si="1"/>
        <v>0.39</v>
      </c>
      <c r="K30" s="41">
        <v>56.731685890682115</v>
      </c>
      <c r="L30" s="40">
        <v>-0.12</v>
      </c>
      <c r="M30" s="40">
        <v>0.06</v>
      </c>
      <c r="N30" s="22">
        <f>L30-L$28</f>
        <v>5.0000000000000017E-2</v>
      </c>
      <c r="P30" s="19">
        <v>54.479407115665715</v>
      </c>
      <c r="Q30" s="11">
        <v>-0.56333487706157426</v>
      </c>
      <c r="R30" s="11">
        <v>0.09</v>
      </c>
      <c r="S30" s="39">
        <f t="shared" si="2"/>
        <v>-0.1347447111274731</v>
      </c>
      <c r="T30" s="5"/>
    </row>
    <row r="31" spans="1:24" x14ac:dyDescent="0.2">
      <c r="A31" s="17">
        <v>88.364619039330876</v>
      </c>
      <c r="B31" s="10">
        <v>0.14293106027666358</v>
      </c>
      <c r="C31" s="10">
        <v>2.0394910212510035E-4</v>
      </c>
      <c r="D31" s="39">
        <f t="shared" si="4"/>
        <v>0.38280613167629429</v>
      </c>
      <c r="E31" s="5"/>
      <c r="F31" s="38">
        <v>72.23</v>
      </c>
      <c r="G31" s="40">
        <v>0.11</v>
      </c>
      <c r="H31" s="40">
        <v>0.09</v>
      </c>
      <c r="I31" s="22">
        <f>G31-G$35</f>
        <v>0.53</v>
      </c>
      <c r="K31" s="47">
        <v>54.935838747100583</v>
      </c>
      <c r="L31" s="48">
        <v>-0.14000000000000001</v>
      </c>
      <c r="M31" s="48">
        <v>0.06</v>
      </c>
      <c r="N31" s="49">
        <f>L31-L$28</f>
        <v>0.03</v>
      </c>
      <c r="P31" s="18">
        <v>54</v>
      </c>
      <c r="Q31" s="11">
        <v>-0.5098631827891853</v>
      </c>
      <c r="R31" s="11">
        <v>7.0000000000000007E-2</v>
      </c>
      <c r="S31" s="39">
        <f t="shared" si="2"/>
        <v>-8.1273016855084146E-2</v>
      </c>
      <c r="T31" s="5"/>
    </row>
    <row r="32" spans="1:24" x14ac:dyDescent="0.2">
      <c r="A32" s="17">
        <v>90.208021535684665</v>
      </c>
      <c r="B32" s="10">
        <v>-3.3048462948681134E-2</v>
      </c>
      <c r="C32" s="10">
        <v>4.1212894799439674E-2</v>
      </c>
      <c r="D32" s="39">
        <f t="shared" si="4"/>
        <v>0.20682660845094958</v>
      </c>
      <c r="E32" s="5"/>
      <c r="F32" s="38">
        <v>69.8</v>
      </c>
      <c r="G32" s="40">
        <v>0.27</v>
      </c>
      <c r="H32" s="40">
        <v>0.01</v>
      </c>
      <c r="I32" s="22">
        <f t="shared" si="1"/>
        <v>0.69</v>
      </c>
      <c r="P32" s="18">
        <v>56</v>
      </c>
      <c r="Q32" s="11">
        <v>0.14200103247756557</v>
      </c>
      <c r="R32" s="11">
        <v>0.08</v>
      </c>
      <c r="S32" s="39">
        <f t="shared" si="2"/>
        <v>0.57059119841166672</v>
      </c>
      <c r="T32" s="5"/>
    </row>
    <row r="33" spans="1:22" x14ac:dyDescent="0.2">
      <c r="A33" s="17">
        <v>90.093705401366392</v>
      </c>
      <c r="B33" s="10">
        <v>-8.6377571191420088E-2</v>
      </c>
      <c r="C33" s="10">
        <v>3.958539903885188E-2</v>
      </c>
      <c r="D33" s="39">
        <f t="shared" si="4"/>
        <v>0.15349750020821062</v>
      </c>
      <c r="E33" s="5"/>
      <c r="F33" s="38">
        <v>66.58</v>
      </c>
      <c r="G33" s="40">
        <v>-0.37</v>
      </c>
      <c r="H33" s="40">
        <v>0.02</v>
      </c>
      <c r="I33" s="22">
        <f>G33-G$35</f>
        <v>4.9999999999999989E-2</v>
      </c>
      <c r="P33" s="20" t="s">
        <v>10</v>
      </c>
      <c r="Q33" s="21">
        <v>-0.42859016593410115</v>
      </c>
      <c r="R33" s="21">
        <v>0.09</v>
      </c>
      <c r="S33" s="46" t="s">
        <v>37</v>
      </c>
      <c r="T33" s="5"/>
    </row>
    <row r="34" spans="1:22" x14ac:dyDescent="0.2">
      <c r="A34" s="17">
        <v>90.892098018832485</v>
      </c>
      <c r="B34" s="10">
        <v>-9.2863973175793646E-2</v>
      </c>
      <c r="C34" s="10">
        <v>3.816032963693379E-2</v>
      </c>
      <c r="D34" s="39">
        <f t="shared" si="4"/>
        <v>0.14701109822383707</v>
      </c>
      <c r="E34" s="5"/>
      <c r="F34" s="38">
        <v>61.64</v>
      </c>
      <c r="G34" s="40">
        <v>-0.18</v>
      </c>
      <c r="H34" s="40">
        <v>0.24</v>
      </c>
      <c r="I34" s="22">
        <f>G34-G$35</f>
        <v>0.24</v>
      </c>
      <c r="S34" s="5"/>
      <c r="T34" s="5"/>
    </row>
    <row r="35" spans="1:22" x14ac:dyDescent="0.2">
      <c r="A35" s="17">
        <v>91.944986183733988</v>
      </c>
      <c r="B35" s="10">
        <v>-0.10786615839016811</v>
      </c>
      <c r="C35" s="10">
        <v>4.0774242345494316E-2</v>
      </c>
      <c r="D35" s="39">
        <f t="shared" si="4"/>
        <v>0.1320089130094626</v>
      </c>
      <c r="E35" s="5"/>
      <c r="F35" s="50" t="s">
        <v>10</v>
      </c>
      <c r="G35" s="48">
        <v>-0.42</v>
      </c>
      <c r="H35" s="51">
        <v>1.2E-2</v>
      </c>
      <c r="I35" s="49" t="s">
        <v>37</v>
      </c>
      <c r="S35" s="5"/>
      <c r="T35" s="5"/>
    </row>
    <row r="36" spans="1:22" x14ac:dyDescent="0.2">
      <c r="A36" s="17">
        <v>89.641889170335531</v>
      </c>
      <c r="B36" s="10">
        <v>3.8094724170190553E-2</v>
      </c>
      <c r="C36" s="10">
        <v>3.3353211670250155E-2</v>
      </c>
      <c r="D36" s="39">
        <f t="shared" si="4"/>
        <v>0.27796979556982127</v>
      </c>
      <c r="E36" s="5"/>
      <c r="S36" s="5"/>
      <c r="T36" s="5"/>
    </row>
    <row r="37" spans="1:22" x14ac:dyDescent="0.2">
      <c r="A37" s="17">
        <v>92.042874120842001</v>
      </c>
      <c r="B37" s="10">
        <v>-2.9284345569162758E-2</v>
      </c>
      <c r="C37" s="10">
        <v>8.9305865312130389E-2</v>
      </c>
      <c r="D37" s="39">
        <f t="shared" si="4"/>
        <v>0.21059072583046795</v>
      </c>
      <c r="E37" s="5"/>
      <c r="S37" s="5"/>
      <c r="T37" s="5"/>
    </row>
    <row r="38" spans="1:22" x14ac:dyDescent="0.2">
      <c r="A38" s="17">
        <v>91.788187243135113</v>
      </c>
      <c r="B38" s="10">
        <v>-8.0840724905443181E-2</v>
      </c>
      <c r="C38" s="10">
        <v>5.0857619415537465E-2</v>
      </c>
      <c r="D38" s="39">
        <f t="shared" si="4"/>
        <v>0.15903434649418752</v>
      </c>
      <c r="E38" s="5"/>
      <c r="S38" s="5"/>
      <c r="T38" s="5"/>
    </row>
    <row r="39" spans="1:22" x14ac:dyDescent="0.2">
      <c r="A39" s="17">
        <v>93.038553540196162</v>
      </c>
      <c r="B39" s="10">
        <v>-6.0378977619201635E-2</v>
      </c>
      <c r="C39" s="10">
        <v>4.66705121100267E-2</v>
      </c>
      <c r="D39" s="39">
        <f t="shared" si="4"/>
        <v>0.17949609378042908</v>
      </c>
      <c r="E39" s="5"/>
      <c r="L39" s="52"/>
      <c r="M39" s="52"/>
      <c r="N39" s="53"/>
      <c r="O39" s="53"/>
      <c r="P39" s="53"/>
      <c r="Q39" s="53"/>
      <c r="R39" s="52"/>
      <c r="S39" s="5"/>
      <c r="T39" s="5"/>
      <c r="U39" s="52"/>
      <c r="V39" s="52"/>
    </row>
    <row r="40" spans="1:22" x14ac:dyDescent="0.2">
      <c r="A40" s="17">
        <v>94.013465002320302</v>
      </c>
      <c r="B40" s="10">
        <v>-0.19711637504482896</v>
      </c>
      <c r="C40" s="10">
        <v>7.1088976423912167E-2</v>
      </c>
      <c r="D40" s="39">
        <f t="shared" si="4"/>
        <v>4.2758696354801756E-2</v>
      </c>
      <c r="E40" s="5"/>
      <c r="L40" s="52"/>
      <c r="N40" s="7"/>
      <c r="O40" s="7"/>
      <c r="S40" s="5"/>
      <c r="T40" s="5"/>
    </row>
    <row r="41" spans="1:22" x14ac:dyDescent="0.2">
      <c r="A41" s="17">
        <v>92.893242197340157</v>
      </c>
      <c r="B41" s="10">
        <v>-2.0350376993738095E-2</v>
      </c>
      <c r="C41" s="10">
        <v>1.7228777580024862E-2</v>
      </c>
      <c r="D41" s="39">
        <f t="shared" si="4"/>
        <v>0.21952469440589262</v>
      </c>
      <c r="E41" s="5"/>
      <c r="L41" s="52"/>
      <c r="M41" s="52"/>
      <c r="N41" s="53"/>
      <c r="O41" s="53"/>
      <c r="P41" s="52"/>
      <c r="Q41" s="52"/>
      <c r="R41" s="52"/>
      <c r="S41" s="5"/>
      <c r="T41" s="5"/>
      <c r="U41" s="52"/>
      <c r="V41" s="52"/>
    </row>
    <row r="42" spans="1:22" x14ac:dyDescent="0.2">
      <c r="A42" s="17">
        <v>96.371324046724624</v>
      </c>
      <c r="B42" s="10">
        <v>-0.20647442234789418</v>
      </c>
      <c r="C42" s="10">
        <v>7.3316712600978398E-2</v>
      </c>
      <c r="D42" s="39">
        <f t="shared" si="4"/>
        <v>3.3400649051736536E-2</v>
      </c>
      <c r="E42" s="5"/>
      <c r="L42" s="52"/>
      <c r="M42" s="52"/>
      <c r="N42" s="52"/>
      <c r="O42" s="52"/>
      <c r="P42" s="52"/>
      <c r="Q42" s="52"/>
      <c r="R42" s="52"/>
      <c r="S42" s="5"/>
      <c r="T42" s="5"/>
      <c r="U42" s="52"/>
      <c r="V42" s="52"/>
    </row>
    <row r="43" spans="1:22" x14ac:dyDescent="0.2">
      <c r="A43" s="17">
        <v>90.701147087224527</v>
      </c>
      <c r="B43" s="10">
        <v>-8.9059202975827034E-2</v>
      </c>
      <c r="C43" s="10">
        <v>4.8812119629218199E-2</v>
      </c>
      <c r="D43" s="39">
        <f t="shared" si="4"/>
        <v>0.15081586842380368</v>
      </c>
      <c r="E43" s="5"/>
      <c r="L43" s="52"/>
      <c r="M43" s="52"/>
      <c r="N43" s="52"/>
      <c r="O43" s="52"/>
      <c r="P43" s="52"/>
      <c r="Q43" s="52"/>
      <c r="R43" s="52"/>
      <c r="S43" s="5"/>
      <c r="T43" s="5"/>
      <c r="U43" s="52"/>
      <c r="V43" s="52"/>
    </row>
    <row r="44" spans="1:22" x14ac:dyDescent="0.2">
      <c r="A44" s="17">
        <v>94.122078804412041</v>
      </c>
      <c r="B44" s="10">
        <v>-0.20445363152758608</v>
      </c>
      <c r="C44" s="10">
        <v>5.1055562669206529E-2</v>
      </c>
      <c r="D44" s="39">
        <f t="shared" si="4"/>
        <v>3.542143987204463E-2</v>
      </c>
      <c r="E44" s="5"/>
      <c r="L44" s="52"/>
      <c r="M44" s="52"/>
      <c r="N44" s="52"/>
      <c r="O44" s="52"/>
      <c r="P44" s="52"/>
      <c r="Q44" s="52"/>
      <c r="R44" s="52"/>
      <c r="S44" s="5"/>
      <c r="T44" s="5"/>
      <c r="U44" s="52"/>
      <c r="V44" s="52"/>
    </row>
    <row r="45" spans="1:22" x14ac:dyDescent="0.2">
      <c r="A45" s="17">
        <v>92.855022277068656</v>
      </c>
      <c r="B45" s="10">
        <v>-0.19059206462069037</v>
      </c>
      <c r="C45" s="10">
        <v>5.5945449367796503E-2</v>
      </c>
      <c r="D45" s="39">
        <f t="shared" si="4"/>
        <v>4.9283006778940347E-2</v>
      </c>
      <c r="E45" s="5"/>
      <c r="L45" s="52"/>
      <c r="M45" s="52"/>
      <c r="N45" s="52"/>
      <c r="O45" s="52"/>
      <c r="P45" s="52"/>
      <c r="Q45" s="52"/>
      <c r="R45" s="52"/>
      <c r="S45" s="5"/>
      <c r="T45" s="5"/>
      <c r="U45" s="52"/>
      <c r="V45" s="52"/>
    </row>
    <row r="46" spans="1:22" x14ac:dyDescent="0.2">
      <c r="A46" s="17">
        <v>92.232312611304977</v>
      </c>
      <c r="B46" s="10">
        <v>-9.4781643733224882E-2</v>
      </c>
      <c r="C46" s="10">
        <v>3.8972930753220406E-2</v>
      </c>
      <c r="D46" s="39">
        <f t="shared" si="4"/>
        <v>0.14509342766640582</v>
      </c>
      <c r="E46" s="5"/>
      <c r="L46" s="52"/>
      <c r="M46" s="52"/>
      <c r="N46" s="52"/>
      <c r="O46" s="52"/>
      <c r="P46" s="52"/>
      <c r="Q46" s="52"/>
      <c r="R46" s="52"/>
      <c r="S46" s="5"/>
      <c r="T46" s="5"/>
      <c r="U46" s="52"/>
      <c r="V46" s="52"/>
    </row>
    <row r="47" spans="1:22" x14ac:dyDescent="0.2">
      <c r="A47" s="17">
        <v>94.768877815532562</v>
      </c>
      <c r="B47" s="10">
        <v>-0.29299117743901287</v>
      </c>
      <c r="C47" s="10">
        <v>5.0676638850826558E-2</v>
      </c>
      <c r="D47" s="39">
        <f t="shared" si="4"/>
        <v>-5.311610603938216E-2</v>
      </c>
      <c r="E47" s="5"/>
      <c r="L47" s="52"/>
      <c r="M47" s="52"/>
      <c r="N47" s="52"/>
      <c r="O47" s="52"/>
      <c r="P47" s="52"/>
      <c r="Q47" s="52"/>
      <c r="R47" s="52"/>
      <c r="S47" s="5"/>
      <c r="T47" s="5"/>
      <c r="U47" s="52"/>
      <c r="V47" s="52"/>
    </row>
    <row r="48" spans="1:22" x14ac:dyDescent="0.2">
      <c r="A48" s="17">
        <v>94.175201320528018</v>
      </c>
      <c r="B48" s="10">
        <v>-0.4425798802536865</v>
      </c>
      <c r="C48" s="10">
        <v>5.1918212916897417E-2</v>
      </c>
      <c r="D48" s="39">
        <f t="shared" si="4"/>
        <v>-0.20270480885405578</v>
      </c>
      <c r="E48" s="5"/>
      <c r="L48" s="52"/>
      <c r="M48" s="52"/>
      <c r="N48" s="52"/>
      <c r="O48" s="52"/>
      <c r="P48" s="52"/>
      <c r="Q48" s="52"/>
      <c r="R48" s="52"/>
      <c r="S48" s="5"/>
      <c r="T48" s="5"/>
      <c r="U48" s="52"/>
      <c r="V48" s="52"/>
    </row>
    <row r="49" spans="1:22" x14ac:dyDescent="0.2">
      <c r="A49" s="17">
        <v>94.201742988628055</v>
      </c>
      <c r="B49" s="10">
        <v>-0.13841953075396329</v>
      </c>
      <c r="C49" s="10">
        <v>4.5652282210279546E-2</v>
      </c>
      <c r="D49" s="39">
        <f t="shared" si="4"/>
        <v>0.10145554064566742</v>
      </c>
      <c r="E49" s="5"/>
      <c r="L49" s="52"/>
      <c r="M49" s="52"/>
      <c r="N49" s="52"/>
      <c r="O49" s="52"/>
      <c r="P49" s="52"/>
      <c r="Q49" s="52"/>
      <c r="R49" s="52"/>
      <c r="S49" s="5"/>
      <c r="T49" s="5"/>
      <c r="U49" s="52"/>
      <c r="V49" s="52"/>
    </row>
    <row r="50" spans="1:22" x14ac:dyDescent="0.2">
      <c r="A50" s="17">
        <v>94.883469097174455</v>
      </c>
      <c r="B50" s="10">
        <v>-0.50434817288010869</v>
      </c>
      <c r="C50" s="10">
        <v>2.9345275383812437E-2</v>
      </c>
      <c r="D50" s="39">
        <f t="shared" si="4"/>
        <v>-0.26447310148047798</v>
      </c>
      <c r="E50" s="5"/>
      <c r="L50" s="52"/>
      <c r="M50" s="52"/>
      <c r="N50" s="52"/>
      <c r="O50" s="52"/>
      <c r="P50" s="52"/>
      <c r="Q50" s="52"/>
      <c r="R50" s="52"/>
      <c r="S50" s="5"/>
      <c r="T50" s="5"/>
      <c r="U50" s="52"/>
      <c r="V50" s="52"/>
    </row>
    <row r="51" spans="1:22" x14ac:dyDescent="0.2">
      <c r="A51" s="17">
        <v>95.003468704382698</v>
      </c>
      <c r="B51" s="10">
        <v>-0.28078530273286617</v>
      </c>
      <c r="C51" s="10">
        <v>6.9152610516242871E-2</v>
      </c>
      <c r="D51" s="39">
        <f t="shared" si="4"/>
        <v>-4.0910231333235458E-2</v>
      </c>
      <c r="E51" s="5"/>
      <c r="L51" s="52"/>
      <c r="M51" s="52"/>
      <c r="N51" s="52"/>
      <c r="O51" s="52"/>
      <c r="P51" s="52"/>
      <c r="Q51" s="52"/>
      <c r="R51" s="52"/>
      <c r="S51" s="5"/>
      <c r="T51" s="5"/>
      <c r="U51" s="52"/>
      <c r="V51" s="52"/>
    </row>
    <row r="52" spans="1:22" x14ac:dyDescent="0.2">
      <c r="A52" s="17">
        <v>94.550100900973248</v>
      </c>
      <c r="B52" s="10">
        <v>-0.49527694978320724</v>
      </c>
      <c r="C52" s="10">
        <v>8.9815461805029848E-2</v>
      </c>
      <c r="D52" s="39">
        <f t="shared" si="4"/>
        <v>-0.25540187838357653</v>
      </c>
      <c r="E52" s="5"/>
      <c r="L52" s="52"/>
      <c r="M52" s="52"/>
      <c r="N52" s="52"/>
      <c r="O52" s="52"/>
      <c r="P52" s="52"/>
      <c r="Q52" s="52"/>
      <c r="R52" s="52"/>
      <c r="S52" s="5"/>
      <c r="T52" s="5"/>
      <c r="U52" s="52"/>
      <c r="V52" s="52"/>
    </row>
    <row r="53" spans="1:22" x14ac:dyDescent="0.2">
      <c r="A53" s="17">
        <v>94.571927114801042</v>
      </c>
      <c r="B53" s="10">
        <v>-0.398380350170779</v>
      </c>
      <c r="C53" s="10">
        <v>2.3250729000487753E-2</v>
      </c>
      <c r="D53" s="39">
        <f t="shared" si="4"/>
        <v>-0.15850527877114828</v>
      </c>
      <c r="E53" s="5"/>
      <c r="L53" s="52"/>
      <c r="M53" s="52"/>
      <c r="N53" s="52"/>
      <c r="O53" s="52"/>
      <c r="P53" s="52"/>
      <c r="Q53" s="52"/>
      <c r="R53" s="52"/>
      <c r="S53" s="5"/>
      <c r="T53" s="5"/>
      <c r="U53" s="52"/>
      <c r="V53" s="52"/>
    </row>
    <row r="54" spans="1:22" x14ac:dyDescent="0.2">
      <c r="A54" s="17">
        <v>93.814503406547431</v>
      </c>
      <c r="B54" s="10">
        <v>-0.54111690810047663</v>
      </c>
      <c r="C54" s="10">
        <v>5.5009220167215891E-2</v>
      </c>
      <c r="D54" s="39">
        <f t="shared" si="4"/>
        <v>-0.30124183670084592</v>
      </c>
      <c r="E54" s="5"/>
      <c r="L54" s="52"/>
      <c r="M54" s="52"/>
      <c r="N54" s="52"/>
      <c r="O54" s="52"/>
      <c r="P54" s="52"/>
      <c r="Q54" s="52"/>
      <c r="R54" s="52"/>
      <c r="S54" s="5"/>
      <c r="T54" s="5"/>
      <c r="U54" s="52"/>
      <c r="V54" s="52"/>
    </row>
    <row r="55" spans="1:22" x14ac:dyDescent="0.2">
      <c r="A55" s="17">
        <v>95.217889519938637</v>
      </c>
      <c r="B55" s="10">
        <v>-0.49327948088225781</v>
      </c>
      <c r="C55" s="10">
        <v>8.0248739017893686E-2</v>
      </c>
      <c r="D55" s="39">
        <f>B55-B$22</f>
        <v>-0.2534044094826271</v>
      </c>
      <c r="E55" s="5"/>
      <c r="K55" s="52"/>
      <c r="L55" s="52"/>
      <c r="M55" s="52"/>
      <c r="N55" s="52"/>
      <c r="O55" s="52"/>
      <c r="P55" s="52"/>
      <c r="Q55" s="52"/>
      <c r="R55" s="52"/>
      <c r="S55" s="5"/>
      <c r="T55" s="5"/>
      <c r="U55" s="52"/>
      <c r="V55" s="52"/>
    </row>
    <row r="56" spans="1:22" x14ac:dyDescent="0.2">
      <c r="A56" s="17">
        <v>94.817706218662011</v>
      </c>
      <c r="B56" s="10">
        <v>-0.39446840530817884</v>
      </c>
      <c r="C56" s="10">
        <v>6.0204640602945017E-2</v>
      </c>
      <c r="D56" s="39">
        <f t="shared" si="4"/>
        <v>-0.15459333390854813</v>
      </c>
      <c r="E56" s="5"/>
      <c r="L56" s="52"/>
      <c r="M56" s="52"/>
      <c r="N56" s="52"/>
      <c r="O56" s="52"/>
      <c r="P56" s="52"/>
      <c r="Q56" s="52"/>
      <c r="R56" s="52"/>
      <c r="S56" s="5"/>
      <c r="T56" s="5"/>
      <c r="U56" s="52"/>
      <c r="V56" s="52"/>
    </row>
    <row r="57" spans="1:22" x14ac:dyDescent="0.2">
      <c r="A57" s="54">
        <v>94.424979053875006</v>
      </c>
      <c r="B57" s="16">
        <v>-0.34776958749368436</v>
      </c>
      <c r="C57" s="16">
        <v>4.4658726207696509E-2</v>
      </c>
      <c r="D57" s="46">
        <f t="shared" si="4"/>
        <v>-0.10789451609405365</v>
      </c>
      <c r="E57" s="5"/>
      <c r="L57" s="52"/>
      <c r="M57" s="52"/>
      <c r="N57" s="52"/>
      <c r="O57" s="52"/>
      <c r="P57" s="52"/>
      <c r="Q57" s="52"/>
      <c r="R57" s="52"/>
      <c r="S57" s="5"/>
      <c r="T57" s="5"/>
      <c r="U57" s="52"/>
      <c r="V57" s="52"/>
    </row>
    <row r="58" spans="1:22" x14ac:dyDescent="0.2"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</row>
    <row r="59" spans="1:22" x14ac:dyDescent="0.2"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</row>
    <row r="60" spans="1:22" x14ac:dyDescent="0.2">
      <c r="A60" s="71" t="s">
        <v>101</v>
      </c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</row>
    <row r="61" spans="1:22" x14ac:dyDescent="0.2">
      <c r="A61" t="s">
        <v>89</v>
      </c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</row>
    <row r="62" spans="1:22" x14ac:dyDescent="0.2">
      <c r="A62" t="s">
        <v>93</v>
      </c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</row>
    <row r="63" spans="1:22" x14ac:dyDescent="0.2"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</row>
    <row r="64" spans="1:22" x14ac:dyDescent="0.2"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</row>
    <row r="65" spans="12:22" x14ac:dyDescent="0.2"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</row>
    <row r="66" spans="12:22" x14ac:dyDescent="0.2"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</row>
    <row r="67" spans="12:22" x14ac:dyDescent="0.2"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</row>
    <row r="68" spans="12:22" x14ac:dyDescent="0.2"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</row>
    <row r="69" spans="12:22" x14ac:dyDescent="0.2"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</row>
    <row r="70" spans="12:22" x14ac:dyDescent="0.2"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</row>
    <row r="71" spans="12:22" x14ac:dyDescent="0.2"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</row>
  </sheetData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S-1</vt:lpstr>
      <vt:lpstr>Table S-2</vt:lpstr>
      <vt:lpstr>Table S-3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Zhihong Huang</dc:creator>
  <cp:lastModifiedBy>RD</cp:lastModifiedBy>
  <dcterms:created xsi:type="dcterms:W3CDTF">2024-01-30T21:03:01Z</dcterms:created>
  <dcterms:modified xsi:type="dcterms:W3CDTF">2025-06-24T19:45:50Z</dcterms:modified>
</cp:coreProperties>
</file>