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s1500385\Dropbox\GPL Submissions\GPL Subm v37\GPL2542 He\SI\"/>
    </mc:Choice>
  </mc:AlternateContent>
  <bookViews>
    <workbookView xWindow="-38265" yWindow="1185" windowWidth="30945" windowHeight="20280" activeTab="5"/>
  </bookViews>
  <sheets>
    <sheet name="Table S-1" sheetId="1" r:id="rId1"/>
    <sheet name="Table S-2" sheetId="2" r:id="rId2"/>
    <sheet name="Table S-3" sheetId="3" r:id="rId3"/>
    <sheet name="Table S-4" sheetId="9" r:id="rId4"/>
    <sheet name="Table S-5" sheetId="10" r:id="rId5"/>
    <sheet name="Table S-6" sheetId="11" r:id="rId6"/>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4" i="10" l="1"/>
  <c r="O14" i="10"/>
  <c r="N14" i="10"/>
  <c r="F388" i="9"/>
  <c r="I383" i="9" s="1"/>
  <c r="J383" i="9" s="1"/>
  <c r="I382" i="9"/>
  <c r="J382" i="9" s="1"/>
  <c r="I377" i="9"/>
  <c r="J377" i="9" s="1"/>
  <c r="I372" i="9"/>
  <c r="J372" i="9" s="1"/>
  <c r="I367" i="9"/>
  <c r="J367" i="9" s="1"/>
  <c r="I366" i="9"/>
  <c r="J366" i="9" s="1"/>
  <c r="I362" i="9"/>
  <c r="J362" i="9" s="1"/>
  <c r="I361" i="9"/>
  <c r="J361" i="9" s="1"/>
  <c r="I357" i="9"/>
  <c r="J357" i="9" s="1"/>
  <c r="I356" i="9"/>
  <c r="J356" i="9" s="1"/>
  <c r="I352" i="9"/>
  <c r="J352" i="9" s="1"/>
  <c r="I351" i="9"/>
  <c r="J351" i="9" s="1"/>
  <c r="I347" i="9"/>
  <c r="J347" i="9" s="1"/>
  <c r="I346" i="9"/>
  <c r="J346" i="9" s="1"/>
  <c r="I342" i="9"/>
  <c r="J342" i="9" s="1"/>
  <c r="I341" i="9"/>
  <c r="J341" i="9" s="1"/>
  <c r="I337" i="9"/>
  <c r="J337" i="9" s="1"/>
  <c r="I336" i="9"/>
  <c r="J336" i="9" s="1"/>
  <c r="I332" i="9"/>
  <c r="J332" i="9" s="1"/>
  <c r="I331" i="9"/>
  <c r="J331" i="9" s="1"/>
  <c r="I327" i="9"/>
  <c r="J327" i="9" s="1"/>
  <c r="I326" i="9"/>
  <c r="J326" i="9" s="1"/>
  <c r="I322" i="9"/>
  <c r="J322" i="9" s="1"/>
  <c r="I321" i="9"/>
  <c r="J321" i="9" s="1"/>
  <c r="I317" i="9"/>
  <c r="J317" i="9" s="1"/>
  <c r="I316" i="9"/>
  <c r="J316" i="9" s="1"/>
  <c r="I312" i="9"/>
  <c r="J312" i="9" s="1"/>
  <c r="I311" i="9"/>
  <c r="J311" i="9" s="1"/>
  <c r="I307" i="9"/>
  <c r="J307" i="9" s="1"/>
  <c r="I306" i="9"/>
  <c r="J306" i="9" s="1"/>
  <c r="I302" i="9"/>
  <c r="J302" i="9" s="1"/>
  <c r="I301" i="9"/>
  <c r="J301" i="9" s="1"/>
  <c r="I297" i="9"/>
  <c r="J297" i="9" s="1"/>
  <c r="I296" i="9"/>
  <c r="J296" i="9" s="1"/>
  <c r="I292" i="9"/>
  <c r="J292" i="9" s="1"/>
  <c r="I291" i="9"/>
  <c r="J291" i="9" s="1"/>
  <c r="I287" i="9"/>
  <c r="J287" i="9" s="1"/>
  <c r="I286" i="9"/>
  <c r="J286" i="9" s="1"/>
  <c r="I282" i="9"/>
  <c r="J282" i="9" s="1"/>
  <c r="I281" i="9"/>
  <c r="J281" i="9" s="1"/>
  <c r="I277" i="9"/>
  <c r="J277" i="9" s="1"/>
  <c r="I276" i="9"/>
  <c r="J276" i="9" s="1"/>
  <c r="I272" i="9"/>
  <c r="J272" i="9" s="1"/>
  <c r="I271" i="9"/>
  <c r="J271" i="9" s="1"/>
  <c r="I267" i="9"/>
  <c r="J267" i="9" s="1"/>
  <c r="I266" i="9"/>
  <c r="J266" i="9" s="1"/>
  <c r="I262" i="9"/>
  <c r="J262" i="9" s="1"/>
  <c r="I261" i="9"/>
  <c r="J261" i="9" s="1"/>
  <c r="I257" i="9"/>
  <c r="J257" i="9" s="1"/>
  <c r="I256" i="9"/>
  <c r="J256" i="9" s="1"/>
  <c r="O255" i="9"/>
  <c r="N255" i="9" s="1"/>
  <c r="M255" i="9"/>
  <c r="O10" i="9"/>
  <c r="N10" i="9"/>
  <c r="M10" i="9"/>
  <c r="L10" i="9"/>
  <c r="G219" i="3"/>
  <c r="E219" i="3"/>
  <c r="D219" i="3"/>
  <c r="C219" i="3"/>
  <c r="G218" i="3"/>
  <c r="E218" i="3"/>
  <c r="D218" i="3"/>
  <c r="C218" i="3"/>
  <c r="G135" i="3"/>
  <c r="E135" i="3"/>
  <c r="G134" i="3"/>
  <c r="E134" i="3"/>
  <c r="C134" i="3"/>
  <c r="G91" i="3"/>
  <c r="E91" i="3"/>
  <c r="D91" i="3"/>
  <c r="C91" i="3"/>
  <c r="G90" i="3"/>
  <c r="E90" i="3"/>
  <c r="D90" i="3"/>
  <c r="C90" i="3"/>
  <c r="I259" i="9" l="1"/>
  <c r="J259" i="9" s="1"/>
  <c r="I264" i="9"/>
  <c r="J264" i="9" s="1"/>
  <c r="I269" i="9"/>
  <c r="J269" i="9" s="1"/>
  <c r="I274" i="9"/>
  <c r="J274" i="9" s="1"/>
  <c r="I279" i="9"/>
  <c r="J279" i="9" s="1"/>
  <c r="I284" i="9"/>
  <c r="J284" i="9" s="1"/>
  <c r="I289" i="9"/>
  <c r="J289" i="9" s="1"/>
  <c r="I294" i="9"/>
  <c r="J294" i="9" s="1"/>
  <c r="I299" i="9"/>
  <c r="J299" i="9" s="1"/>
  <c r="I304" i="9"/>
  <c r="J304" i="9" s="1"/>
  <c r="I309" i="9"/>
  <c r="J309" i="9" s="1"/>
  <c r="I314" i="9"/>
  <c r="J314" i="9" s="1"/>
  <c r="I319" i="9"/>
  <c r="J319" i="9" s="1"/>
  <c r="I324" i="9"/>
  <c r="J324" i="9" s="1"/>
  <c r="I329" i="9"/>
  <c r="J329" i="9" s="1"/>
  <c r="I334" i="9"/>
  <c r="J334" i="9" s="1"/>
  <c r="I339" i="9"/>
  <c r="J339" i="9" s="1"/>
  <c r="I344" i="9"/>
  <c r="J344" i="9" s="1"/>
  <c r="I349" i="9"/>
  <c r="J349" i="9" s="1"/>
  <c r="I354" i="9"/>
  <c r="J354" i="9" s="1"/>
  <c r="I359" i="9"/>
  <c r="J359" i="9" s="1"/>
  <c r="I364" i="9"/>
  <c r="J364" i="9" s="1"/>
  <c r="I369" i="9"/>
  <c r="J369" i="9" s="1"/>
  <c r="I374" i="9"/>
  <c r="J374" i="9" s="1"/>
  <c r="I379" i="9"/>
  <c r="J379" i="9" s="1"/>
  <c r="I384" i="9"/>
  <c r="J384" i="9" s="1"/>
  <c r="I260" i="9"/>
  <c r="J260" i="9" s="1"/>
  <c r="I265" i="9"/>
  <c r="J265" i="9" s="1"/>
  <c r="I270" i="9"/>
  <c r="J270" i="9" s="1"/>
  <c r="I275" i="9"/>
  <c r="J275" i="9" s="1"/>
  <c r="I280" i="9"/>
  <c r="J280" i="9" s="1"/>
  <c r="I285" i="9"/>
  <c r="J285" i="9" s="1"/>
  <c r="I290" i="9"/>
  <c r="J290" i="9" s="1"/>
  <c r="I295" i="9"/>
  <c r="J295" i="9" s="1"/>
  <c r="I300" i="9"/>
  <c r="J300" i="9" s="1"/>
  <c r="I305" i="9"/>
  <c r="J305" i="9" s="1"/>
  <c r="I310" i="9"/>
  <c r="J310" i="9" s="1"/>
  <c r="I315" i="9"/>
  <c r="J315" i="9" s="1"/>
  <c r="I320" i="9"/>
  <c r="J320" i="9" s="1"/>
  <c r="I325" i="9"/>
  <c r="J325" i="9" s="1"/>
  <c r="I330" i="9"/>
  <c r="J330" i="9" s="1"/>
  <c r="I335" i="9"/>
  <c r="J335" i="9" s="1"/>
  <c r="I340" i="9"/>
  <c r="J340" i="9" s="1"/>
  <c r="I345" i="9"/>
  <c r="J345" i="9" s="1"/>
  <c r="I350" i="9"/>
  <c r="J350" i="9" s="1"/>
  <c r="I355" i="9"/>
  <c r="J355" i="9" s="1"/>
  <c r="I360" i="9"/>
  <c r="J360" i="9" s="1"/>
  <c r="I365" i="9"/>
  <c r="J365" i="9" s="1"/>
  <c r="I370" i="9"/>
  <c r="J370" i="9" s="1"/>
  <c r="I375" i="9"/>
  <c r="J375" i="9" s="1"/>
  <c r="I380" i="9"/>
  <c r="J380" i="9" s="1"/>
  <c r="I385" i="9"/>
  <c r="J385" i="9" s="1"/>
  <c r="I371" i="9"/>
  <c r="J371" i="9" s="1"/>
  <c r="I376" i="9"/>
  <c r="J376" i="9" s="1"/>
  <c r="I381" i="9"/>
  <c r="J381" i="9" s="1"/>
  <c r="I386" i="9"/>
  <c r="J386" i="9" s="1"/>
  <c r="I255" i="9"/>
  <c r="J255" i="9" s="1"/>
  <c r="I258" i="9"/>
  <c r="J258" i="9" s="1"/>
  <c r="I263" i="9"/>
  <c r="J263" i="9" s="1"/>
  <c r="I268" i="9"/>
  <c r="J268" i="9" s="1"/>
  <c r="I273" i="9"/>
  <c r="J273" i="9" s="1"/>
  <c r="I278" i="9"/>
  <c r="J278" i="9" s="1"/>
  <c r="I283" i="9"/>
  <c r="J283" i="9" s="1"/>
  <c r="I288" i="9"/>
  <c r="J288" i="9" s="1"/>
  <c r="I293" i="9"/>
  <c r="J293" i="9" s="1"/>
  <c r="I298" i="9"/>
  <c r="J298" i="9" s="1"/>
  <c r="I303" i="9"/>
  <c r="J303" i="9" s="1"/>
  <c r="I308" i="9"/>
  <c r="J308" i="9" s="1"/>
  <c r="I313" i="9"/>
  <c r="J313" i="9" s="1"/>
  <c r="I318" i="9"/>
  <c r="J318" i="9" s="1"/>
  <c r="I323" i="9"/>
  <c r="J323" i="9" s="1"/>
  <c r="I328" i="9"/>
  <c r="J328" i="9" s="1"/>
  <c r="I333" i="9"/>
  <c r="J333" i="9" s="1"/>
  <c r="I338" i="9"/>
  <c r="J338" i="9" s="1"/>
  <c r="I343" i="9"/>
  <c r="J343" i="9" s="1"/>
  <c r="I348" i="9"/>
  <c r="J348" i="9" s="1"/>
  <c r="I353" i="9"/>
  <c r="J353" i="9" s="1"/>
  <c r="I358" i="9"/>
  <c r="J358" i="9" s="1"/>
  <c r="I363" i="9"/>
  <c r="J363" i="9" s="1"/>
  <c r="I368" i="9"/>
  <c r="J368" i="9" s="1"/>
  <c r="I373" i="9"/>
  <c r="J373" i="9" s="1"/>
  <c r="I378" i="9"/>
  <c r="J378" i="9" s="1"/>
  <c r="L255" i="9" l="1"/>
</calcChain>
</file>

<file path=xl/comments1.xml><?xml version="1.0" encoding="utf-8"?>
<comments xmlns="http://schemas.openxmlformats.org/spreadsheetml/2006/main">
  <authors>
    <author>Administrator</author>
  </authors>
  <commentList>
    <comment ref="L10" authorId="0" shapeId="0">
      <text>
        <r>
          <rPr>
            <b/>
            <sz val="9"/>
            <rFont val="宋体"/>
            <charset val="134"/>
          </rPr>
          <t>Administrator:</t>
        </r>
        <r>
          <rPr>
            <sz val="9"/>
            <rFont val="宋体"/>
            <charset val="134"/>
          </rPr>
          <t xml:space="preserve">
this calculation includes adakites</t>
        </r>
      </text>
    </comment>
  </commentList>
</comments>
</file>

<file path=xl/sharedStrings.xml><?xml version="1.0" encoding="utf-8"?>
<sst xmlns="http://schemas.openxmlformats.org/spreadsheetml/2006/main" count="2262" uniqueCount="1106">
  <si>
    <t>Sample</t>
  </si>
  <si>
    <t>ID</t>
  </si>
  <si>
    <t>FeOt</t>
  </si>
  <si>
    <r>
      <rPr>
        <b/>
        <sz val="11"/>
        <color rgb="FF000000"/>
        <rFont val="Calibri"/>
        <family val="2"/>
      </rPr>
      <t>δ</t>
    </r>
    <r>
      <rPr>
        <b/>
        <vertAlign val="superscript"/>
        <sz val="11"/>
        <color rgb="FF000000"/>
        <rFont val="Times New Roman"/>
        <family val="1"/>
      </rPr>
      <t>26</t>
    </r>
    <r>
      <rPr>
        <b/>
        <sz val="11"/>
        <color rgb="FF000000"/>
        <rFont val="Times New Roman"/>
        <family val="1"/>
      </rPr>
      <t>Mg (‰)</t>
    </r>
  </si>
  <si>
    <t>2sd</t>
  </si>
  <si>
    <r>
      <rPr>
        <b/>
        <sz val="11"/>
        <color rgb="FF000000"/>
        <rFont val="Calibri"/>
        <family val="2"/>
      </rPr>
      <t>δ</t>
    </r>
    <r>
      <rPr>
        <b/>
        <vertAlign val="superscript"/>
        <sz val="11"/>
        <color rgb="FF000000"/>
        <rFont val="Times New Roman"/>
        <family val="1"/>
      </rPr>
      <t>56</t>
    </r>
    <r>
      <rPr>
        <b/>
        <sz val="11"/>
        <color rgb="FF000000"/>
        <rFont val="Times New Roman"/>
        <family val="1"/>
      </rPr>
      <t>Fe (‰)</t>
    </r>
  </si>
  <si>
    <t>2se</t>
  </si>
  <si>
    <r>
      <rPr>
        <b/>
        <sz val="11"/>
        <color rgb="FF000000"/>
        <rFont val="Calibri"/>
        <family val="2"/>
      </rPr>
      <t>δ</t>
    </r>
    <r>
      <rPr>
        <b/>
        <vertAlign val="superscript"/>
        <sz val="11"/>
        <color rgb="FF000000"/>
        <rFont val="Times New Roman"/>
        <family val="1"/>
      </rPr>
      <t>57</t>
    </r>
    <r>
      <rPr>
        <b/>
        <sz val="11"/>
        <color rgb="FF000000"/>
        <rFont val="Times New Roman"/>
        <family val="1"/>
      </rPr>
      <t>Fe (‰)</t>
    </r>
  </si>
  <si>
    <t>n</t>
  </si>
  <si>
    <t>Description</t>
  </si>
  <si>
    <t>(wt.%)</t>
  </si>
  <si>
    <t>JP-1</t>
  </si>
  <si>
    <t>Peridotite</t>
  </si>
  <si>
    <t>RV</t>
  </si>
  <si>
    <t>BHVO-2</t>
  </si>
  <si>
    <r>
      <rPr>
        <sz val="11"/>
        <color rgb="FF000000"/>
        <rFont val="Times New Roman"/>
        <family val="1"/>
      </rPr>
      <t>1</t>
    </r>
    <r>
      <rPr>
        <vertAlign val="superscript"/>
        <sz val="12"/>
        <color theme="1"/>
        <rFont val="Times New Roman"/>
        <family val="1"/>
      </rPr>
      <t>$</t>
    </r>
  </si>
  <si>
    <t>Hawaii basalt</t>
  </si>
  <si>
    <r>
      <rPr>
        <sz val="11"/>
        <color rgb="FF000000"/>
        <rFont val="Times New Roman"/>
        <family val="1"/>
      </rPr>
      <t>2</t>
    </r>
    <r>
      <rPr>
        <vertAlign val="superscript"/>
        <sz val="12"/>
        <color theme="1"/>
        <rFont val="Times New Roman"/>
        <family val="1"/>
      </rPr>
      <t>$</t>
    </r>
  </si>
  <si>
    <r>
      <rPr>
        <sz val="11"/>
        <color rgb="FF000000"/>
        <rFont val="Times New Roman"/>
        <family val="1"/>
      </rPr>
      <t>3</t>
    </r>
    <r>
      <rPr>
        <vertAlign val="superscript"/>
        <sz val="12"/>
        <color theme="1"/>
        <rFont val="Times New Roman"/>
        <family val="1"/>
      </rPr>
      <t>$</t>
    </r>
  </si>
  <si>
    <r>
      <rPr>
        <sz val="11"/>
        <color rgb="FF000000"/>
        <rFont val="Times New Roman"/>
        <family val="1"/>
      </rPr>
      <t>4</t>
    </r>
    <r>
      <rPr>
        <vertAlign val="superscript"/>
        <sz val="12"/>
        <color theme="1"/>
        <rFont val="Times New Roman"/>
        <family val="1"/>
      </rPr>
      <t>$</t>
    </r>
  </si>
  <si>
    <t>Mean</t>
  </si>
  <si>
    <t>2SD</t>
  </si>
  <si>
    <t>W-2</t>
  </si>
  <si>
    <t>Diabase</t>
  </si>
  <si>
    <t>JB-2</t>
  </si>
  <si>
    <t>Japan basalt</t>
  </si>
  <si>
    <t>AGV-2</t>
  </si>
  <si>
    <t>Andesite</t>
  </si>
  <si>
    <t>JA-1</t>
  </si>
  <si>
    <t>Chudleigh</t>
  </si>
  <si>
    <t>83-107</t>
  </si>
  <si>
    <t>Plagioclase rich granulite xenolith</t>
  </si>
  <si>
    <r>
      <rPr>
        <sz val="11"/>
        <color rgb="FF000000"/>
        <rFont val="Times New Roman"/>
        <family val="1"/>
      </rPr>
      <t>replicate</t>
    </r>
    <r>
      <rPr>
        <vertAlign val="superscript"/>
        <sz val="11"/>
        <color rgb="FF000000"/>
        <rFont val="Times New Roman"/>
        <family val="1"/>
      </rPr>
      <t>#</t>
    </r>
  </si>
  <si>
    <t>83-112</t>
  </si>
  <si>
    <t>83-114</t>
  </si>
  <si>
    <t>83-117</t>
  </si>
  <si>
    <t>83-125</t>
  </si>
  <si>
    <t>83-127</t>
  </si>
  <si>
    <t>83-131</t>
  </si>
  <si>
    <t>83-133</t>
  </si>
  <si>
    <t>83-138</t>
  </si>
  <si>
    <t>83-140</t>
  </si>
  <si>
    <t>83-110</t>
  </si>
  <si>
    <t>Pyroxene rich granulite</t>
  </si>
  <si>
    <t>83-115</t>
  </si>
  <si>
    <t>83-126</t>
  </si>
  <si>
    <t>Transitional  granulite</t>
  </si>
  <si>
    <t>BC WR</t>
  </si>
  <si>
    <r>
      <rPr>
        <sz val="11"/>
        <color rgb="FF000000"/>
        <rFont val="Times New Roman"/>
        <family val="1"/>
      </rPr>
      <t>replicate</t>
    </r>
    <r>
      <rPr>
        <vertAlign val="superscript"/>
        <sz val="11"/>
        <color rgb="FF000000"/>
        <rFont val="Times New Roman"/>
        <family val="1"/>
      </rPr>
      <t>$</t>
    </r>
  </si>
  <si>
    <t>McBride</t>
  </si>
  <si>
    <t>85-100</t>
  </si>
  <si>
    <t>Two-pyroxene mafic granulites (solidified basaltic melts)</t>
  </si>
  <si>
    <t>85-120</t>
  </si>
  <si>
    <t>85-106</t>
  </si>
  <si>
    <t>Garnet-clinopyroxene granulites  (crystal cumulates)</t>
  </si>
  <si>
    <t>replicate</t>
  </si>
  <si>
    <t>85-107</t>
  </si>
  <si>
    <t>Garnet-clinopyroxene granulites (melting residue)</t>
  </si>
  <si>
    <t>85-114</t>
  </si>
  <si>
    <t>83-159</t>
  </si>
  <si>
    <t>85-108</t>
  </si>
  <si>
    <t>Two-pyroxene garnet mafic granulites  (solidified basaltic melts)</t>
  </si>
  <si>
    <t>83-158</t>
  </si>
  <si>
    <t>Two-pyroxene garnet mafic granulites  (crystal cumulates)</t>
  </si>
  <si>
    <t>83-101</t>
  </si>
  <si>
    <t>Intermediate xenoliths (meta-sediments)</t>
  </si>
  <si>
    <t>83-157</t>
  </si>
  <si>
    <t>83-160</t>
  </si>
  <si>
    <t>Felsic xenoliths (crystallized melt)</t>
  </si>
  <si>
    <t>83-162</t>
  </si>
  <si>
    <t>Notes:</t>
  </si>
  <si>
    <r>
      <rPr>
        <sz val="11"/>
        <color theme="1"/>
        <rFont val="Times New Roman"/>
        <family val="1"/>
      </rPr>
      <t>δ</t>
    </r>
    <r>
      <rPr>
        <vertAlign val="superscript"/>
        <sz val="11"/>
        <color theme="1"/>
        <rFont val="Times New Roman"/>
        <family val="1"/>
      </rPr>
      <t>i</t>
    </r>
    <r>
      <rPr>
        <sz val="11"/>
        <color theme="1"/>
        <rFont val="Times New Roman"/>
        <family val="1"/>
      </rPr>
      <t>Fe = (</t>
    </r>
    <r>
      <rPr>
        <vertAlign val="superscript"/>
        <sz val="11"/>
        <color theme="1"/>
        <rFont val="Times New Roman"/>
        <family val="1"/>
      </rPr>
      <t>i</t>
    </r>
    <r>
      <rPr>
        <sz val="11"/>
        <color theme="1"/>
        <rFont val="Times New Roman"/>
        <family val="1"/>
      </rPr>
      <t>Fe/</t>
    </r>
    <r>
      <rPr>
        <vertAlign val="superscript"/>
        <sz val="11"/>
        <color theme="1"/>
        <rFont val="Times New Roman"/>
        <family val="1"/>
      </rPr>
      <t>54</t>
    </r>
    <r>
      <rPr>
        <sz val="11"/>
        <color theme="1"/>
        <rFont val="Times New Roman"/>
        <family val="1"/>
      </rPr>
      <t>Fe</t>
    </r>
    <r>
      <rPr>
        <vertAlign val="subscript"/>
        <sz val="11"/>
        <color theme="1"/>
        <rFont val="Times New Roman"/>
        <family val="1"/>
      </rPr>
      <t>sample</t>
    </r>
    <r>
      <rPr>
        <sz val="11"/>
        <color theme="1"/>
        <rFont val="Times New Roman"/>
        <family val="1"/>
      </rPr>
      <t xml:space="preserve"> / </t>
    </r>
    <r>
      <rPr>
        <vertAlign val="superscript"/>
        <sz val="11"/>
        <color theme="1"/>
        <rFont val="Times New Roman"/>
        <family val="1"/>
      </rPr>
      <t>i</t>
    </r>
    <r>
      <rPr>
        <sz val="11"/>
        <color theme="1"/>
        <rFont val="Times New Roman"/>
        <family val="1"/>
      </rPr>
      <t>Fe/</t>
    </r>
    <r>
      <rPr>
        <vertAlign val="superscript"/>
        <sz val="11"/>
        <color theme="1"/>
        <rFont val="Times New Roman"/>
        <family val="1"/>
      </rPr>
      <t>54</t>
    </r>
    <r>
      <rPr>
        <sz val="11"/>
        <color theme="1"/>
        <rFont val="Times New Roman"/>
        <family val="1"/>
      </rPr>
      <t>Fe</t>
    </r>
    <r>
      <rPr>
        <vertAlign val="subscript"/>
        <sz val="11"/>
        <color theme="1"/>
        <rFont val="Times New Roman"/>
        <family val="1"/>
      </rPr>
      <t>IRMM014</t>
    </r>
    <r>
      <rPr>
        <sz val="11"/>
        <color theme="1"/>
        <rFont val="Times New Roman"/>
        <family val="1"/>
      </rPr>
      <t xml:space="preserve"> - 1) * 1000, where i can be 56 or 57; the data was obtained following the procedures established in He et al. (2015).</t>
    </r>
  </si>
  <si>
    <t xml:space="preserve"># represents duplicate analysis on the same aliquot of purified Fe solutions, while $ represents whole procedure duplicates. </t>
  </si>
  <si>
    <t xml:space="preserve">n denotes the number of repeated analysis on each Fe eluate. Recommended values (RV) are from He et al. (2015). </t>
  </si>
  <si>
    <t>FeOt and Mg isotopic data for the Chudleigh and McBride xenoliths are from  Rudnick et al. (1986), Rudnick and Taylor (1987) and Teng et al. (2013).</t>
  </si>
  <si>
    <t>The results for geostandards during the course of this study have been previously published in He et al. (2015).</t>
  </si>
  <si>
    <t>References</t>
  </si>
  <si>
    <t>He Y.S., Ke S., Teng F.Z., Wang T.T., Wu H.J., Lu Y.H., Li S.G., 2015. High-precision iron isotope analysis of geological reference materials by high-resolution MC-ICP-MS. Geostandards and Geoanalytical Research 39: 341-356.</t>
  </si>
  <si>
    <t>Rudnick, R. L., McDonough, W. F., McCulloch, M. T., and Taylor, S. R., 1986, Lower crustal xenoliths from Queensland, Australia: Evidence for deep crustal assimilation and fractionation of continental basalts: Geochemica et Cosmochimica Acta, v. 50, p. 1099-1115.</t>
  </si>
  <si>
    <t>Rudnick, R. L., and Taylor, S. R., 1987, The composition and petrogenesis of the lower crust: a xenolith study: Journal of Geophysical Research, v. 92, p. 13981-14005.</t>
  </si>
  <si>
    <t>Teng, F.-Z., Yang, W., Rudnick, R. L., and Hu, Y., 2013b, Heterogeneous magnesium isotopic composition of the lower continental crust: A xenolith perspective: Geochemistry, Geophysics, Geosystems, v. 14, no. 9, p. 3844-3856.</t>
  </si>
  <si>
    <t>Reservoir</t>
  </si>
  <si>
    <t>Porportion</t>
  </si>
  <si>
    <t>Fe fraction</t>
  </si>
  <si>
    <r>
      <rPr>
        <b/>
        <sz val="11"/>
        <color theme="1"/>
        <rFont val="Times New Roman"/>
        <family val="1"/>
      </rPr>
      <t>δ</t>
    </r>
    <r>
      <rPr>
        <b/>
        <vertAlign val="superscript"/>
        <sz val="11"/>
        <color theme="1"/>
        <rFont val="Times New Roman"/>
        <family val="1"/>
      </rPr>
      <t>56</t>
    </r>
    <r>
      <rPr>
        <b/>
        <sz val="11"/>
        <color theme="1"/>
        <rFont val="Times New Roman"/>
        <family val="1"/>
      </rPr>
      <t>Fe</t>
    </r>
  </si>
  <si>
    <t>LCC</t>
  </si>
  <si>
    <t>MCC</t>
  </si>
  <si>
    <t>UCC</t>
  </si>
  <si>
    <t>Bulk continental  crust</t>
  </si>
  <si>
    <t>Upper continental crust</t>
  </si>
  <si>
    <t>Fe(ppm)</t>
  </si>
  <si>
    <t>Low-Si granites</t>
  </si>
  <si>
    <t>High-Si granites</t>
  </si>
  <si>
    <t xml:space="preserve">Notes: </t>
  </si>
  <si>
    <t>1, FeOt and porportions of lower continental crust (LCC), middle continental crust (MCC) and upper continental crust (UCC) are from Rudnick RL and Fountain (1995) and Rudnick and Gao (2014).</t>
  </si>
  <si>
    <t>2, FeOt and porportions of low-Si granites and high-Si granites in upper continental crust are from Wedepohl et al. (1995).</t>
  </si>
  <si>
    <r>
      <rPr>
        <sz val="11"/>
        <color theme="1"/>
        <rFont val="Times New Roman"/>
        <family val="1"/>
      </rPr>
      <t xml:space="preserve">3, mean </t>
    </r>
    <r>
      <rPr>
        <sz val="11"/>
        <color theme="1"/>
        <rFont val="Calibri"/>
        <family val="2"/>
      </rPr>
      <t>δ</t>
    </r>
    <r>
      <rPr>
        <vertAlign val="superscript"/>
        <sz val="11"/>
        <color theme="1"/>
        <rFont val="Times New Roman"/>
        <family val="1"/>
      </rPr>
      <t>56</t>
    </r>
    <r>
      <rPr>
        <sz val="11"/>
        <color theme="1"/>
        <rFont val="Times New Roman"/>
        <family val="1"/>
      </rPr>
      <t>Fe for low-Si granites and high-Si granites are from compilation in Fig.S3; those for MCC and LCC are represented by FeOt-weighted mean composition of McBride and Chudleigh xenoliths.</t>
    </r>
  </si>
  <si>
    <t>4, errors are propagated using Monte Carlo simulation, without consideration of the uncertainties on estimation on FeOt and porportions of various reservoirs.</t>
  </si>
  <si>
    <t>Rudnick R.L., Gao S., 2014. Composition of the continental crust. In: Holland H.D. and Turekian K.K. (eds). Treatise on Geochemistry: Vol.4: the Crust. 2nd Edition. Oxford: Elsevier, 1-51.</t>
  </si>
  <si>
    <t>Rudnick R.l., Fountain D.M., 1995. Nature and composition of the continental crust: a lower crustal perspective. Reviews of Geophysics 33: 267-309.</t>
  </si>
  <si>
    <t>Wedepohl K.H., 1995. The composition of the continental crust. Geochimica et Cosmochimica Acta, 59, 1217-1232.</t>
  </si>
  <si>
    <t>Sample ID</t>
  </si>
  <si>
    <t>Locality / Rock Type</t>
  </si>
  <si>
    <t>MgO</t>
  </si>
  <si>
    <r>
      <rPr>
        <b/>
        <sz val="11"/>
        <color indexed="8"/>
        <rFont val="Times New Roman"/>
        <family val="1"/>
      </rPr>
      <t>δ</t>
    </r>
    <r>
      <rPr>
        <b/>
        <vertAlign val="superscript"/>
        <sz val="11"/>
        <color indexed="8"/>
        <rFont val="Times New Roman"/>
        <family val="1"/>
      </rPr>
      <t>56</t>
    </r>
    <r>
      <rPr>
        <b/>
        <sz val="11"/>
        <color indexed="8"/>
        <rFont val="Times New Roman"/>
        <family val="1"/>
      </rPr>
      <t>Fe</t>
    </r>
  </si>
  <si>
    <t>±(2SD/2SE)</t>
  </si>
  <si>
    <r>
      <rPr>
        <b/>
        <sz val="11"/>
        <color indexed="8"/>
        <rFont val="Times New Roman"/>
        <family val="1"/>
      </rPr>
      <t>δ</t>
    </r>
    <r>
      <rPr>
        <b/>
        <vertAlign val="superscript"/>
        <sz val="11"/>
        <color indexed="8"/>
        <rFont val="Times New Roman"/>
        <family val="1"/>
      </rPr>
      <t>57</t>
    </r>
    <r>
      <rPr>
        <b/>
        <sz val="11"/>
        <color indexed="8"/>
        <rFont val="Times New Roman"/>
        <family val="1"/>
      </rPr>
      <t>Fe</t>
    </r>
  </si>
  <si>
    <t>Data source</t>
  </si>
  <si>
    <t>Arc basalts</t>
  </si>
  <si>
    <t>97ND02</t>
  </si>
  <si>
    <t>Katmai, Alaska/Eastern  Aleutian</t>
  </si>
  <si>
    <t>Foden et al., EPSL, 2018</t>
  </si>
  <si>
    <t>UK-253 (25B)</t>
  </si>
  <si>
    <t>Ukinrek, Alaska/Eastern  Aleutian</t>
  </si>
  <si>
    <t>CS-22</t>
  </si>
  <si>
    <t>Yunaska, Alaska/Central  Aleutian</t>
  </si>
  <si>
    <t>OK-6</t>
  </si>
  <si>
    <t>Okmok, Alaska/Central  Aleutian</t>
  </si>
  <si>
    <t>ID-20 Avg</t>
  </si>
  <si>
    <t>KG-2</t>
  </si>
  <si>
    <t>Kanaga, Alaska/ W. Aleutian</t>
  </si>
  <si>
    <t>54-445</t>
  </si>
  <si>
    <t>KISKA 54-645, Alaska/ W. Aleutian</t>
  </si>
  <si>
    <t>V-348</t>
  </si>
  <si>
    <t>Cascades</t>
  </si>
  <si>
    <t>V457</t>
  </si>
  <si>
    <t>DS-30</t>
  </si>
  <si>
    <t>L01-25</t>
  </si>
  <si>
    <t>DS-23b</t>
  </si>
  <si>
    <t>L83-57</t>
  </si>
  <si>
    <t>DS-15a</t>
  </si>
  <si>
    <t>GAL VB82</t>
  </si>
  <si>
    <t>Galunggung, Indonesia, W. Java</t>
  </si>
  <si>
    <t>GAL. VB 16-2</t>
  </si>
  <si>
    <t>Lombok, Indonesia E.Sunda</t>
  </si>
  <si>
    <t>MEO1/LB39</t>
  </si>
  <si>
    <t>Sangenges, Indonesia Sumbawa</t>
  </si>
  <si>
    <t>B4176</t>
  </si>
  <si>
    <t>Batu Tara, Indonesia E.Sunda</t>
  </si>
  <si>
    <t>Avachinsky 29M</t>
  </si>
  <si>
    <t>Avachinsky, Kamchatka</t>
  </si>
  <si>
    <t>PLOSKY 3/0B</t>
  </si>
  <si>
    <t>Ploskiy, Kamchatka</t>
  </si>
  <si>
    <t>K0012*</t>
  </si>
  <si>
    <t>Klyuchevskoy, Kamchatka</t>
  </si>
  <si>
    <t>KLY K0032*</t>
  </si>
  <si>
    <t>KLY K1935*</t>
  </si>
  <si>
    <t>NIK. 8883*</t>
  </si>
  <si>
    <t>RAOL 7125</t>
  </si>
  <si>
    <t>Raoul, Kermadec</t>
  </si>
  <si>
    <t>Macauley 45657</t>
  </si>
  <si>
    <t>Macauley, Kermadec</t>
  </si>
  <si>
    <t>CBK70</t>
  </si>
  <si>
    <t>Kuriles</t>
  </si>
  <si>
    <t>SABA LAS1</t>
  </si>
  <si>
    <t>Saba, Lesser Antilles</t>
  </si>
  <si>
    <t>SABA LSS1</t>
  </si>
  <si>
    <t>ST KITS KB64</t>
  </si>
  <si>
    <t>St Kitts, Lesser Antilles</t>
  </si>
  <si>
    <t>GUAD 510</t>
  </si>
  <si>
    <t>Guadeloupe, Lesser Antilles</t>
  </si>
  <si>
    <t>GRENADA LAG 2</t>
  </si>
  <si>
    <t>Grenada, Lesser Antilles</t>
  </si>
  <si>
    <t>SSM5.4</t>
  </si>
  <si>
    <t>Scotia Arc</t>
  </si>
  <si>
    <t>SSS10.1</t>
  </si>
  <si>
    <t>SSS10.1(A)</t>
  </si>
  <si>
    <t>SHA9(Z)5.5</t>
  </si>
  <si>
    <t>SSC34.2</t>
  </si>
  <si>
    <t>SST6.3</t>
  </si>
  <si>
    <t>TAF 43/6</t>
  </si>
  <si>
    <t>Tafahi, Tonga</t>
  </si>
  <si>
    <t>TOFUA 26835</t>
  </si>
  <si>
    <t>Tofua, Tonga</t>
  </si>
  <si>
    <t>Ambrym AMB-26</t>
  </si>
  <si>
    <t>Ambrym, Vanuatu</t>
  </si>
  <si>
    <t>LOPEVI 1971</t>
  </si>
  <si>
    <t>Lopevi, Vanuatu</t>
  </si>
  <si>
    <t>NLD11-1</t>
  </si>
  <si>
    <t>Rochambeau Ridge, Lau back-arc basin</t>
  </si>
  <si>
    <t>Nebel et al., GCA, 2018</t>
  </si>
  <si>
    <t>NLD13-1</t>
  </si>
  <si>
    <t>NLD14-2</t>
  </si>
  <si>
    <t>NLD18-2</t>
  </si>
  <si>
    <t>NLD20</t>
  </si>
  <si>
    <t>NLD23-1</t>
  </si>
  <si>
    <t>NLD25-1</t>
  </si>
  <si>
    <t>NLD27-1</t>
  </si>
  <si>
    <t>NLD30</t>
  </si>
  <si>
    <t>NLD31-1</t>
  </si>
  <si>
    <t>NLD35-2</t>
  </si>
  <si>
    <t>Dugong Volcano, Lau Basin</t>
  </si>
  <si>
    <t>NLD38</t>
  </si>
  <si>
    <t>Northwest Lau Spreading Centre</t>
  </si>
  <si>
    <t>NLD40</t>
  </si>
  <si>
    <t>NLD42</t>
  </si>
  <si>
    <t>NLD43</t>
  </si>
  <si>
    <t>NLD47</t>
  </si>
  <si>
    <t>NLD48</t>
  </si>
  <si>
    <t>NLD49</t>
  </si>
  <si>
    <t>NLD50</t>
  </si>
  <si>
    <t>NLD51</t>
  </si>
  <si>
    <t>NLD58</t>
  </si>
  <si>
    <t>Central Lau Spreading Centre</t>
  </si>
  <si>
    <t>Nebel et al., GRL, 2013</t>
  </si>
  <si>
    <t>NLD59</t>
  </si>
  <si>
    <t>NLD61</t>
  </si>
  <si>
    <t>NLD63</t>
  </si>
  <si>
    <t>NLD64</t>
  </si>
  <si>
    <t>NLD65</t>
  </si>
  <si>
    <t>NLD66</t>
  </si>
  <si>
    <t>NMNH 116852-1</t>
  </si>
  <si>
    <t>Basalt, New Britain</t>
  </si>
  <si>
    <t>Dauphas et al., EPSL, 2009</t>
  </si>
  <si>
    <t>NMNH 116852-4</t>
  </si>
  <si>
    <t>NMNH 116852-5</t>
  </si>
  <si>
    <t>NMNH 116852-8</t>
  </si>
  <si>
    <t>Basalt, Garove, New Britain</t>
  </si>
  <si>
    <t>NMNH 116852-9</t>
  </si>
  <si>
    <t>Basalt, Mundua, New Britain</t>
  </si>
  <si>
    <t>NMNH 116852-10</t>
  </si>
  <si>
    <t>NMNH 116852-11</t>
  </si>
  <si>
    <t>Basalt, Undaka, New Britain</t>
  </si>
  <si>
    <t>NMNH 108982-7</t>
  </si>
  <si>
    <t>Augite basalt, Alamagan, Izu-Mariana</t>
  </si>
  <si>
    <t>Mean Arc Basalts (n = 79)</t>
  </si>
  <si>
    <r>
      <rPr>
        <b/>
        <i/>
        <sz val="11"/>
        <rFont val="Symbol"/>
        <family val="1"/>
        <charset val="2"/>
      </rPr>
      <t>±</t>
    </r>
    <r>
      <rPr>
        <b/>
        <i/>
        <sz val="11"/>
        <rFont val="Times New Roman"/>
        <family val="1"/>
      </rPr>
      <t>2SE</t>
    </r>
  </si>
  <si>
    <t>Mid-ocean ridge basalts</t>
  </si>
  <si>
    <t>CH31DR01</t>
  </si>
  <si>
    <t>Mid Atlantic Ridge</t>
  </si>
  <si>
    <t>Teng et al., GCA, 2013</t>
  </si>
  <si>
    <t>CH31DR02</t>
  </si>
  <si>
    <t>CH31 DR11</t>
  </si>
  <si>
    <t>CH31 DR12</t>
  </si>
  <si>
    <t>CH98 DR12</t>
  </si>
  <si>
    <t>CH98 DR15</t>
  </si>
  <si>
    <t>CH98 DR17</t>
  </si>
  <si>
    <t>CL DR01</t>
  </si>
  <si>
    <t>East Pacific Rise</t>
  </si>
  <si>
    <t>CY82-21-06</t>
  </si>
  <si>
    <t>CY82-31-02V</t>
  </si>
  <si>
    <t>CY82-31-01</t>
  </si>
  <si>
    <t>CY84-05-08</t>
  </si>
  <si>
    <t>SR1 DR04</t>
  </si>
  <si>
    <t>SO40 G136D</t>
  </si>
  <si>
    <t>SO40 G178D</t>
  </si>
  <si>
    <t>SO40 G154D</t>
  </si>
  <si>
    <t>SO40 G193h</t>
  </si>
  <si>
    <t>SO26 G184D</t>
  </si>
  <si>
    <t>SO62 G324G</t>
  </si>
  <si>
    <t>SO62 G296G</t>
  </si>
  <si>
    <t>SO62 G287G</t>
  </si>
  <si>
    <t>SR2 DR02</t>
  </si>
  <si>
    <t>SR2 DR03</t>
  </si>
  <si>
    <t>ND12-2</t>
  </si>
  <si>
    <t>ND15-4</t>
  </si>
  <si>
    <t>ND18-1</t>
  </si>
  <si>
    <t>ND21-3</t>
  </si>
  <si>
    <t>ND21-4</t>
  </si>
  <si>
    <t>HY09-07</t>
  </si>
  <si>
    <t>Indian Ocean</t>
  </si>
  <si>
    <t>JC 30703 D1</t>
  </si>
  <si>
    <t>JC 217 D1</t>
  </si>
  <si>
    <t>MD57 D4-4</t>
  </si>
  <si>
    <t>MD57 D9-9</t>
  </si>
  <si>
    <t>MD23-1</t>
  </si>
  <si>
    <t>MD23 site-2</t>
  </si>
  <si>
    <t>MD23 site</t>
  </si>
  <si>
    <t>KS11A</t>
  </si>
  <si>
    <t>Red Sea</t>
  </si>
  <si>
    <t>MR80 57-1</t>
  </si>
  <si>
    <t>MR80 59-2</t>
  </si>
  <si>
    <t>Mean MORB (n = 39)</t>
  </si>
  <si>
    <t>Ocean island basalts</t>
  </si>
  <si>
    <t>KI75-1-139.3</t>
  </si>
  <si>
    <t>Kilauea Iki, Hawaii</t>
  </si>
  <si>
    <t>Teng et al., Science, 2008</t>
  </si>
  <si>
    <t>KI67-3-81</t>
  </si>
  <si>
    <t>KI75-1-121.5</t>
  </si>
  <si>
    <t>DTH 03-03</t>
  </si>
  <si>
    <t>Seamount No.2, Society</t>
  </si>
  <si>
    <t>TH09-02</t>
  </si>
  <si>
    <t>Teahitia, Society</t>
  </si>
  <si>
    <t>TH09-05</t>
  </si>
  <si>
    <t>SO47-9DS</t>
  </si>
  <si>
    <t>SO47 5DS-1</t>
  </si>
  <si>
    <t>TH11-01</t>
  </si>
  <si>
    <t>TH12-01</t>
  </si>
  <si>
    <t>TH10-04</t>
  </si>
  <si>
    <t>TH21</t>
  </si>
  <si>
    <t>Rocard, Society</t>
  </si>
  <si>
    <t>SO47 34DS-1</t>
  </si>
  <si>
    <t>TH28-07</t>
  </si>
  <si>
    <t>MacDonald, Cook-Austral</t>
  </si>
  <si>
    <t>KOO1</t>
  </si>
  <si>
    <t>Koolau, Hawaii</t>
  </si>
  <si>
    <t>KOO7</t>
  </si>
  <si>
    <t>KOO8</t>
  </si>
  <si>
    <t>KOO15</t>
  </si>
  <si>
    <t>KOO17</t>
  </si>
  <si>
    <t>KOO19</t>
  </si>
  <si>
    <t>KOO21</t>
  </si>
  <si>
    <t>KOO24</t>
  </si>
  <si>
    <t>KOO32</t>
  </si>
  <si>
    <t>KOO48</t>
  </si>
  <si>
    <t>KOO49</t>
  </si>
  <si>
    <t>KOO55</t>
  </si>
  <si>
    <t>KOO-55D</t>
  </si>
  <si>
    <t>OH-21</t>
  </si>
  <si>
    <t>OH-22</t>
  </si>
  <si>
    <t>OH-24</t>
  </si>
  <si>
    <t>OH-26</t>
  </si>
  <si>
    <t>OH-27</t>
  </si>
  <si>
    <t>51DS1</t>
  </si>
  <si>
    <t>Pitcairn</t>
  </si>
  <si>
    <t>Nebel et al., EPSL, 2019</t>
  </si>
  <si>
    <t>51DS2</t>
  </si>
  <si>
    <t>51DS9</t>
  </si>
  <si>
    <t>55SLS6</t>
  </si>
  <si>
    <t>P7</t>
  </si>
  <si>
    <t>P9</t>
  </si>
  <si>
    <t>D115-03</t>
  </si>
  <si>
    <t>Samoa</t>
  </si>
  <si>
    <t>Konter et al., EPSL, 2016</t>
  </si>
  <si>
    <t>D115-28</t>
  </si>
  <si>
    <t>D128-01</t>
  </si>
  <si>
    <t>D128-021</t>
  </si>
  <si>
    <t>Ofu-04-15</t>
  </si>
  <si>
    <t>SAM6-7</t>
  </si>
  <si>
    <t>SAM6-5</t>
  </si>
  <si>
    <t>SAM6-9</t>
  </si>
  <si>
    <t>AVON-3-77-1</t>
  </si>
  <si>
    <t>Malumalu, Samoa</t>
  </si>
  <si>
    <t>Soderman et al., GCA, 2021</t>
  </si>
  <si>
    <t>AVON-3-77-9</t>
  </si>
  <si>
    <t>ALIA106-03</t>
  </si>
  <si>
    <t>AVON-3-76-8</t>
  </si>
  <si>
    <t>ALIA112-02</t>
  </si>
  <si>
    <t>Tutuila, Samoa</t>
  </si>
  <si>
    <t>OFU-05-18</t>
  </si>
  <si>
    <t>Ofu, Samoa</t>
  </si>
  <si>
    <t>AVON-3-73-1</t>
  </si>
  <si>
    <t>Vailulu'u, Samoa</t>
  </si>
  <si>
    <t>AVON-3-70-9</t>
  </si>
  <si>
    <t>SJ01</t>
  </si>
  <si>
    <t>São Jorge, Azores</t>
  </si>
  <si>
    <t>SJ05</t>
  </si>
  <si>
    <t>SJ07</t>
  </si>
  <si>
    <t>SJ50</t>
  </si>
  <si>
    <t>SJ51</t>
  </si>
  <si>
    <t>SJ52</t>
  </si>
  <si>
    <t>SJ30</t>
  </si>
  <si>
    <t>SJ31b</t>
  </si>
  <si>
    <t>WASJ18</t>
  </si>
  <si>
    <t>T6</t>
  </si>
  <si>
    <t>Terceira, Azores</t>
  </si>
  <si>
    <t>T18</t>
  </si>
  <si>
    <t>WAT3</t>
  </si>
  <si>
    <t>P4</t>
  </si>
  <si>
    <t>Pico, Azores</t>
  </si>
  <si>
    <t>P5</t>
  </si>
  <si>
    <t>P25</t>
  </si>
  <si>
    <t>P26</t>
  </si>
  <si>
    <t>P29</t>
  </si>
  <si>
    <t>AZP-03-10</t>
  </si>
  <si>
    <t>AZP-03-50</t>
  </si>
  <si>
    <t>F/FG-28</t>
  </si>
  <si>
    <t>Faial, Azores</t>
  </si>
  <si>
    <t>F/CP-18</t>
  </si>
  <si>
    <t>F/CA-6</t>
  </si>
  <si>
    <t>523DS2</t>
  </si>
  <si>
    <t>João de Castro, Azores</t>
  </si>
  <si>
    <t>AZG-03-07</t>
  </si>
  <si>
    <t>Graciosa, Azores</t>
  </si>
  <si>
    <t>AZG-03-28</t>
  </si>
  <si>
    <t>Mean OIB (n = 79)</t>
  </si>
  <si>
    <t>1, the errors are taken as reported in original literatures, either in 2SD or 2SE, which are thought to be representative of the long-term reproducibility in those labs.</t>
  </si>
  <si>
    <t>2, data sources are only given for Fe isotopic data, and elemental data may be referred to references therein.</t>
  </si>
  <si>
    <t>Teng F. Z. , Dauphas N.  and Helz R. T., 2008, Iron Isotope Fractionation During Magmatic Differentiation in Kilauea Iki Lava Lake, Science, 320, 1620-1622.</t>
  </si>
  <si>
    <t>Dauphas N., Craddock P. R., Asimow P. D., Bennett V. C., Nutman A. P. and  Ohnenstetter D., 2009, Iron isotopes may reveal the redox conditions of mantle melting from Archean to Present, Earth and Planetary Science Letters, 288, 255-267.</t>
  </si>
  <si>
    <t>Nebel O., Arculus R. J., Sossi P. A., Jenner F. E. and Whan T. H. E., 2013, Iron isotopic evidence for convective resurfacing of recycled arc-front mantle beneath back-arc basins, Geophysical Research Letters, 40, 5849-5853.</t>
  </si>
  <si>
    <t>Teng, F.-Z. Dauphas N., Huang S. and Marty B., 2013, Iron isotopic systematics of oceanic basalts, Geochimica et Cosmochimica Acta, 107, 12-26.</t>
  </si>
  <si>
    <t>Konter J. G., Pietruszka A. J., Hanan B. B., Finlayson V. A., Craddock P. R., Jackson M. G. and Dauphas N., 2016, Unusual δ56Fe values in Samoan rejuvenated lavas generated in the mantle, Earth and Planetary Science Letters, 450, 221-232.</t>
  </si>
  <si>
    <t>Foden J., Sossi P. A. and Nebel O., 2018, Controls on the iron isotopic composition of global arc magmas, Earth and Planetary Science Letters, 494, 190-201.</t>
  </si>
  <si>
    <t>Nebel O., Sossi P. A., Foden J., Bénard A., Brandl P. A., Stammeier J. A., Lupton J., Richter M. and Arculus R. J., 2018, Iron isotope variability in ocean floor lavas and mantle sources in the Lau back-arc basin, Geochimica et Cosmochimica Acta, 241, 150-163.</t>
  </si>
  <si>
    <t>Nebel O., Sossi P. A.,  Bénard A., Arculus R. J., Yaxley G. M., Woodhead J. D., Rhodri Davies D. and Ruttor S., 2019, Reconciling petrological and isotopic mixing mechanisms in the Pitcairn mantle plume using stable Fe isotopes, Earth and Planetary Science Letters, 521, 60-67.</t>
  </si>
  <si>
    <t>Soderman C.R., Matthews S., Shorttle O, Jackson M.G., Ruttor S., Nebel O., Turner S., Beier C., Millet M.A., Widom E., Humayun M., Williams H.M., 2021, Heavy d57Fe in ocean island basalts: A non-unique signature of processes and source lithologies in the mantle. Geochimica et Cosmochimica Acta, 292, 309-332.</t>
  </si>
  <si>
    <r>
      <rPr>
        <b/>
        <sz val="11"/>
        <rFont val="Times New Roman"/>
        <family val="1"/>
      </rPr>
      <t>δ</t>
    </r>
    <r>
      <rPr>
        <b/>
        <vertAlign val="superscript"/>
        <sz val="11"/>
        <rFont val="Times New Roman"/>
        <family val="1"/>
      </rPr>
      <t>56</t>
    </r>
    <r>
      <rPr>
        <b/>
        <sz val="11"/>
        <rFont val="Times New Roman"/>
        <family val="1"/>
      </rPr>
      <t>Fe</t>
    </r>
  </si>
  <si>
    <r>
      <rPr>
        <b/>
        <sz val="11"/>
        <color theme="1"/>
        <rFont val="Times New Roman"/>
        <family val="1"/>
      </rPr>
      <t>SiO</t>
    </r>
    <r>
      <rPr>
        <b/>
        <vertAlign val="subscript"/>
        <sz val="11"/>
        <color theme="1"/>
        <rFont val="Times New Roman"/>
        <family val="1"/>
      </rPr>
      <t>2</t>
    </r>
  </si>
  <si>
    <t>Weight</t>
  </si>
  <si>
    <r>
      <rPr>
        <b/>
        <sz val="11"/>
        <rFont val="Times New Roman"/>
        <family val="1"/>
      </rPr>
      <t>w-δ</t>
    </r>
    <r>
      <rPr>
        <b/>
        <vertAlign val="superscript"/>
        <sz val="11"/>
        <rFont val="Times New Roman"/>
        <family val="1"/>
      </rPr>
      <t>56</t>
    </r>
    <r>
      <rPr>
        <b/>
        <sz val="11"/>
        <rFont val="Times New Roman"/>
        <family val="1"/>
      </rPr>
      <t>Fe</t>
    </r>
  </si>
  <si>
    <t>mean</t>
  </si>
  <si>
    <t>median</t>
  </si>
  <si>
    <t>Low-Si granitoid magmas</t>
  </si>
  <si>
    <r>
      <rPr>
        <sz val="11"/>
        <rFont val="Times New Roman"/>
        <family val="1"/>
      </rPr>
      <t>FK10–96</t>
    </r>
  </si>
  <si>
    <t>Basaltic trachyandesites, Hailar basin, China</t>
  </si>
  <si>
    <t>Xia et al., GCA, 2017</t>
  </si>
  <si>
    <t>RR 10</t>
  </si>
  <si>
    <t>Boninite, Népoui, New Caledonia</t>
  </si>
  <si>
    <t>Augite basalt, Alamagan, Izu-Mariana arc</t>
  </si>
  <si>
    <t>Basalt, New Britain arc</t>
  </si>
  <si>
    <t>_32</t>
  </si>
  <si>
    <t>Dolerite, Redhill, Australia</t>
  </si>
  <si>
    <t>Sossi et al., CMP, 2012</t>
  </si>
  <si>
    <r>
      <rPr>
        <sz val="11"/>
        <rFont val="Times New Roman"/>
        <family val="1"/>
      </rPr>
      <t>FK10–100</t>
    </r>
  </si>
  <si>
    <t>04-GUG-11</t>
  </si>
  <si>
    <t>Guguan, Mariana arc</t>
  </si>
  <si>
    <t>Williams et  al., GCA, 2018</t>
  </si>
  <si>
    <t>_35</t>
  </si>
  <si>
    <t>ALAM-5</t>
  </si>
  <si>
    <t>Alamagan, Mariana arc</t>
  </si>
  <si>
    <t>LBK86/3</t>
  </si>
  <si>
    <t>Lombok, Indonesia</t>
  </si>
  <si>
    <t>URA-12</t>
  </si>
  <si>
    <t>Uracas, Mariana arc</t>
  </si>
  <si>
    <t>780/67h</t>
  </si>
  <si>
    <t>Boninite, Chichi-Jima, Bonin islands</t>
  </si>
  <si>
    <t>TOFUA 26907</t>
  </si>
  <si>
    <t>KIW5-1</t>
  </si>
  <si>
    <t>KI basalt, Redhill, Australia</t>
  </si>
  <si>
    <r>
      <rPr>
        <sz val="11"/>
        <rFont val="Times New Roman"/>
        <family val="1"/>
      </rPr>
      <t>FK10–78</t>
    </r>
  </si>
  <si>
    <r>
      <rPr>
        <sz val="11"/>
        <rFont val="Times New Roman"/>
        <family val="1"/>
      </rPr>
      <t>FK10–116</t>
    </r>
  </si>
  <si>
    <t>04-Anat-04</t>
  </si>
  <si>
    <t>Anatahan, Mariana arc</t>
  </si>
  <si>
    <t>CBK86</t>
  </si>
  <si>
    <t>AGR19.02</t>
  </si>
  <si>
    <t>Agrigan, Mariana arc</t>
  </si>
  <si>
    <t>_65</t>
  </si>
  <si>
    <t>Chilled margin, Redhill, Australia</t>
  </si>
  <si>
    <t>URA-7</t>
  </si>
  <si>
    <t>RB 14</t>
  </si>
  <si>
    <t>_47</t>
  </si>
  <si>
    <r>
      <rPr>
        <sz val="11"/>
        <rFont val="Times New Roman"/>
        <family val="1"/>
      </rPr>
      <t>WR-12-35</t>
    </r>
  </si>
  <si>
    <t>I-type intrusions, Gangdese arc, Tibet, China</t>
  </si>
  <si>
    <t>Li et al., CG, 2019</t>
  </si>
  <si>
    <t>NMNH 111550-1</t>
  </si>
  <si>
    <t>Basaltic andesite, Hunga Ha'apai, Tonga arc</t>
  </si>
  <si>
    <t>RB 7</t>
  </si>
  <si>
    <t>TOFUA 26833</t>
  </si>
  <si>
    <t>RB 2</t>
  </si>
  <si>
    <t>HZ-B</t>
  </si>
  <si>
    <t>Basaltic andesite tephra, Hekla, Iceland</t>
  </si>
  <si>
    <t>Schussler et al., CG, 2009</t>
  </si>
  <si>
    <t>HK2000T</t>
  </si>
  <si>
    <t>_21</t>
  </si>
  <si>
    <t>_52</t>
  </si>
  <si>
    <t>Fay. Granophyre, Redhill, Australia</t>
  </si>
  <si>
    <t>H1846-L</t>
  </si>
  <si>
    <t>Basaltic andesite lava, Hekla, Iceland</t>
  </si>
  <si>
    <r>
      <rPr>
        <sz val="11"/>
        <rFont val="Times New Roman"/>
        <family val="1"/>
      </rPr>
      <t>FK10–79</t>
    </r>
  </si>
  <si>
    <t>FL25</t>
  </si>
  <si>
    <t>Ija, Indonesia Flores</t>
  </si>
  <si>
    <r>
      <rPr>
        <sz val="11"/>
        <rFont val="Times New Roman"/>
        <family val="1"/>
      </rPr>
      <t>FK10–77</t>
    </r>
  </si>
  <si>
    <t>RB 6</t>
  </si>
  <si>
    <t>YASUR 1975 (Tanna)</t>
  </si>
  <si>
    <t>Tanna, Vanuatu</t>
  </si>
  <si>
    <t>ALAM-2</t>
  </si>
  <si>
    <t>H1300-L</t>
  </si>
  <si>
    <t>4AK</t>
  </si>
  <si>
    <t>Galunggung,, Indonesia, W. Java</t>
  </si>
  <si>
    <t>Katmai, Alaska, eastern Aleutian</t>
  </si>
  <si>
    <t>MM-92-6</t>
  </si>
  <si>
    <t>RBP 6</t>
  </si>
  <si>
    <t>RB 21</t>
  </si>
  <si>
    <t>NMNH 111550-3</t>
  </si>
  <si>
    <t>780/67c</t>
  </si>
  <si>
    <t>780/67a</t>
  </si>
  <si>
    <t>_74</t>
  </si>
  <si>
    <t>Peg. Dolerite, Redhill, Australia</t>
  </si>
  <si>
    <t>TOFUA 26877</t>
  </si>
  <si>
    <t>RB 5</t>
  </si>
  <si>
    <t>RPQ 1A</t>
  </si>
  <si>
    <t>CB-91-7</t>
  </si>
  <si>
    <t>Cedar Butte volcano, Yellowstone, USA</t>
  </si>
  <si>
    <t>Zambardi et al., EPSL, 2014</t>
  </si>
  <si>
    <t>RB Pont7</t>
  </si>
  <si>
    <t>_61</t>
  </si>
  <si>
    <t>Qtz. Dol.-Fay Gran., Redhill, Australia</t>
  </si>
  <si>
    <t>780/67g</t>
  </si>
  <si>
    <t>07FJS-2</t>
  </si>
  <si>
    <t>Granitoid, Dabie orogen, China</t>
  </si>
  <si>
    <t>He et al., GCA, 2017</t>
  </si>
  <si>
    <t>RBP 5</t>
  </si>
  <si>
    <t>_50</t>
  </si>
  <si>
    <t>Qtz. dolerite, Redhill, Australia</t>
  </si>
  <si>
    <t>06FJS-2</t>
  </si>
  <si>
    <t>I6</t>
  </si>
  <si>
    <t>Qtz. Diorite, Clear Hills, Australia</t>
  </si>
  <si>
    <t>Telus et al., GCA, 2012</t>
  </si>
  <si>
    <t>RB 1D</t>
  </si>
  <si>
    <t>K167-2-85.7</t>
  </si>
  <si>
    <t>Basaltic andesite, Hawaii, USA</t>
  </si>
  <si>
    <t>04-Anat-03</t>
  </si>
  <si>
    <t>RAOL T5</t>
  </si>
  <si>
    <t>Gal GG</t>
  </si>
  <si>
    <t>_44</t>
  </si>
  <si>
    <r>
      <rPr>
        <sz val="11"/>
        <rFont val="Times New Roman"/>
        <family val="1"/>
      </rPr>
      <t>ZD-2</t>
    </r>
  </si>
  <si>
    <t>Ebulobo, Indonesia Flores</t>
  </si>
  <si>
    <t>RB 13</t>
  </si>
  <si>
    <t>BON P</t>
  </si>
  <si>
    <t>K181-2-88.6</t>
  </si>
  <si>
    <t>NMNH 108982-135</t>
  </si>
  <si>
    <t>Augite-hypersthene basalt, Saipan, Izu-Mariana arc</t>
  </si>
  <si>
    <t>RAOL 7088</t>
  </si>
  <si>
    <t>IS108-kk</t>
  </si>
  <si>
    <t>Tonalite, Tuolumne Intrusive Suite, Sierra Nevada, USA</t>
  </si>
  <si>
    <t>Heimann et al., CG, 2008</t>
  </si>
  <si>
    <t>RB 3</t>
  </si>
  <si>
    <r>
      <rPr>
        <sz val="11"/>
        <rFont val="Times New Roman"/>
        <family val="1"/>
      </rPr>
      <t>FK10–111</t>
    </r>
  </si>
  <si>
    <t>FG-7</t>
  </si>
  <si>
    <t>Andesite, Grizzly Peak Tuff, Sierra Nevada, USA</t>
  </si>
  <si>
    <t>NMNH 108982-107</t>
  </si>
  <si>
    <t>CB-91-DI5</t>
  </si>
  <si>
    <t>Anat-26-02</t>
  </si>
  <si>
    <r>
      <rPr>
        <sz val="11"/>
        <rFont val="Times New Roman"/>
        <family val="1"/>
      </rPr>
      <t>FK10–97</t>
    </r>
  </si>
  <si>
    <r>
      <rPr>
        <sz val="11"/>
        <rFont val="Times New Roman"/>
        <family val="1"/>
      </rPr>
      <t>WR-12-48</t>
    </r>
  </si>
  <si>
    <t>HS020</t>
  </si>
  <si>
    <t>A-type granite, Moonta, Australia</t>
  </si>
  <si>
    <t>Foden et al., Lithos, 2015</t>
  </si>
  <si>
    <t>U2</t>
  </si>
  <si>
    <t>Uracas, Marianas</t>
  </si>
  <si>
    <r>
      <rPr>
        <sz val="11"/>
        <rFont val="Times New Roman"/>
        <family val="1"/>
      </rPr>
      <t>WR-12-21</t>
    </r>
  </si>
  <si>
    <t>04-Anat-01</t>
  </si>
  <si>
    <r>
      <rPr>
        <sz val="11"/>
        <rFont val="Times New Roman"/>
        <family val="1"/>
      </rPr>
      <t>ZD-3</t>
    </r>
  </si>
  <si>
    <t>_63</t>
  </si>
  <si>
    <t>H4-T</t>
  </si>
  <si>
    <t>Andesite tephra, Hekla, Iceland</t>
  </si>
  <si>
    <t>URA-6</t>
  </si>
  <si>
    <t>06TG-2</t>
  </si>
  <si>
    <t>Granite, Dabie orogen, China</t>
  </si>
  <si>
    <t>I1</t>
  </si>
  <si>
    <t>Tonalite, Tuross Head, Australia</t>
  </si>
  <si>
    <t>BON 1</t>
  </si>
  <si>
    <t>Anat-26-01</t>
  </si>
  <si>
    <t>H1300-M</t>
  </si>
  <si>
    <t>NMNH 108982-37</t>
  </si>
  <si>
    <t>WS03</t>
  </si>
  <si>
    <t>Wai Sano, Indonesia Flores</t>
  </si>
  <si>
    <t>H1947-A</t>
  </si>
  <si>
    <t>06TG-1</t>
  </si>
  <si>
    <t>WS04</t>
  </si>
  <si>
    <t>CBK43</t>
  </si>
  <si>
    <t>_54</t>
  </si>
  <si>
    <t>WS06</t>
  </si>
  <si>
    <t>FG-5</t>
  </si>
  <si>
    <t>CB-91-48</t>
  </si>
  <si>
    <t>A1109/14</t>
  </si>
  <si>
    <t>I-type granite, Anabama, Australia</t>
  </si>
  <si>
    <t>I5</t>
  </si>
  <si>
    <t>Tonalite, Jindabyne, Australia</t>
  </si>
  <si>
    <t>SEG 03 45</t>
  </si>
  <si>
    <t>Andesite, Seguam Island, Aleutian Islands</t>
  </si>
  <si>
    <t>_38</t>
  </si>
  <si>
    <t>Granophyre, Redhill, Australia</t>
  </si>
  <si>
    <t>IS106-kk</t>
  </si>
  <si>
    <t>WS09</t>
  </si>
  <si>
    <r>
      <rPr>
        <sz val="11"/>
        <rFont val="Times New Roman"/>
        <family val="1"/>
      </rPr>
      <t>AN-12D</t>
    </r>
    <r>
      <rPr>
        <sz val="11"/>
        <color rgb="FF007FAD"/>
        <rFont val="Times New Roman"/>
        <family val="1"/>
      </rPr>
      <t>§</t>
    </r>
  </si>
  <si>
    <t>HS018</t>
  </si>
  <si>
    <t>AN-12F</t>
  </si>
  <si>
    <r>
      <rPr>
        <sz val="11"/>
        <rFont val="Times New Roman"/>
        <family val="1"/>
      </rPr>
      <t>WR-12-40</t>
    </r>
  </si>
  <si>
    <t>CBK11</t>
  </si>
  <si>
    <t>I8</t>
  </si>
  <si>
    <t>Lysterfield, Australia</t>
  </si>
  <si>
    <t>CB-91-4</t>
  </si>
  <si>
    <r>
      <rPr>
        <sz val="11"/>
        <rFont val="Times New Roman"/>
        <family val="1"/>
      </rPr>
      <t>QS-10</t>
    </r>
  </si>
  <si>
    <t>HZ-A</t>
  </si>
  <si>
    <t>Dacitic tephra, Hekla, Iceland</t>
  </si>
  <si>
    <t>AN-10</t>
  </si>
  <si>
    <r>
      <rPr>
        <sz val="11"/>
        <rFont val="Times New Roman"/>
        <family val="1"/>
      </rPr>
      <t>FK10–80</t>
    </r>
  </si>
  <si>
    <t>Trachytes-rhyodacites, Hailar basin, China</t>
  </si>
  <si>
    <t>NMNH 111108</t>
  </si>
  <si>
    <t>Lava, Metis Shoal, Tonga arc</t>
  </si>
  <si>
    <t>_14</t>
  </si>
  <si>
    <t>CBK52</t>
  </si>
  <si>
    <t>SEG 03 44</t>
  </si>
  <si>
    <t>Dacite, Seguam Island, Aleutian Islands</t>
  </si>
  <si>
    <t>K-45</t>
  </si>
  <si>
    <t>Dacite, 1912 Katmai Eruption, Alaska, USA</t>
  </si>
  <si>
    <t>Hek-8</t>
  </si>
  <si>
    <t>PC9401</t>
  </si>
  <si>
    <t>Granodiorite, Urbalacone, Corsica, France</t>
  </si>
  <si>
    <t>Poitrasson and Freydier, CG, 2005</t>
  </si>
  <si>
    <t>SN9402</t>
  </si>
  <si>
    <t>Monogranite, St. Nectaire, France</t>
  </si>
  <si>
    <t>I2</t>
  </si>
  <si>
    <t>Granodiorite, Yurammie, Australia</t>
  </si>
  <si>
    <r>
      <rPr>
        <sz val="11"/>
        <rFont val="Times New Roman"/>
        <family val="1"/>
      </rPr>
      <t>NR-7</t>
    </r>
  </si>
  <si>
    <r>
      <rPr>
        <sz val="11"/>
        <rFont val="Times New Roman"/>
        <family val="1"/>
      </rPr>
      <t>FK10–102</t>
    </r>
  </si>
  <si>
    <r>
      <rPr>
        <sz val="11"/>
        <rFont val="Times New Roman"/>
        <family val="1"/>
      </rPr>
      <t>WR-12-33</t>
    </r>
  </si>
  <si>
    <t>K-54</t>
  </si>
  <si>
    <r>
      <rPr>
        <sz val="11"/>
        <rFont val="Times New Roman"/>
        <family val="1"/>
      </rPr>
      <t>ZD-1</t>
    </r>
  </si>
  <si>
    <t>WS05</t>
  </si>
  <si>
    <t>82-QC-44</t>
  </si>
  <si>
    <t>Granodiorite, Red River Complex, New Mexico, USA</t>
  </si>
  <si>
    <t>06ZY-2</t>
  </si>
  <si>
    <r>
      <rPr>
        <sz val="11"/>
        <rFont val="Times New Roman"/>
        <family val="1"/>
      </rPr>
      <t>WR-12-44</t>
    </r>
  </si>
  <si>
    <t>_15</t>
  </si>
  <si>
    <t>I9</t>
  </si>
  <si>
    <t>Dacite, Kadoona, Australia</t>
  </si>
  <si>
    <t>H4-3</t>
  </si>
  <si>
    <t>PU 03 27</t>
  </si>
  <si>
    <t>Dacite, Puyehue Volcano, Chilean Andes</t>
  </si>
  <si>
    <r>
      <rPr>
        <sz val="11"/>
        <rFont val="Times New Roman"/>
        <family val="1"/>
      </rPr>
      <t>JR-6</t>
    </r>
  </si>
  <si>
    <r>
      <rPr>
        <sz val="11"/>
        <rFont val="Times New Roman"/>
        <family val="1"/>
      </rPr>
      <t>FK10–81</t>
    </r>
  </si>
  <si>
    <r>
      <rPr>
        <sz val="11"/>
        <rFont val="Times New Roman"/>
        <family val="1"/>
      </rPr>
      <t>QS-7</t>
    </r>
  </si>
  <si>
    <t>07XM-1</t>
  </si>
  <si>
    <t>Wu et al., GCA, 2017</t>
  </si>
  <si>
    <t>I3</t>
  </si>
  <si>
    <t>Granodiorite, Glenbog, Australia</t>
  </si>
  <si>
    <t>CB-91-13</t>
  </si>
  <si>
    <r>
      <rPr>
        <sz val="11"/>
        <rFont val="Times New Roman"/>
        <family val="1"/>
      </rPr>
      <t>FK10–104</t>
    </r>
  </si>
  <si>
    <t>S3</t>
  </si>
  <si>
    <t>Granodiorite, Jillamatong, Australia</t>
  </si>
  <si>
    <t>S2</t>
  </si>
  <si>
    <t>Granodiorite, Cowra, Australia</t>
  </si>
  <si>
    <t>SEG 03 03</t>
  </si>
  <si>
    <t>S9</t>
  </si>
  <si>
    <t>Dacite, Hawkins, Australia</t>
  </si>
  <si>
    <t>S5</t>
  </si>
  <si>
    <t>Granodiorite, Dalgety, Australia</t>
  </si>
  <si>
    <t>SEG 03 43</t>
  </si>
  <si>
    <t>Rhyolite, Seguam Island, Aleutian Islands</t>
  </si>
  <si>
    <t>07XM-3</t>
  </si>
  <si>
    <t>Q83J-101</t>
  </si>
  <si>
    <t>Granodiorite, Rio Hondo Pluton, New Mexico, USA</t>
  </si>
  <si>
    <t>H1104-A</t>
  </si>
  <si>
    <t>Q82J-35</t>
  </si>
  <si>
    <t>RAOL R29</t>
  </si>
  <si>
    <t>Q82J-12</t>
  </si>
  <si>
    <t>H2</t>
  </si>
  <si>
    <t>IS105-khd</t>
  </si>
  <si>
    <t>Granodiorite, Tuolumne Intrusive Suite, Sierra Nevada, USA</t>
  </si>
  <si>
    <t>S4</t>
  </si>
  <si>
    <t>Adamellite, Minnegans, Australia</t>
  </si>
  <si>
    <t>06FS-1</t>
  </si>
  <si>
    <t>SJF7</t>
  </si>
  <si>
    <t>I-type granite, Reedy Creek, Australia</t>
  </si>
  <si>
    <t>15SX-12-1</t>
  </si>
  <si>
    <t>Trachydacite, Suxiong Formation, China</t>
  </si>
  <si>
    <t>Du et al., GCA, 2017</t>
  </si>
  <si>
    <t>07YC-3</t>
  </si>
  <si>
    <t>PU 02 29</t>
  </si>
  <si>
    <t>Rhyodacite, Puyehue Volcano, Chilean Andes</t>
  </si>
  <si>
    <t>I7</t>
  </si>
  <si>
    <t>Adamellite, Eugowra, Australia</t>
  </si>
  <si>
    <t>IS110-khdp</t>
  </si>
  <si>
    <t>IS113-kcp</t>
  </si>
  <si>
    <t>H3-Haf</t>
  </si>
  <si>
    <t>10SS-5-1</t>
  </si>
  <si>
    <t>Dacite, Shangshu Formation, China</t>
  </si>
  <si>
    <r>
      <rPr>
        <sz val="11"/>
        <rFont val="Times New Roman"/>
        <family val="1"/>
      </rPr>
      <t>RD-12-5</t>
    </r>
  </si>
  <si>
    <r>
      <rPr>
        <sz val="11"/>
        <rFont val="Times New Roman"/>
        <family val="1"/>
      </rPr>
      <t>LQ-2</t>
    </r>
  </si>
  <si>
    <t>GA</t>
  </si>
  <si>
    <t>Granite, Andlau, Alsace, France</t>
  </si>
  <si>
    <r>
      <rPr>
        <sz val="11"/>
        <rFont val="Times New Roman"/>
        <family val="1"/>
      </rPr>
      <t>FK10–107</t>
    </r>
  </si>
  <si>
    <t>RB004</t>
  </si>
  <si>
    <t>S-type granite, Renison, Australia</t>
  </si>
  <si>
    <t>15VN-21-2</t>
  </si>
  <si>
    <t>Rhyolite, Tu Lu basin, Vietnam</t>
  </si>
  <si>
    <r>
      <rPr>
        <sz val="11"/>
        <rFont val="Times New Roman"/>
        <family val="1"/>
      </rPr>
      <t>FK10–108</t>
    </r>
  </si>
  <si>
    <t>SEG 03 01</t>
  </si>
  <si>
    <t>06FS-4</t>
  </si>
  <si>
    <t>RB001</t>
  </si>
  <si>
    <t>I-1208</t>
  </si>
  <si>
    <t>I-type granite, Australia</t>
  </si>
  <si>
    <t>Low-Mg adakites</t>
  </si>
  <si>
    <t>06FJ-1</t>
  </si>
  <si>
    <t>07FJ-2</t>
  </si>
  <si>
    <t>07FJ-6</t>
  </si>
  <si>
    <t>06LS-2</t>
  </si>
  <si>
    <t>07LS-5</t>
  </si>
  <si>
    <t>07DT-2</t>
  </si>
  <si>
    <t>07DT-3</t>
  </si>
  <si>
    <t>07ZB-1</t>
  </si>
  <si>
    <t>07LD-1</t>
  </si>
  <si>
    <t>EGB-1</t>
  </si>
  <si>
    <t>EGB-2</t>
  </si>
  <si>
    <t>EGB-7</t>
  </si>
  <si>
    <t>YFD-3</t>
  </si>
  <si>
    <t>YFD-8</t>
  </si>
  <si>
    <t>YFD-9</t>
  </si>
  <si>
    <t>07LD-2</t>
  </si>
  <si>
    <t>07ZB-6</t>
  </si>
  <si>
    <t>High-Mg adakites</t>
  </si>
  <si>
    <t>PAN-05-047</t>
  </si>
  <si>
    <t>Adakites from Costa Rica and Panama, Central America</t>
  </si>
  <si>
    <t>PAN-06-043</t>
  </si>
  <si>
    <t>PAN-06-006</t>
  </si>
  <si>
    <t>PAN-06-014</t>
  </si>
  <si>
    <t>PAN-06-165</t>
  </si>
  <si>
    <t>PAN-06-177</t>
  </si>
  <si>
    <t>ALT-58</t>
  </si>
  <si>
    <t>ALT-60</t>
  </si>
  <si>
    <t>ALT-63</t>
  </si>
  <si>
    <t>VIT-54</t>
  </si>
  <si>
    <t>VIT-55</t>
  </si>
  <si>
    <t>07GH-5</t>
  </si>
  <si>
    <t>07MC-1</t>
  </si>
  <si>
    <t>Granodiorite, Dabie orogen, China</t>
  </si>
  <si>
    <t>07MC-3</t>
  </si>
  <si>
    <t>07MC-5</t>
  </si>
  <si>
    <t>DMC-1</t>
  </si>
  <si>
    <t>DMC-5</t>
  </si>
  <si>
    <t>XLZ-1</t>
  </si>
  <si>
    <t>XLZ-4</t>
  </si>
  <si>
    <t>FJZ-1</t>
  </si>
  <si>
    <t>FJZ-4</t>
  </si>
  <si>
    <t>QTJ-2</t>
  </si>
  <si>
    <t>Diorite, Dabie orogen, China</t>
  </si>
  <si>
    <t>High-Si granitoid magmas</t>
  </si>
  <si>
    <t>SB 87 56</t>
  </si>
  <si>
    <t>Rhyolitic lava flow, Seguam Island, Aleutian Islands</t>
  </si>
  <si>
    <t>10SS-4-2</t>
  </si>
  <si>
    <t>Rhyolite, Shangshu Formation, China</t>
  </si>
  <si>
    <t>RB003</t>
  </si>
  <si>
    <t>CA9415</t>
  </si>
  <si>
    <t>Peraluminous granite, Carnmenellis, Cornwall, UK</t>
  </si>
  <si>
    <t>SEG 03 31</t>
  </si>
  <si>
    <t>MG3</t>
  </si>
  <si>
    <t>A-type granite, Padthaway, Australia</t>
  </si>
  <si>
    <t>IS101-kcp</t>
  </si>
  <si>
    <t>Cathedral Peak Granodiorite, Tuolumne Intrusive Suite, Sierra Nevada</t>
  </si>
  <si>
    <t>CB-91-32</t>
  </si>
  <si>
    <t>Cedar Butte, Yellowstone, USA</t>
  </si>
  <si>
    <t>Q82J-8</t>
  </si>
  <si>
    <t>Granodiorite, Rio Hondo Pluton, Questa Volcanic Field, New Mexico, USA</t>
  </si>
  <si>
    <t>07YC-1</t>
  </si>
  <si>
    <t>Q82J-13</t>
  </si>
  <si>
    <t>Granite, Red River Complex, Questa Volcanic Field, New Mexio, USA</t>
  </si>
  <si>
    <t>A1109/5</t>
  </si>
  <si>
    <t>I-type granite, Rail Creek, Australia</t>
  </si>
  <si>
    <r>
      <rPr>
        <sz val="11"/>
        <rFont val="Times New Roman"/>
        <family val="1"/>
      </rPr>
      <t>QS-8</t>
    </r>
  </si>
  <si>
    <t>I-type intrusion, Gangdese arc, Tibet, China</t>
  </si>
  <si>
    <t>H4-5</t>
  </si>
  <si>
    <t>Rhyolitic tephra, Hekla, Iceland</t>
  </si>
  <si>
    <t>S1</t>
  </si>
  <si>
    <t>Granodiorite, Cooma,  the Silurian-Devonian Lachlan Fold Belt, Australia</t>
  </si>
  <si>
    <t>91-CYH1</t>
  </si>
  <si>
    <t>S-type granite, Cape Y.H., KI, Australia</t>
  </si>
  <si>
    <t>HP49-A</t>
  </si>
  <si>
    <t>Granite, Black Hills, Dakota, USA</t>
  </si>
  <si>
    <t>H4-7</t>
  </si>
  <si>
    <t>KW08-15</t>
  </si>
  <si>
    <t>FG-3</t>
  </si>
  <si>
    <t>Dacite, Grizzly Peak Tuff, Tuolumne Intrusive Suite, Sierra Nevada, USA</t>
  </si>
  <si>
    <t>H5-A</t>
  </si>
  <si>
    <t>GSR-1</t>
  </si>
  <si>
    <t>Biotite granite, Binzhou, Hunan, China</t>
  </si>
  <si>
    <t>10SS-2-1</t>
  </si>
  <si>
    <t>H1970-8</t>
  </si>
  <si>
    <t>Rhyolitic xenolith erupted by Hekla, Iceland</t>
  </si>
  <si>
    <t>BOF</t>
  </si>
  <si>
    <t>I-type granite, Newberry, USA</t>
  </si>
  <si>
    <t>CB-91-DI1R</t>
  </si>
  <si>
    <t>I-841</t>
  </si>
  <si>
    <t>I-type granite, Neogene, USA</t>
  </si>
  <si>
    <t>S-type granite, Pine Hill, Australia</t>
  </si>
  <si>
    <t>RGM-1</t>
  </si>
  <si>
    <t>Mountain Rhyolite (USGS)</t>
  </si>
  <si>
    <t>S6</t>
  </si>
  <si>
    <t>Adamellite, Numbla,  the Silurian-Devonian Lachlan Fold Belt, Australia</t>
  </si>
  <si>
    <t>A1</t>
  </si>
  <si>
    <t>Granite, Watergums,  the Silurian-Devonian Lachlan Fold Belt, Australia</t>
  </si>
  <si>
    <t>06XT-1</t>
  </si>
  <si>
    <t>S7</t>
  </si>
  <si>
    <t>Koetong,  the Silurian-Devonian Lachlan Fold Belt, Australia</t>
  </si>
  <si>
    <t>S8</t>
  </si>
  <si>
    <t>Granite, Strathbogie,  the Silurian-Devonian Lachlan Fold Belt, Australia</t>
  </si>
  <si>
    <t>A1109 11</t>
  </si>
  <si>
    <t>I-type granite, N. Rathjen, Australia</t>
  </si>
  <si>
    <r>
      <rPr>
        <sz val="11"/>
        <rFont val="Times New Roman"/>
        <family val="1"/>
      </rPr>
      <t>WR-12-36</t>
    </r>
  </si>
  <si>
    <t>I-459</t>
  </si>
  <si>
    <t>15VN-19-2</t>
  </si>
  <si>
    <t>Rhyolite, Tu Lu Basin, Vietnam</t>
  </si>
  <si>
    <t>I-1001</t>
  </si>
  <si>
    <t>I-type granite, Dorsey Ck, Neogene, USA</t>
  </si>
  <si>
    <t>10SS-14-1</t>
  </si>
  <si>
    <t>07SJS-2</t>
  </si>
  <si>
    <t>M3-53</t>
  </si>
  <si>
    <t>A-type granite, China Hat, Neogene, USA</t>
  </si>
  <si>
    <t>Q82J-9</t>
  </si>
  <si>
    <t>Porphyry (rhyolite) dike, Rio Hondo, Questa Volcanic Field, New Mexico, USA</t>
  </si>
  <si>
    <t>15SX-1-1</t>
  </si>
  <si>
    <t>Rhyolite, Suxiong Formation, S China</t>
  </si>
  <si>
    <t>JF07-116</t>
  </si>
  <si>
    <t>RB002</t>
  </si>
  <si>
    <t>JF07-117</t>
  </si>
  <si>
    <t>15VN-50-1</t>
  </si>
  <si>
    <r>
      <rPr>
        <sz val="11"/>
        <rFont val="Times New Roman"/>
        <family val="1"/>
      </rPr>
      <t>Puna</t>
    </r>
  </si>
  <si>
    <t>dacite</t>
  </si>
  <si>
    <r>
      <rPr>
        <sz val="11"/>
        <rFont val="Times New Roman"/>
        <family val="1"/>
      </rPr>
      <t>LQ-4</t>
    </r>
  </si>
  <si>
    <t>15SX-2</t>
  </si>
  <si>
    <t>I4</t>
  </si>
  <si>
    <t>Adamellite, Wallagaraugh,  the Silurian-Devonian Lachlan Fold Belt, Australia</t>
  </si>
  <si>
    <t>M3-79</t>
  </si>
  <si>
    <t>A-type granite, Burns Butte, Neogene, USA</t>
  </si>
  <si>
    <t>KW08-1</t>
  </si>
  <si>
    <t>90-PE1</t>
  </si>
  <si>
    <t>S-type granite, Port Elliot, Australia</t>
  </si>
  <si>
    <t>HP21-C</t>
  </si>
  <si>
    <t>10SS-3-2</t>
  </si>
  <si>
    <t>S-type granite, Hemskirk, Australia</t>
  </si>
  <si>
    <t>I-463</t>
  </si>
  <si>
    <t>A-type granite, Neogene, USA</t>
  </si>
  <si>
    <t>CB-91-21</t>
  </si>
  <si>
    <r>
      <rPr>
        <sz val="11"/>
        <rFont val="Times New Roman"/>
        <family val="1"/>
      </rPr>
      <t>FK10–90</t>
    </r>
  </si>
  <si>
    <t>Rhyolite, Hailar basin, China</t>
  </si>
  <si>
    <t>X-37</t>
  </si>
  <si>
    <t>15SX-3-2</t>
  </si>
  <si>
    <t>B-659</t>
  </si>
  <si>
    <t>Pumice Fall, Bishop Tuff Pumice, California, USA</t>
  </si>
  <si>
    <t>Q82J-46</t>
  </si>
  <si>
    <t>Granite, Lucero Peak pluton, Questa Volcanic Field, New Mexio, USA</t>
  </si>
  <si>
    <t>M3-86</t>
  </si>
  <si>
    <t>A-type granite, Egli Ridge, Neogene, USA</t>
  </si>
  <si>
    <t>B-657</t>
  </si>
  <si>
    <r>
      <rPr>
        <sz val="11"/>
        <rFont val="Times New Roman"/>
        <family val="1"/>
      </rPr>
      <t>FK10–86</t>
    </r>
  </si>
  <si>
    <t>BP 9220D</t>
  </si>
  <si>
    <t>Big Pine Volcanics Rhyolite</t>
  </si>
  <si>
    <r>
      <rPr>
        <sz val="11"/>
        <rFont val="Times New Roman"/>
        <family val="1"/>
      </rPr>
      <t>FK10–87</t>
    </r>
  </si>
  <si>
    <t>15VN-20-1</t>
  </si>
  <si>
    <t>L80-59</t>
  </si>
  <si>
    <t>S-type granite, Tyd, Neogene, USA</t>
  </si>
  <si>
    <t>82-QC-32C</t>
  </si>
  <si>
    <r>
      <rPr>
        <sz val="11"/>
        <rFont val="Times New Roman"/>
        <family val="1"/>
      </rPr>
      <t>FK10–91</t>
    </r>
  </si>
  <si>
    <t>PO9207</t>
  </si>
  <si>
    <t>Aluminous hypersolvus granite, Porto, Corsica, France</t>
  </si>
  <si>
    <t>S-type granite, Ben Lommond, Australia</t>
  </si>
  <si>
    <t>Q82J-34</t>
  </si>
  <si>
    <t>Granite, Rio Hondo Pluton, Questa Volcanic Field, New Mexico, USA</t>
  </si>
  <si>
    <t>IS115-kj</t>
  </si>
  <si>
    <t>Johnson Granite Porphyry, Tuolumne Intrusive Suite, Sierra Nevada, USA</t>
  </si>
  <si>
    <t>BSB-01  (BSB)</t>
  </si>
  <si>
    <t>SS2000-11</t>
  </si>
  <si>
    <t>S-type granite, Cam-Ord, Australia</t>
  </si>
  <si>
    <t>S-type granite, Bicheno, Australia</t>
  </si>
  <si>
    <t>Q82J-33</t>
  </si>
  <si>
    <t>15VN-49-1</t>
  </si>
  <si>
    <t>Coso#20/5</t>
  </si>
  <si>
    <t>Coso Rhyolites-Obsidians, California, USA</t>
  </si>
  <si>
    <t>Coso#26/7</t>
  </si>
  <si>
    <r>
      <rPr>
        <sz val="11"/>
        <rFont val="Times New Roman"/>
        <family val="1"/>
      </rPr>
      <t>JR-11</t>
    </r>
  </si>
  <si>
    <r>
      <rPr>
        <sz val="11"/>
        <rFont val="Times New Roman"/>
        <family val="1"/>
      </rPr>
      <t>WR-12-47</t>
    </r>
  </si>
  <si>
    <r>
      <rPr>
        <sz val="11"/>
        <rFont val="Times New Roman"/>
        <family val="1"/>
      </rPr>
      <t>FK10–88</t>
    </r>
  </si>
  <si>
    <r>
      <rPr>
        <sz val="11"/>
        <rFont val="Times New Roman"/>
        <family val="1"/>
      </rPr>
      <t>WR-12-11</t>
    </r>
  </si>
  <si>
    <t>K-22</t>
  </si>
  <si>
    <t>Rhyolite lava, 1912 Katmai Eruption, Alaska</t>
  </si>
  <si>
    <t>Coso#14/3</t>
  </si>
  <si>
    <t>06ZY-3</t>
  </si>
  <si>
    <t>15VN-19-1</t>
  </si>
  <si>
    <t>Coso#25/6</t>
  </si>
  <si>
    <t>I-569</t>
  </si>
  <si>
    <t>S-type granite, Neogene, USA</t>
  </si>
  <si>
    <t>EV9101</t>
  </si>
  <si>
    <t>Peralkaline granite, Evisa, Corsica, France</t>
  </si>
  <si>
    <t>10SS-12-1</t>
  </si>
  <si>
    <t>82-QC-15</t>
  </si>
  <si>
    <t>L74-14G</t>
  </si>
  <si>
    <t>6YC-137</t>
  </si>
  <si>
    <t>A-type granite, Obsidian Cliff, Neogene, USA</t>
  </si>
  <si>
    <t>Coso#5/4</t>
  </si>
  <si>
    <t>Q83J-99</t>
  </si>
  <si>
    <t>6YC-143</t>
  </si>
  <si>
    <t>A-type granite, Nez Perce, Neogene, USA</t>
  </si>
  <si>
    <t>10SS-8-1</t>
  </si>
  <si>
    <t>Coso# 4/7</t>
  </si>
  <si>
    <t>CB9202</t>
  </si>
  <si>
    <t>Aluminous hypersolvus granite, Mantelluccio, Corsica, France</t>
  </si>
  <si>
    <t>A2</t>
  </si>
  <si>
    <t>Granite, Mumbella,  the Silurian-Devonian Lachlan Fold Belt, Australia</t>
  </si>
  <si>
    <r>
      <rPr>
        <sz val="11"/>
        <rFont val="Times New Roman"/>
        <family val="1"/>
      </rPr>
      <t>FK10–84</t>
    </r>
  </si>
  <si>
    <t>Q82J-36</t>
  </si>
  <si>
    <t>Granite, Gulch pluton, Questa Volcanic Field, New Mexio, USA</t>
  </si>
  <si>
    <r>
      <rPr>
        <sz val="11"/>
        <rFont val="Times New Roman"/>
        <family val="1"/>
      </rPr>
      <t>WR-12-41</t>
    </r>
  </si>
  <si>
    <t>15SX-10-1</t>
  </si>
  <si>
    <t>82-QC-56</t>
  </si>
  <si>
    <r>
      <rPr>
        <sz val="11"/>
        <rFont val="Times New Roman"/>
        <family val="1"/>
      </rPr>
      <t>FK10–83</t>
    </r>
  </si>
  <si>
    <r>
      <rPr>
        <sz val="11"/>
        <rFont val="Times New Roman"/>
        <family val="1"/>
      </rPr>
      <t>FK10–105</t>
    </r>
  </si>
  <si>
    <t>Trachytes-rhyodacite, Hailar basin, China</t>
  </si>
  <si>
    <t>Q82J-37</t>
  </si>
  <si>
    <t>Granite, Bear Canyon  pluton, Questa Volcanic Field, New Mexio, USA</t>
  </si>
  <si>
    <t>K-88</t>
  </si>
  <si>
    <t>Rhyolite pumice fall, 1912 Katmai Eruption, Alaska</t>
  </si>
  <si>
    <t>B-670</t>
  </si>
  <si>
    <t>82-QC-8</t>
  </si>
  <si>
    <t>06HSW-2</t>
  </si>
  <si>
    <t>Q82J-6</t>
  </si>
  <si>
    <t>Granodiorite, Questa Volcanic Field, New Mexico, USA</t>
  </si>
  <si>
    <t>L80-44</t>
  </si>
  <si>
    <t>A-type granite, Tyd, Neogene, USA</t>
  </si>
  <si>
    <r>
      <rPr>
        <sz val="11"/>
        <rFont val="Times New Roman"/>
        <family val="1"/>
      </rPr>
      <t>FK10–85</t>
    </r>
  </si>
  <si>
    <t>15VN-20-3</t>
  </si>
  <si>
    <t>K-7A</t>
  </si>
  <si>
    <t>Rhyolite pumice, 1912 Katmai Eruption, Alaska</t>
  </si>
  <si>
    <t>15VN-23-1</t>
  </si>
  <si>
    <t>Q82J-5</t>
  </si>
  <si>
    <t>Porphyry (rhyolite) dike, Questa Volcanic Field, New Mexico, USA</t>
  </si>
  <si>
    <r>
      <rPr>
        <sz val="11"/>
        <rFont val="Times New Roman"/>
        <family val="1"/>
      </rPr>
      <t>FK10–89</t>
    </r>
  </si>
  <si>
    <t>15SX-11-1</t>
  </si>
  <si>
    <t>15VN-22-1</t>
  </si>
  <si>
    <t>09WN-1-1</t>
  </si>
  <si>
    <t>15SX-10-2</t>
  </si>
  <si>
    <t>sum</t>
  </si>
  <si>
    <t>References:</t>
  </si>
  <si>
    <r>
      <rPr>
        <sz val="11"/>
        <color theme="1"/>
        <rFont val="Times New Roman"/>
        <family val="1"/>
      </rPr>
      <t xml:space="preserve">Dauphas N., Craddock P.R., Asimow P.D., Bennett V.C., Nutman A.P.,  Ohnenstetter D., 2009. Iron isotopes may reveal the redox conditions of mantle melting from Archean to Present. </t>
    </r>
    <r>
      <rPr>
        <i/>
        <sz val="10"/>
        <color theme="1"/>
        <rFont val="Calibri"/>
        <family val="2"/>
        <scheme val="minor"/>
      </rPr>
      <t>Earth and Planetary Science Letters, 288</t>
    </r>
    <r>
      <rPr>
        <sz val="10"/>
        <color theme="1"/>
        <rFont val="Calibri"/>
        <family val="2"/>
        <scheme val="minor"/>
      </rPr>
      <t>(1-2), 255-267. doi:10.1016/j.epsl.2009.09.029</t>
    </r>
  </si>
  <si>
    <r>
      <rPr>
        <sz val="11"/>
        <color theme="1"/>
        <rFont val="Times New Roman"/>
        <family val="1"/>
      </rPr>
      <t xml:space="preserve">Du D.H., Wang X.L., Yang T., Chen X., Li J.Y., Li W.Q., 2017. Origin of heavy Fe isotope compositions in high-silica igneous rocks: A rhyolite perspective. </t>
    </r>
    <r>
      <rPr>
        <i/>
        <sz val="10"/>
        <color theme="1"/>
        <rFont val="Calibri"/>
        <family val="2"/>
        <scheme val="minor"/>
      </rPr>
      <t>Geochimica et Cosmochimica Acta, 218</t>
    </r>
    <r>
      <rPr>
        <sz val="10"/>
        <color theme="1"/>
        <rFont val="Calibri"/>
        <family val="2"/>
        <scheme val="minor"/>
      </rPr>
      <t>, 58-72. doi:10.1016/j.gca.2017.09.014</t>
    </r>
  </si>
  <si>
    <t>Foden J., Sossi P.A., Wawryk C.M., 2015. Fe isotopes and the contrasting petrogenesis of A-, I- and S-type granite. Lithos, 212-215, 32-44. doi:10.1016/j.lithos.2014.10.015</t>
  </si>
  <si>
    <t>Foden J., Sossi P.A., Nebel O., 2018. Controls on the iron isotopic composition of global arc magmas. Earth and Planetary Science Letters, 494, 190-201. doi:10.1016/j.epsl.2018.04.039</t>
  </si>
  <si>
    <t>He Y.S., Wu H.J., Ke S., Liu S.A., Wang Q., 2017. Iron isotopic compositions of adakitic and non-adakitic granitic magmas: Magma compositional control and subtle residual garnet effect. Geochimica et Cosmochimica Acta, 203, 89-102. doi:10.1016/j.gca.2017.01.005</t>
  </si>
  <si>
    <t>Heimann A., Beard B.L., Johnson C.M., 2008. The role of volatile exsolution and sub-solidus fluid/rock interactions in producing high 56Fe/54Fe ratios in siliceous igneous rocks. Geochimica et Cosmochimica Acta, 72(17), 4379-4396. doi:10.1016/j.gca.2008.06.009</t>
  </si>
  <si>
    <t>Konter J.G., Pietruszka A.J., Hanan B.B., Finlayson V.A., Craddock P.R., Jackson M.G., Dauphas N., 2016. Unusual δ56Fe values in Samoan rejuvenated lavas generated in the mantle. Earth and Planetary Science Letters, 450, 221-232. doi:10.1016/j.epsl.2016.06.029</t>
  </si>
  <si>
    <t>Li Q.W., Nebel O., Nebel-Jacobsen, Y., Richter M., Wang R., Weinberg R., Zhao J.H., Cawood P.A., 2019. Crustal reworking at convergent margins traced by Fe isotopes in I-type intrusions from the Gangdese arc, Tibetan Plateau. Chemical Geology, 510, 47-55. doi:10.1016/j.chemgeo.2019.02.007</t>
  </si>
  <si>
    <t>Poitrasson F., Freydier R., 2005. Heavy iron isotope composition of granites determined by high resolution MC-ICP-MS. Chemical Geology, 222(1-2), 132-147. doi:10.1016/j.chemgeo.2005.07.005</t>
  </si>
  <si>
    <t>Schuessler J.A., Schoenberg R., Sigmarsson O., 2009. Iron and lithium isotope systematics of the Hekla volcano, Iceland -- Evidence for Fe isotope fractionation during magma differentiation. Chemical Geology, 258(1-2), 78-91. doi:10.1016/j.chemgeo.2008.06.021</t>
  </si>
  <si>
    <t>Sossi P.A., Foden J.D., Halverson G.P., 2012. Redox-controlled iron isotope fractionation during magmatic differentiation: an example from the Red Hill intrusion, S. Tasmania. Contributions to Mineralogy and Petrology, 164(5), 757-772. doi:10.1007/s00410-012-0769-x</t>
  </si>
  <si>
    <t>Telus M., Dauphas N., Moynier F., Tissot F.L.H., Teng F.Z., Nabelek P.I., Craddock P.R., Groat L.A., 2012. Iron, zinc, magnesium and uranium isotopic fractionation during continental crust differentiation: the tale from migmatites, granitoids, and pegmatites. Geochimica et Cosmochimica Acta, 97, 247-265. doi:10.1016/j.gca.2012.08.024</t>
  </si>
  <si>
    <t>Teng, F.Z., Dauphas, N., Helz, R.T., 2008. Iron Isotope Fractionation During Magmatic Differentiation in Kilauea Iki Lava Lake. Science, 320(5883), 1620-1622. doi:10.1126/science.1157166</t>
  </si>
  <si>
    <t>Williams H.M., Prytulak J., Woodhead J.D., Kelley K.A., Brounce M., Plank T., 2018. Interplay of crystal fractionation, sulfide saturation and oxygen fugacity on the iron isotope composition of arc lavas: An example from the Marianas. Geochimica et Cosmochimica Acta, 226, 224-243. doi:10.1016/j.gca.2018.02.008</t>
  </si>
  <si>
    <t xml:space="preserve">Wu H.J., He Y.S., Bao L.E., Zhu C.W., Li, S.G., 2017. Mineral composition control on inter-mineral iron isotopic fractionation in granitoids. Geochimica et Cosmochimica Acta, 198, 208-217. </t>
  </si>
  <si>
    <t>Xia Y., Li S.Q., Huang F., 2017. Iron and Zinc isotope fractionation during magmatism in the continental crust: Evidence from bimodal volcanic rocks from Hailar basin, NE China. Geochimica et Cosmochimica Acta, 213, 35-46. doi:10.1016/j.gca.2017.06.018</t>
  </si>
  <si>
    <t>Zambardi T., Lundstrom C.C., Li X.X., McCurry M., 2014. Fe and Si isotope variations at Cedar Butte volcano; insight into magmatic differentiation. Earth and Planetary Science Letters, 405, 169-179. doi:10.1016/j.epsl.2014.08.020</t>
  </si>
  <si>
    <t>Age (Ma)</t>
  </si>
  <si>
    <t>weighted mean</t>
  </si>
  <si>
    <t>Neoarchean Tonalite and TTGs from North China Craton</t>
  </si>
  <si>
    <t>LP57-1</t>
  </si>
  <si>
    <t>dorite</t>
  </si>
  <si>
    <t>Liou et al., EPSL, 2022</t>
  </si>
  <si>
    <t>LP63-2</t>
  </si>
  <si>
    <t>LP68</t>
  </si>
  <si>
    <t>LP107-2</t>
  </si>
  <si>
    <t>LP126</t>
  </si>
  <si>
    <t>LP50-1</t>
  </si>
  <si>
    <t>tonalite</t>
  </si>
  <si>
    <t>LP62</t>
  </si>
  <si>
    <t>LP116</t>
  </si>
  <si>
    <t>LP119</t>
  </si>
  <si>
    <t>LP51</t>
  </si>
  <si>
    <t>trondhjemite</t>
  </si>
  <si>
    <t>LP64</t>
  </si>
  <si>
    <t>LP75</t>
  </si>
  <si>
    <t>LP114</t>
  </si>
  <si>
    <t>LP115</t>
  </si>
  <si>
    <t>LP122</t>
  </si>
  <si>
    <t>LP125</t>
  </si>
  <si>
    <t>Acasta gneiss complex, Canada (slave)</t>
  </si>
  <si>
    <t>TC-3*</t>
  </si>
  <si>
    <t>Idiwhaa Unit</t>
  </si>
  <si>
    <t>Aarons et al., Science Advances, 2020</t>
  </si>
  <si>
    <t>JR12-145*</t>
  </si>
  <si>
    <t>JR13-108</t>
  </si>
  <si>
    <t>JR12-137</t>
  </si>
  <si>
    <t>JR12-146</t>
  </si>
  <si>
    <t>JR13-207</t>
  </si>
  <si>
    <t>JR13-206</t>
  </si>
  <si>
    <t>Tonalite</t>
  </si>
  <si>
    <t>JR13-101</t>
  </si>
  <si>
    <t>JS-1</t>
  </si>
  <si>
    <t>JR13-205</t>
  </si>
  <si>
    <t>TTGs</t>
  </si>
  <si>
    <t>JR13-114</t>
  </si>
  <si>
    <t>JR13-208</t>
  </si>
  <si>
    <t>JR13-305</t>
  </si>
  <si>
    <t>JR13-304</t>
  </si>
  <si>
    <t>Tonalites from Isua, Akilia, Qilangars suit, Greenland</t>
  </si>
  <si>
    <t>G97-18</t>
  </si>
  <si>
    <t>S of Isua 3.8 Ga tonalite</t>
  </si>
  <si>
    <t>G01-113</t>
  </si>
  <si>
    <t>W of Akilia 3.85 Ga tonalite</t>
  </si>
  <si>
    <t>G99-22</t>
  </si>
  <si>
    <t>Qilanngars suit 3.85 Ga tonalite</t>
  </si>
  <si>
    <t>N of Isua 3.70 Ga tonalite</t>
  </si>
  <si>
    <t>Pietersburg granitoids</t>
  </si>
  <si>
    <t>RC-6</t>
  </si>
  <si>
    <t>Doucet et al., Geology, 2020</t>
  </si>
  <si>
    <t>GHG-3a</t>
  </si>
  <si>
    <t>Diorite</t>
  </si>
  <si>
    <t>MAK-G2</t>
  </si>
  <si>
    <t>Trondhjemite</t>
  </si>
  <si>
    <t>HRG-1</t>
  </si>
  <si>
    <t>DWK-04</t>
  </si>
  <si>
    <t>TUR-01</t>
  </si>
  <si>
    <t>Granite</t>
  </si>
  <si>
    <t>MAT-28</t>
  </si>
  <si>
    <t>Diorite, Sanukitoids</t>
  </si>
  <si>
    <t>MAT-60</t>
  </si>
  <si>
    <t>MAT-66</t>
  </si>
  <si>
    <t>MAT-13</t>
  </si>
  <si>
    <t>Granodiorite, Sanukitoids</t>
  </si>
  <si>
    <t>MAT-21b</t>
  </si>
  <si>
    <t>MAT-34</t>
  </si>
  <si>
    <t>MAT-24</t>
  </si>
  <si>
    <t>Granite, Sanukitoids</t>
  </si>
  <si>
    <t>MOL-02b</t>
  </si>
  <si>
    <t>Granite, hybrid granitoids</t>
  </si>
  <si>
    <t>MOL-05c</t>
  </si>
  <si>
    <t>MTL-31</t>
  </si>
  <si>
    <t>MTL-43</t>
  </si>
  <si>
    <t>Granodiorite, hybrid granitoids</t>
  </si>
  <si>
    <t>MAS-22</t>
  </si>
  <si>
    <t>MAS-24</t>
  </si>
  <si>
    <t>Leucoranite, hybrid granitoids</t>
  </si>
  <si>
    <t>Aarons S.M., Reimink J.R., Greber N.D., Heard A.W., Zhang Z., Dauphas N., 2020. Titanium isotopes constrain a magmatic transition at the Hadean-Archean boundary in the Acasta Gneiss Complex. Science Advances, 6, eabc9959.</t>
  </si>
  <si>
    <t>Dauphas N., Craddock P.R., Asimow P.D., Bennett V.C., Nutman A.P., Ohnenstetter D., 2009. Iron isotopes may reveal the redox conditions of mantle melting from Archean to Present. Earth and Planetary Science Letters, 288, 255-267.</t>
  </si>
  <si>
    <t>Doucet L.S., Laurent O., Ionov D.A., Mattielli N., Debaille V., Debouge W., 2020. Archean lithospheric differentiation: Insights from Fe and Zn isotopes. Geology, 48, 1028-1032.</t>
  </si>
  <si>
    <t>Liou P., Wang Z.C., Mitchell R.N., Doucet L.S., Li M., Guo J.H., Zhai M.G., 2022. Fe isotopic evidence that "high pressure" TTGs formed at low pressure. Earth and Planetary Science Letters, 592, 117645.</t>
  </si>
  <si>
    <t>* Original source for elemental and age data are referred to the literature above.</t>
  </si>
  <si>
    <t>Suite</t>
  </si>
  <si>
    <t>Chudleigh suite</t>
  </si>
  <si>
    <t>McBride suite</t>
  </si>
  <si>
    <t>classify</t>
  </si>
  <si>
    <t>Plagioclase rich</t>
  </si>
  <si>
    <t>Pyroxene rich</t>
  </si>
  <si>
    <t>Transitional</t>
  </si>
  <si>
    <t>Two-pyroxene mafic granulites</t>
  </si>
  <si>
    <t>Garnet-clinopyroxene granulites</t>
  </si>
  <si>
    <t>Two-pyroxene garnet mafic granulites</t>
  </si>
  <si>
    <t>Intermediate xenoliths</t>
  </si>
  <si>
    <t>Felsic xenoliths</t>
  </si>
  <si>
    <t>protolith</t>
  </si>
  <si>
    <t>Magmatic cumulates</t>
  </si>
  <si>
    <t>Melt</t>
  </si>
  <si>
    <t>Cumulate</t>
  </si>
  <si>
    <t>Restite</t>
  </si>
  <si>
    <t>meta-sediments</t>
  </si>
  <si>
    <t>melt-like</t>
  </si>
  <si>
    <t>location</t>
  </si>
  <si>
    <t>Airstrip Crater</t>
  </si>
  <si>
    <t>Batchelor's Crater</t>
  </si>
  <si>
    <t>Sapphire Hill</t>
  </si>
  <si>
    <t>Hill 32</t>
  </si>
  <si>
    <r>
      <t>SiO</t>
    </r>
    <r>
      <rPr>
        <vertAlign val="subscript"/>
        <sz val="11"/>
        <color theme="1"/>
        <rFont val="Times New Roman"/>
        <family val="1"/>
      </rPr>
      <t>2</t>
    </r>
  </si>
  <si>
    <r>
      <t>TiO</t>
    </r>
    <r>
      <rPr>
        <vertAlign val="subscript"/>
        <sz val="11"/>
        <color theme="1"/>
        <rFont val="Times New Roman"/>
        <family val="1"/>
      </rPr>
      <t>2</t>
    </r>
  </si>
  <si>
    <r>
      <t>Al</t>
    </r>
    <r>
      <rPr>
        <vertAlign val="subscript"/>
        <sz val="11"/>
        <color theme="1"/>
        <rFont val="Times New Roman"/>
        <family val="1"/>
      </rPr>
      <t>2</t>
    </r>
    <r>
      <rPr>
        <sz val="11"/>
        <color theme="1"/>
        <rFont val="Times New Roman"/>
        <family val="1"/>
      </rPr>
      <t>O</t>
    </r>
    <r>
      <rPr>
        <vertAlign val="subscript"/>
        <sz val="11"/>
        <color theme="1"/>
        <rFont val="Times New Roman"/>
        <family val="1"/>
      </rPr>
      <t>3</t>
    </r>
  </si>
  <si>
    <t>FeO</t>
  </si>
  <si>
    <t>MnO</t>
  </si>
  <si>
    <t>CaO</t>
  </si>
  <si>
    <r>
      <t>Na</t>
    </r>
    <r>
      <rPr>
        <vertAlign val="subscript"/>
        <sz val="11"/>
        <color theme="1"/>
        <rFont val="Times New Roman"/>
        <family val="1"/>
      </rPr>
      <t>2</t>
    </r>
    <r>
      <rPr>
        <sz val="11"/>
        <color theme="1"/>
        <rFont val="Times New Roman"/>
        <family val="1"/>
      </rPr>
      <t>O</t>
    </r>
  </si>
  <si>
    <r>
      <t>K</t>
    </r>
    <r>
      <rPr>
        <vertAlign val="subscript"/>
        <sz val="11"/>
        <color theme="1"/>
        <rFont val="Times New Roman"/>
        <family val="1"/>
      </rPr>
      <t>2</t>
    </r>
    <r>
      <rPr>
        <sz val="11"/>
        <color theme="1"/>
        <rFont val="Times New Roman"/>
        <family val="1"/>
      </rPr>
      <t>O</t>
    </r>
  </si>
  <si>
    <r>
      <t>P</t>
    </r>
    <r>
      <rPr>
        <vertAlign val="subscript"/>
        <sz val="11"/>
        <color theme="1"/>
        <rFont val="Times New Roman"/>
        <family val="1"/>
      </rPr>
      <t>2</t>
    </r>
    <r>
      <rPr>
        <sz val="11"/>
        <color theme="1"/>
        <rFont val="Times New Roman"/>
        <family val="1"/>
      </rPr>
      <t>O</t>
    </r>
    <r>
      <rPr>
        <vertAlign val="subscript"/>
        <sz val="11"/>
        <color theme="1"/>
        <rFont val="Times New Roman"/>
        <family val="1"/>
      </rPr>
      <t>5</t>
    </r>
  </si>
  <si>
    <t>Total</t>
  </si>
  <si>
    <t>Mg#</t>
  </si>
  <si>
    <t>V</t>
  </si>
  <si>
    <t>Cr</t>
  </si>
  <si>
    <t>Ni</t>
  </si>
  <si>
    <t>Cu</t>
  </si>
  <si>
    <t>Zn</t>
  </si>
  <si>
    <t>Rb</t>
  </si>
  <si>
    <t>Sr</t>
  </si>
  <si>
    <t>Y</t>
  </si>
  <si>
    <t>Zr</t>
  </si>
  <si>
    <t>Nb</t>
  </si>
  <si>
    <t>&lt;0.5</t>
  </si>
  <si>
    <t>Cs</t>
  </si>
  <si>
    <t>Ba</t>
  </si>
  <si>
    <t>La</t>
  </si>
  <si>
    <t>Ce</t>
  </si>
  <si>
    <t>Pr</t>
  </si>
  <si>
    <t>Nd</t>
  </si>
  <si>
    <t>Sm</t>
  </si>
  <si>
    <t>Eu</t>
  </si>
  <si>
    <t>Gd</t>
  </si>
  <si>
    <t>Tb</t>
  </si>
  <si>
    <t>Dy</t>
  </si>
  <si>
    <t>Ho</t>
  </si>
  <si>
    <t>Er</t>
  </si>
  <si>
    <t>Yb</t>
  </si>
  <si>
    <t>Hf</t>
  </si>
  <si>
    <t>Pb</t>
  </si>
  <si>
    <t>Th</t>
  </si>
  <si>
    <t>U</t>
  </si>
  <si>
    <t>W</t>
  </si>
  <si>
    <t>Sn</t>
  </si>
  <si>
    <t>Mo</t>
  </si>
  <si>
    <t>Eu*</t>
  </si>
  <si>
    <t>Nb/La</t>
  </si>
  <si>
    <t>Ce/Pb</t>
  </si>
  <si>
    <t>Ba/La</t>
  </si>
  <si>
    <r>
      <rPr>
        <vertAlign val="superscript"/>
        <sz val="11"/>
        <color theme="1"/>
        <rFont val="Times New Roman"/>
        <family val="1"/>
      </rPr>
      <t>87</t>
    </r>
    <r>
      <rPr>
        <sz val="11"/>
        <color theme="1"/>
        <rFont val="Times New Roman"/>
        <family val="1"/>
      </rPr>
      <t>Rb/</t>
    </r>
    <r>
      <rPr>
        <vertAlign val="superscript"/>
        <sz val="11"/>
        <color theme="1"/>
        <rFont val="Times New Roman"/>
        <family val="1"/>
      </rPr>
      <t>86</t>
    </r>
    <r>
      <rPr>
        <sz val="11"/>
        <color theme="1"/>
        <rFont val="Times New Roman"/>
        <family val="1"/>
      </rPr>
      <t>Sr</t>
    </r>
  </si>
  <si>
    <r>
      <rPr>
        <vertAlign val="superscript"/>
        <sz val="11"/>
        <color theme="1"/>
        <rFont val="Times New Roman"/>
        <family val="1"/>
      </rPr>
      <t>87</t>
    </r>
    <r>
      <rPr>
        <sz val="11"/>
        <color theme="1"/>
        <rFont val="Times New Roman"/>
        <family val="1"/>
      </rPr>
      <t>Sr/</t>
    </r>
    <r>
      <rPr>
        <vertAlign val="superscript"/>
        <sz val="11"/>
        <color theme="1"/>
        <rFont val="Times New Roman"/>
        <family val="1"/>
      </rPr>
      <t>86</t>
    </r>
    <r>
      <rPr>
        <sz val="11"/>
        <color theme="1"/>
        <rFont val="Times New Roman"/>
        <family val="1"/>
      </rPr>
      <t>Sr</t>
    </r>
  </si>
  <si>
    <r>
      <rPr>
        <vertAlign val="superscript"/>
        <sz val="11"/>
        <color theme="1"/>
        <rFont val="Times New Roman"/>
        <family val="1"/>
      </rPr>
      <t>147</t>
    </r>
    <r>
      <rPr>
        <sz val="11"/>
        <color theme="1"/>
        <rFont val="Times New Roman"/>
        <family val="1"/>
      </rPr>
      <t>Sm/</t>
    </r>
    <r>
      <rPr>
        <vertAlign val="superscript"/>
        <sz val="11"/>
        <color theme="1"/>
        <rFont val="Times New Roman"/>
        <family val="1"/>
      </rPr>
      <t>144</t>
    </r>
    <r>
      <rPr>
        <sz val="11"/>
        <color theme="1"/>
        <rFont val="Times New Roman"/>
        <family val="1"/>
      </rPr>
      <t>Nd</t>
    </r>
  </si>
  <si>
    <r>
      <rPr>
        <vertAlign val="superscript"/>
        <sz val="11"/>
        <color theme="1"/>
        <rFont val="Times New Roman"/>
        <family val="1"/>
      </rPr>
      <t>143</t>
    </r>
    <r>
      <rPr>
        <sz val="11"/>
        <color theme="1"/>
        <rFont val="Times New Roman"/>
        <family val="1"/>
      </rPr>
      <t>Nd/</t>
    </r>
    <r>
      <rPr>
        <vertAlign val="superscript"/>
        <sz val="11"/>
        <color theme="1"/>
        <rFont val="Times New Roman"/>
        <family val="1"/>
      </rPr>
      <t>144</t>
    </r>
    <r>
      <rPr>
        <sz val="11"/>
        <color theme="1"/>
        <rFont val="Times New Roman"/>
        <family val="1"/>
      </rPr>
      <t>Nd</t>
    </r>
  </si>
  <si>
    <t>epsilon(Nd)</t>
  </si>
  <si>
    <r>
      <rPr>
        <vertAlign val="superscript"/>
        <sz val="11"/>
        <color theme="1"/>
        <rFont val="Times New Roman"/>
        <family val="1"/>
      </rPr>
      <t>187</t>
    </r>
    <r>
      <rPr>
        <sz val="11"/>
        <color theme="1"/>
        <rFont val="Times New Roman"/>
        <family val="1"/>
      </rPr>
      <t>Re/</t>
    </r>
    <r>
      <rPr>
        <vertAlign val="superscript"/>
        <sz val="11"/>
        <color theme="1"/>
        <rFont val="Times New Roman"/>
        <family val="1"/>
      </rPr>
      <t>188</t>
    </r>
    <r>
      <rPr>
        <sz val="11"/>
        <color theme="1"/>
        <rFont val="Times New Roman"/>
        <family val="1"/>
      </rPr>
      <t>Os</t>
    </r>
  </si>
  <si>
    <r>
      <rPr>
        <vertAlign val="superscript"/>
        <sz val="11"/>
        <color theme="1"/>
        <rFont val="Times New Roman"/>
        <family val="1"/>
      </rPr>
      <t>187</t>
    </r>
    <r>
      <rPr>
        <sz val="11"/>
        <color theme="1"/>
        <rFont val="Times New Roman"/>
        <family val="1"/>
      </rPr>
      <t>Os/</t>
    </r>
    <r>
      <rPr>
        <vertAlign val="superscript"/>
        <sz val="11"/>
        <color theme="1"/>
        <rFont val="Times New Roman"/>
        <family val="1"/>
      </rPr>
      <t>188</t>
    </r>
    <r>
      <rPr>
        <sz val="11"/>
        <color theme="1"/>
        <rFont val="Times New Roman"/>
        <family val="1"/>
      </rPr>
      <t>Os</t>
    </r>
  </si>
  <si>
    <r>
      <rPr>
        <sz val="11"/>
        <color theme="1"/>
        <rFont val="Times New Roman"/>
        <family val="1"/>
      </rPr>
      <t>δ</t>
    </r>
    <r>
      <rPr>
        <vertAlign val="superscript"/>
        <sz val="11"/>
        <color theme="1"/>
        <rFont val="Times New Roman"/>
        <family val="1"/>
      </rPr>
      <t>26</t>
    </r>
    <r>
      <rPr>
        <sz val="11"/>
        <color theme="1"/>
        <rFont val="Times New Roman"/>
        <family val="1"/>
      </rPr>
      <t>Mg</t>
    </r>
  </si>
  <si>
    <r>
      <rPr>
        <sz val="11"/>
        <color theme="1"/>
        <rFont val="Times New Roman"/>
        <family val="1"/>
      </rPr>
      <t>δ</t>
    </r>
    <r>
      <rPr>
        <vertAlign val="superscript"/>
        <sz val="11"/>
        <color theme="1"/>
        <rFont val="Times New Roman"/>
        <family val="1"/>
      </rPr>
      <t>30</t>
    </r>
    <r>
      <rPr>
        <sz val="11"/>
        <color theme="1"/>
        <rFont val="Times New Roman"/>
        <family val="1"/>
      </rPr>
      <t>Si</t>
    </r>
  </si>
  <si>
    <r>
      <rPr>
        <sz val="11"/>
        <color theme="1"/>
        <rFont val="Times New Roman"/>
        <family val="1"/>
      </rPr>
      <t>δ</t>
    </r>
    <r>
      <rPr>
        <vertAlign val="superscript"/>
        <sz val="11"/>
        <color theme="1"/>
        <rFont val="Times New Roman"/>
        <family val="1"/>
      </rPr>
      <t>7</t>
    </r>
    <r>
      <rPr>
        <sz val="11"/>
        <color theme="1"/>
        <rFont val="Times New Roman"/>
        <family val="1"/>
      </rPr>
      <t>Li</t>
    </r>
  </si>
  <si>
    <r>
      <rPr>
        <sz val="11"/>
        <color theme="1"/>
        <rFont val="Times New Roman"/>
        <family val="1"/>
      </rPr>
      <t>δ</t>
    </r>
    <r>
      <rPr>
        <vertAlign val="superscript"/>
        <sz val="11"/>
        <color theme="1"/>
        <rFont val="Times New Roman"/>
        <family val="1"/>
      </rPr>
      <t>18</t>
    </r>
    <r>
      <rPr>
        <sz val="11"/>
        <color theme="1"/>
        <rFont val="Times New Roman"/>
        <family val="1"/>
      </rPr>
      <t>O</t>
    </r>
  </si>
  <si>
    <r>
      <rPr>
        <sz val="11"/>
        <color theme="1"/>
        <rFont val="Times New Roman"/>
        <family val="1"/>
      </rPr>
      <t>δ</t>
    </r>
    <r>
      <rPr>
        <vertAlign val="superscript"/>
        <sz val="11"/>
        <color theme="1"/>
        <rFont val="Times New Roman"/>
        <family val="1"/>
      </rPr>
      <t>65</t>
    </r>
    <r>
      <rPr>
        <sz val="11"/>
        <color theme="1"/>
        <rFont val="Times New Roman"/>
        <family val="1"/>
      </rPr>
      <t>Cu</t>
    </r>
  </si>
  <si>
    <r>
      <rPr>
        <sz val="11"/>
        <color theme="1"/>
        <rFont val="Times New Roman"/>
        <family val="1"/>
      </rPr>
      <t>δ</t>
    </r>
    <r>
      <rPr>
        <vertAlign val="superscript"/>
        <sz val="11"/>
        <color theme="1"/>
        <rFont val="Times New Roman"/>
        <family val="1"/>
      </rPr>
      <t>56</t>
    </r>
    <r>
      <rPr>
        <sz val="11"/>
        <color theme="1"/>
        <rFont val="Times New Roman"/>
        <family val="1"/>
      </rPr>
      <t>Fe</t>
    </r>
  </si>
  <si>
    <r>
      <rPr>
        <b/>
        <sz val="11"/>
        <color theme="1"/>
        <rFont val="Times New Roman"/>
        <family val="1"/>
      </rPr>
      <t xml:space="preserve">Notes: </t>
    </r>
    <r>
      <rPr>
        <sz val="11"/>
        <color theme="1"/>
        <rFont val="Times New Roman"/>
        <family val="1"/>
      </rPr>
      <t>Iron isotope data are from Table S-1; sample informations and the rest data are compiled from literatures listed below.</t>
    </r>
  </si>
  <si>
    <t>Liu, S. A., Rudnick, R. L., Liu, W. R., Teng, F. Z., Wu, T. H., Wang, Z. Z., 2023, Copper isotope evidence for sulfide fractionation and lower crustal foundering in making continental crust: Science Advances, v. 9, eadg6995.</t>
  </si>
  <si>
    <t>Kempton, P. D., Harmon, R. S., 1992, Oxygen isotope evidence for large-scale hybridization of the lower crust during magmatic underplating: Geochimica et Cosmochimica Acta, v. 56, p. 971-986.</t>
  </si>
  <si>
    <t>Rudnick, R. L., 1990, Nd and Sr isotopic compositions of lower-crustal xenoliths from north Queensland, Australia: Implications for Nd model ages and crustal growth processes: Chemical Geology, v. 83, p. 195-208.</t>
  </si>
  <si>
    <t>Saal, A. E., Rudnick, R. L., Ravizza, G. E., Hart, S. R., 1998, Re-Os isotope evidence for the composition, formation and age of the lower continental crust: Nature, v.398, p.58-61.</t>
  </si>
  <si>
    <t>Savage, P. S., Georg, R. B., Williams, H. M., Halliday, A. N., 2013, Silicon isotopes in granulite xenoliths: Insights into isotopic fractionation during igneous processes and the composition of the deep continental crust: Earth and Planetary Science Letters, v. 365, p. 221-231.</t>
  </si>
  <si>
    <t>Teng, F. Z., Rudnick, R. L., McDonough, W. F., Gao, S., Tomascak, P. B., Liu, Y., 2008, Lithium isotopic composition and concentration of the deep continental crust: Chemical Geology, v. 255, p. 47-59.</t>
  </si>
  <si>
    <r>
      <t xml:space="preserve">Table S-1 </t>
    </r>
    <r>
      <rPr>
        <sz val="11"/>
        <color theme="1"/>
        <rFont val="Times New Roman"/>
        <family val="1"/>
      </rPr>
      <t>Iron isotopic compositions of the Chudleigh and McBride xenoliths from North Queensland, Australia</t>
    </r>
  </si>
  <si>
    <r>
      <t xml:space="preserve">Table S-2 </t>
    </r>
    <r>
      <rPr>
        <sz val="11"/>
        <color theme="1"/>
        <rFont val="Times New Roman"/>
        <family val="1"/>
      </rPr>
      <t>Iron isotopic budget of the continental crust</t>
    </r>
  </si>
  <si>
    <r>
      <t xml:space="preserve">Table S-3 </t>
    </r>
    <r>
      <rPr>
        <sz val="11"/>
        <color theme="1"/>
        <rFont val="Times New Roman"/>
        <family val="1"/>
      </rPr>
      <t xml:space="preserve">Iron isotopic compositions of representative least differentiated </t>
    </r>
    <r>
      <rPr>
        <sz val="11"/>
        <color theme="1"/>
        <rFont val="宋体"/>
        <charset val="134"/>
      </rPr>
      <t>（</t>
    </r>
    <r>
      <rPr>
        <sz val="11"/>
        <color theme="1"/>
        <rFont val="Times New Roman"/>
        <family val="1"/>
      </rPr>
      <t xml:space="preserve">6 wt. % </t>
    </r>
    <r>
      <rPr>
        <sz val="11"/>
        <color theme="1"/>
        <rFont val="Arial"/>
        <family val="2"/>
      </rPr>
      <t>≤</t>
    </r>
    <r>
      <rPr>
        <sz val="11"/>
        <color theme="1"/>
        <rFont val="Times New Roman"/>
        <family val="1"/>
      </rPr>
      <t xml:space="preserve"> MgO </t>
    </r>
    <r>
      <rPr>
        <sz val="11"/>
        <color theme="1"/>
        <rFont val="Arial"/>
        <family val="2"/>
      </rPr>
      <t>≤</t>
    </r>
    <r>
      <rPr>
        <sz val="11"/>
        <color theme="1"/>
        <rFont val="Times New Roman"/>
        <family val="1"/>
      </rPr>
      <t xml:space="preserve"> 12 wt. %</t>
    </r>
    <r>
      <rPr>
        <sz val="11"/>
        <color theme="1"/>
        <rFont val="宋体"/>
        <charset val="134"/>
      </rPr>
      <t>）</t>
    </r>
    <r>
      <rPr>
        <sz val="11"/>
        <color theme="1"/>
        <rFont val="Times New Roman"/>
        <family val="1"/>
      </rPr>
      <t xml:space="preserve"> basalts</t>
    </r>
  </si>
  <si>
    <r>
      <t xml:space="preserve">Table S-4 </t>
    </r>
    <r>
      <rPr>
        <sz val="11"/>
        <color theme="1"/>
        <rFont val="Times New Roman"/>
        <family val="1"/>
      </rPr>
      <t>Fe isotopic data of global intermediate-felsic igneous magmas reported in the literature.</t>
    </r>
  </si>
  <si>
    <r>
      <t xml:space="preserve">Table S-5 </t>
    </r>
    <r>
      <rPr>
        <sz val="11"/>
        <color theme="1"/>
        <rFont val="Times New Roman"/>
        <family val="1"/>
      </rPr>
      <t>Fe isotopic data of representative Archean tonalite-trondhjemite-granodiorite (TTGs) reported in the literature.</t>
    </r>
  </si>
  <si>
    <r>
      <t xml:space="preserve">Table S-6 </t>
    </r>
    <r>
      <rPr>
        <sz val="11"/>
        <color theme="1"/>
        <rFont val="Times New Roman"/>
        <family val="1"/>
      </rPr>
      <t>Compiled elemental and isotopic data available for the Chudleigh and McBride xenoliths</t>
    </r>
  </si>
  <si>
    <t>© 2025 The Authors </t>
  </si>
  <si>
    <t>Published by the European Association of Geochemistry under Creative Commons License CC-BY-NC-ND.</t>
  </si>
  <si>
    <r>
      <t xml:space="preserve">He </t>
    </r>
    <r>
      <rPr>
        <i/>
        <sz val="11"/>
        <rFont val="Calibri"/>
        <family val="2"/>
        <scheme val="minor"/>
      </rPr>
      <t>et al.</t>
    </r>
    <r>
      <rPr>
        <sz val="11"/>
        <rFont val="Calibri"/>
        <family val="2"/>
        <scheme val="minor"/>
      </rPr>
      <t xml:space="preserve"> (2025) Geochem. Persp. Let. 37, 30–34 | https://doi.org/10.7185/geochemlet.2542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</si>
</sst>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0_ "/>
    <numFmt numFmtId="165" formatCode="0.0_ "/>
    <numFmt numFmtId="166" formatCode="0_ "/>
    <numFmt numFmtId="167" formatCode="0.0"/>
    <numFmt numFmtId="168" formatCode="0.000_ "/>
    <numFmt numFmtId="169" formatCode="###0.00;###0.00"/>
    <numFmt numFmtId="170" formatCode="0.000"/>
  </numFmts>
  <fonts count="39">
    <font>
      <sz val="11"/>
      <color theme="1"/>
      <name val="Calibri"/>
      <charset val="134"/>
      <scheme val="minor"/>
    </font>
    <font>
      <sz val="11"/>
      <color theme="1"/>
      <name val="Times New Roman"/>
      <family val="1"/>
    </font>
    <font>
      <b/>
      <sz val="11"/>
      <color theme="1"/>
      <name val="Times New Roman"/>
      <family val="1"/>
    </font>
    <font>
      <sz val="11"/>
      <name val="Times New Roman"/>
      <family val="1"/>
    </font>
    <font>
      <vertAlign val="superscript"/>
      <sz val="11"/>
      <color theme="1"/>
      <name val="Times New Roman"/>
      <family val="1"/>
    </font>
    <font>
      <b/>
      <sz val="11"/>
      <name val="Times New Roman"/>
      <family val="1"/>
    </font>
    <font>
      <sz val="11"/>
      <color rgb="FF000000"/>
      <name val="Times New Roman"/>
      <family val="1"/>
    </font>
    <font>
      <b/>
      <i/>
      <sz val="11"/>
      <color theme="1"/>
      <name val="Calibri"/>
      <family val="2"/>
      <scheme val="minor"/>
    </font>
    <font>
      <b/>
      <i/>
      <sz val="11"/>
      <color theme="1"/>
      <name val="Times New Roman"/>
      <family val="1"/>
    </font>
    <font>
      <b/>
      <sz val="11"/>
      <color rgb="FF000000"/>
      <name val="Times New Roman"/>
      <family val="1"/>
    </font>
    <font>
      <b/>
      <sz val="11"/>
      <color indexed="8"/>
      <name val="Times New Roman"/>
      <family val="1"/>
    </font>
    <font>
      <b/>
      <i/>
      <sz val="11"/>
      <name val="Times New Roman"/>
      <family val="1"/>
    </font>
    <font>
      <b/>
      <i/>
      <sz val="11"/>
      <name val="Times New Roman"/>
      <family val="1"/>
    </font>
    <font>
      <b/>
      <sz val="11"/>
      <color rgb="FF000000"/>
      <name val="Calibri"/>
      <family val="2"/>
    </font>
    <font>
      <sz val="10.5"/>
      <color theme="1"/>
      <name val="Calibri"/>
      <family val="2"/>
    </font>
    <font>
      <sz val="10.5"/>
      <color theme="1"/>
      <name val="Times New Roman"/>
      <family val="1"/>
    </font>
    <font>
      <b/>
      <i/>
      <sz val="11"/>
      <color rgb="FF000000"/>
      <name val="Times New Roman"/>
      <family val="1"/>
    </font>
    <font>
      <b/>
      <i/>
      <sz val="10.5"/>
      <color theme="1"/>
      <name val="Calibri"/>
      <family val="2"/>
    </font>
    <font>
      <i/>
      <sz val="10"/>
      <color theme="1"/>
      <name val="Calibri"/>
      <family val="2"/>
      <scheme val="minor"/>
    </font>
    <font>
      <sz val="10"/>
      <color theme="1"/>
      <name val="Calibri"/>
      <family val="2"/>
      <scheme val="minor"/>
    </font>
    <font>
      <b/>
      <vertAlign val="superscript"/>
      <sz val="11"/>
      <color rgb="FF000000"/>
      <name val="Times New Roman"/>
      <family val="1"/>
    </font>
    <font>
      <sz val="11"/>
      <color rgb="FF007FAD"/>
      <name val="Times New Roman"/>
      <family val="1"/>
    </font>
    <font>
      <vertAlign val="superscript"/>
      <sz val="11"/>
      <color rgb="FF000000"/>
      <name val="Times New Roman"/>
      <family val="1"/>
    </font>
    <font>
      <b/>
      <i/>
      <sz val="11"/>
      <name val="Symbol"/>
      <family val="1"/>
      <charset val="2"/>
    </font>
    <font>
      <vertAlign val="superscript"/>
      <sz val="12"/>
      <color theme="1"/>
      <name val="Times New Roman"/>
      <family val="1"/>
    </font>
    <font>
      <vertAlign val="subscript"/>
      <sz val="11"/>
      <color theme="1"/>
      <name val="Times New Roman"/>
      <family val="1"/>
    </font>
    <font>
      <b/>
      <vertAlign val="superscript"/>
      <sz val="11"/>
      <color indexed="8"/>
      <name val="Times New Roman"/>
      <family val="1"/>
    </font>
    <font>
      <b/>
      <vertAlign val="subscript"/>
      <sz val="11"/>
      <color theme="1"/>
      <name val="Times New Roman"/>
      <family val="1"/>
    </font>
    <font>
      <b/>
      <vertAlign val="superscript"/>
      <sz val="11"/>
      <name val="Times New Roman"/>
      <family val="1"/>
    </font>
    <font>
      <sz val="11"/>
      <color theme="1"/>
      <name val="Calibri"/>
      <family val="2"/>
    </font>
    <font>
      <b/>
      <vertAlign val="superscript"/>
      <sz val="11"/>
      <color theme="1"/>
      <name val="Times New Roman"/>
      <family val="1"/>
    </font>
    <font>
      <b/>
      <sz val="9"/>
      <name val="宋体"/>
      <charset val="134"/>
    </font>
    <font>
      <sz val="9"/>
      <name val="宋体"/>
      <charset val="134"/>
    </font>
    <font>
      <sz val="11"/>
      <color theme="1"/>
      <name val="Calibri"/>
      <family val="2"/>
      <scheme val="minor"/>
    </font>
    <font>
      <b/>
      <sz val="11"/>
      <color theme="1"/>
      <name val="Times New Roman"/>
      <family val="1"/>
    </font>
    <font>
      <sz val="11"/>
      <color theme="1"/>
      <name val="宋体"/>
      <charset val="134"/>
    </font>
    <font>
      <sz val="11"/>
      <color theme="1"/>
      <name val="Arial"/>
      <family val="2"/>
    </font>
    <font>
      <sz val="11"/>
      <name val="Calibri"/>
      <family val="2"/>
      <scheme val="minor"/>
    </font>
    <font>
      <i/>
      <sz val="11"/>
      <name val="Calibri"/>
      <family val="2"/>
      <scheme val="minor"/>
    </font>
  </fonts>
  <fills count="3">
    <fill>
      <patternFill patternType="none"/>
    </fill>
    <fill>
      <patternFill patternType="gray125"/>
    </fill>
    <fill>
      <patternFill patternType="solid">
        <fgColor rgb="FFFFC000"/>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medium">
        <color auto="1"/>
      </top>
      <bottom/>
      <diagonal/>
    </border>
    <border>
      <left/>
      <right/>
      <top/>
      <bottom style="medium">
        <color auto="1"/>
      </bottom>
      <diagonal/>
    </border>
  </borders>
  <cellStyleXfs count="2">
    <xf numFmtId="0" fontId="0" fillId="0" borderId="0"/>
    <xf numFmtId="0" fontId="33" fillId="0" borderId="0"/>
  </cellStyleXfs>
  <cellXfs count="129">
    <xf numFmtId="0" fontId="0" fillId="0" borderId="0" xfId="0"/>
    <xf numFmtId="0" fontId="1" fillId="0" borderId="0" xfId="0" applyFont="1"/>
    <xf numFmtId="164" fontId="1" fillId="0" borderId="0" xfId="0" applyNumberFormat="1" applyFont="1"/>
    <xf numFmtId="0" fontId="2" fillId="0" borderId="0" xfId="0" applyFont="1"/>
    <xf numFmtId="0" fontId="3" fillId="0" borderId="1" xfId="0" applyFont="1" applyBorder="1" applyAlignment="1">
      <alignment vertical="center"/>
    </xf>
    <xf numFmtId="165" fontId="1" fillId="0" borderId="0" xfId="0" applyNumberFormat="1" applyFont="1"/>
    <xf numFmtId="166" fontId="1" fillId="0" borderId="0" xfId="0" applyNumberFormat="1" applyFont="1"/>
    <xf numFmtId="0" fontId="4" fillId="0" borderId="0" xfId="0" applyFont="1"/>
    <xf numFmtId="167" fontId="1" fillId="0" borderId="0" xfId="0" applyNumberFormat="1" applyFont="1"/>
    <xf numFmtId="168" fontId="1" fillId="0" borderId="0" xfId="0" applyNumberFormat="1" applyFont="1"/>
    <xf numFmtId="0" fontId="3" fillId="0" borderId="1" xfId="0" applyFont="1" applyBorder="1" applyAlignment="1">
      <alignment vertical="center" wrapText="1"/>
    </xf>
    <xf numFmtId="0" fontId="1" fillId="0" borderId="2" xfId="0" applyFont="1" applyBorder="1"/>
    <xf numFmtId="168" fontId="1" fillId="0" borderId="2" xfId="0" applyNumberFormat="1" applyFont="1" applyBorder="1"/>
    <xf numFmtId="0" fontId="5" fillId="0" borderId="3" xfId="1" applyFont="1" applyBorder="1" applyAlignment="1">
      <alignment horizontal="left"/>
    </xf>
    <xf numFmtId="0" fontId="5" fillId="0" borderId="3" xfId="0" applyFont="1" applyBorder="1" applyAlignment="1">
      <alignment horizontal="left" vertical="center"/>
    </xf>
    <xf numFmtId="168" fontId="5" fillId="0" borderId="3" xfId="1" applyNumberFormat="1" applyFont="1" applyBorder="1" applyAlignment="1">
      <alignment horizontal="left"/>
    </xf>
    <xf numFmtId="164" fontId="2" fillId="0" borderId="3" xfId="1" applyNumberFormat="1" applyFont="1" applyBorder="1" applyAlignment="1">
      <alignment horizontal="left" vertical="center"/>
    </xf>
    <xf numFmtId="0" fontId="5" fillId="0" borderId="0" xfId="1" applyFont="1" applyAlignment="1">
      <alignment horizontal="left"/>
    </xf>
    <xf numFmtId="0" fontId="5" fillId="0" borderId="0" xfId="0" applyFont="1" applyAlignment="1">
      <alignment horizontal="left" vertical="center"/>
    </xf>
    <xf numFmtId="168" fontId="5" fillId="0" borderId="0" xfId="1" applyNumberFormat="1" applyFont="1" applyAlignment="1">
      <alignment horizontal="left"/>
    </xf>
    <xf numFmtId="164" fontId="2" fillId="0" borderId="0" xfId="1" applyNumberFormat="1" applyFont="1" applyAlignment="1">
      <alignment horizontal="left" vertical="center"/>
    </xf>
    <xf numFmtId="0" fontId="1" fillId="0" borderId="0" xfId="1" applyFont="1" applyAlignment="1">
      <alignment horizontal="left" vertical="center"/>
    </xf>
    <xf numFmtId="166" fontId="1" fillId="0" borderId="0" xfId="1" applyNumberFormat="1" applyFont="1" applyAlignment="1">
      <alignment horizontal="left" vertical="center"/>
    </xf>
    <xf numFmtId="168" fontId="1" fillId="0" borderId="0" xfId="1" applyNumberFormat="1" applyFont="1" applyAlignment="1">
      <alignment horizontal="left" vertical="center"/>
    </xf>
    <xf numFmtId="164" fontId="1" fillId="0" borderId="0" xfId="1" applyNumberFormat="1" applyFont="1" applyAlignment="1">
      <alignment horizontal="left" vertical="center"/>
    </xf>
    <xf numFmtId="169" fontId="6" fillId="0" borderId="0" xfId="1" applyNumberFormat="1" applyFont="1" applyAlignment="1">
      <alignment horizontal="left" vertical="top"/>
    </xf>
    <xf numFmtId="0" fontId="1" fillId="0" borderId="2" xfId="1" applyFont="1" applyBorder="1" applyAlignment="1">
      <alignment horizontal="left" vertical="center"/>
    </xf>
    <xf numFmtId="166" fontId="1" fillId="0" borderId="2" xfId="1" applyNumberFormat="1" applyFont="1" applyBorder="1" applyAlignment="1">
      <alignment horizontal="left" vertical="center"/>
    </xf>
    <xf numFmtId="168" fontId="1" fillId="0" borderId="2" xfId="1" applyNumberFormat="1" applyFont="1" applyBorder="1" applyAlignment="1">
      <alignment horizontal="left" vertical="center"/>
    </xf>
    <xf numFmtId="164" fontId="1" fillId="0" borderId="2" xfId="1" applyNumberFormat="1" applyFont="1" applyBorder="1" applyAlignment="1">
      <alignment horizontal="left" vertical="center"/>
    </xf>
    <xf numFmtId="169" fontId="6" fillId="0" borderId="2" xfId="1" applyNumberFormat="1" applyFont="1" applyBorder="1" applyAlignment="1">
      <alignment horizontal="left" vertical="top"/>
    </xf>
    <xf numFmtId="168" fontId="7" fillId="0" borderId="0" xfId="0" applyNumberFormat="1" applyFont="1"/>
    <xf numFmtId="166" fontId="7" fillId="0" borderId="0" xfId="0" applyNumberFormat="1" applyFont="1"/>
    <xf numFmtId="0" fontId="1" fillId="0" borderId="0" xfId="1" applyFont="1"/>
    <xf numFmtId="169" fontId="6" fillId="0" borderId="0" xfId="1" applyNumberFormat="1" applyFont="1" applyAlignment="1">
      <alignment horizontal="left" vertical="top" wrapText="1"/>
    </xf>
    <xf numFmtId="0" fontId="6" fillId="0" borderId="0" xfId="0" applyFont="1" applyAlignment="1">
      <alignment horizontal="left" vertical="center" wrapText="1"/>
    </xf>
    <xf numFmtId="0" fontId="6" fillId="0" borderId="0" xfId="0" applyFont="1" applyAlignment="1">
      <alignment horizontal="left" vertical="center"/>
    </xf>
    <xf numFmtId="168" fontId="6" fillId="0" borderId="0" xfId="0" applyNumberFormat="1" applyFont="1" applyAlignment="1">
      <alignment horizontal="left" vertical="top" wrapText="1"/>
    </xf>
    <xf numFmtId="164" fontId="6" fillId="0" borderId="0" xfId="0" applyNumberFormat="1" applyFont="1" applyAlignment="1">
      <alignment horizontal="left" vertical="center" wrapText="1"/>
    </xf>
    <xf numFmtId="0" fontId="3" fillId="0" borderId="0" xfId="0" applyFont="1" applyAlignment="1">
      <alignment horizontal="left" vertical="center"/>
    </xf>
    <xf numFmtId="168" fontId="3" fillId="0" borderId="0" xfId="0" applyNumberFormat="1" applyFont="1" applyAlignment="1">
      <alignment horizontal="left" vertical="center"/>
    </xf>
    <xf numFmtId="164" fontId="3" fillId="0" borderId="0" xfId="0" applyNumberFormat="1" applyFont="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vertical="top"/>
    </xf>
    <xf numFmtId="168" fontId="6" fillId="0" borderId="0" xfId="0" applyNumberFormat="1" applyFont="1" applyAlignment="1">
      <alignment horizontal="left" vertical="center" wrapText="1"/>
    </xf>
    <xf numFmtId="164" fontId="1" fillId="0" borderId="0" xfId="0" applyNumberFormat="1" applyFont="1" applyAlignment="1">
      <alignment horizontal="left" vertical="center" wrapText="1"/>
    </xf>
    <xf numFmtId="169" fontId="3" fillId="0" borderId="0" xfId="0" applyNumberFormat="1" applyFont="1" applyAlignment="1">
      <alignment horizontal="left" vertical="center"/>
    </xf>
    <xf numFmtId="0" fontId="6" fillId="0" borderId="0" xfId="0" applyFont="1" applyAlignment="1">
      <alignment horizontal="left" vertical="top" wrapText="1"/>
    </xf>
    <xf numFmtId="0" fontId="6" fillId="0" borderId="0" xfId="0" applyFont="1" applyAlignment="1">
      <alignment horizontal="left" vertical="top"/>
    </xf>
    <xf numFmtId="164" fontId="6" fillId="0" borderId="0" xfId="0" applyNumberFormat="1" applyFont="1" applyAlignment="1">
      <alignment horizontal="left" vertical="top" wrapText="1"/>
    </xf>
    <xf numFmtId="0" fontId="8" fillId="0" borderId="0" xfId="1" applyFont="1" applyAlignment="1">
      <alignment horizontal="center"/>
    </xf>
    <xf numFmtId="170" fontId="8" fillId="2" borderId="4" xfId="1" applyNumberFormat="1" applyFont="1" applyFill="1" applyBorder="1"/>
    <xf numFmtId="170" fontId="8" fillId="2" borderId="3" xfId="1" applyNumberFormat="1" applyFont="1" applyFill="1" applyBorder="1"/>
    <xf numFmtId="0" fontId="8" fillId="2" borderId="5" xfId="1" applyFont="1" applyFill="1" applyBorder="1"/>
    <xf numFmtId="0" fontId="1" fillId="0" borderId="0" xfId="1" applyFont="1" applyAlignment="1">
      <alignment horizontal="left" vertical="center" wrapText="1"/>
    </xf>
    <xf numFmtId="168" fontId="1" fillId="0" borderId="0" xfId="1" applyNumberFormat="1" applyFont="1" applyAlignment="1">
      <alignment horizontal="left" vertical="center" wrapText="1"/>
    </xf>
    <xf numFmtId="164" fontId="1" fillId="0" borderId="0" xfId="1" applyNumberFormat="1" applyFont="1" applyAlignment="1">
      <alignment horizontal="left" vertical="center" wrapText="1"/>
    </xf>
    <xf numFmtId="0" fontId="3" fillId="0" borderId="0" xfId="1"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left" vertical="center"/>
    </xf>
    <xf numFmtId="170" fontId="1" fillId="0" borderId="0" xfId="1" applyNumberFormat="1" applyFont="1"/>
    <xf numFmtId="170" fontId="8" fillId="0" borderId="0" xfId="1" applyNumberFormat="1" applyFont="1"/>
    <xf numFmtId="168" fontId="8" fillId="0" borderId="0" xfId="1" applyNumberFormat="1" applyFont="1"/>
    <xf numFmtId="0" fontId="8" fillId="0" borderId="0" xfId="1" applyFont="1"/>
    <xf numFmtId="0" fontId="8" fillId="0" borderId="0" xfId="1" applyFont="1" applyAlignment="1">
      <alignment horizontal="left" vertical="center"/>
    </xf>
    <xf numFmtId="169" fontId="6" fillId="0" borderId="0" xfId="0" applyNumberFormat="1" applyFont="1" applyAlignment="1">
      <alignment horizontal="left" vertical="top" wrapText="1"/>
    </xf>
    <xf numFmtId="2" fontId="5" fillId="0" borderId="3" xfId="0" applyNumberFormat="1" applyFont="1" applyBorder="1" applyAlignment="1">
      <alignment horizontal="right" vertical="center"/>
    </xf>
    <xf numFmtId="170" fontId="10" fillId="0" borderId="3" xfId="0" applyNumberFormat="1" applyFont="1" applyBorder="1" applyAlignment="1">
      <alignment vertical="center"/>
    </xf>
    <xf numFmtId="170" fontId="10" fillId="0" borderId="3" xfId="0" applyNumberFormat="1" applyFont="1" applyBorder="1" applyAlignment="1">
      <alignment horizontal="right" vertical="center"/>
    </xf>
    <xf numFmtId="2" fontId="5" fillId="0" borderId="0" xfId="0" applyNumberFormat="1" applyFont="1" applyAlignment="1">
      <alignment horizontal="right" vertical="center"/>
    </xf>
    <xf numFmtId="170" fontId="10" fillId="0" borderId="0" xfId="0" applyNumberFormat="1" applyFont="1" applyAlignment="1">
      <alignment vertical="center"/>
    </xf>
    <xf numFmtId="0" fontId="3" fillId="0" borderId="0" xfId="0" applyFont="1" applyAlignment="1">
      <alignment horizontal="left"/>
    </xf>
    <xf numFmtId="0" fontId="3" fillId="0" borderId="0" xfId="0" applyFont="1"/>
    <xf numFmtId="2" fontId="3" fillId="0" borderId="0" xfId="0" applyNumberFormat="1" applyFont="1"/>
    <xf numFmtId="170" fontId="1" fillId="0" borderId="0" xfId="0" applyNumberFormat="1" applyFont="1" applyAlignment="1">
      <alignment horizontal="right"/>
    </xf>
    <xf numFmtId="2" fontId="5" fillId="0" borderId="3" xfId="0" applyNumberFormat="1" applyFont="1" applyBorder="1" applyAlignment="1">
      <alignment horizontal="left" vertical="center"/>
    </xf>
    <xf numFmtId="0" fontId="1" fillId="0" borderId="0" xfId="0" applyFont="1" applyAlignment="1">
      <alignment vertical="center"/>
    </xf>
    <xf numFmtId="0" fontId="11" fillId="0" borderId="0" xfId="0" applyFont="1" applyAlignment="1">
      <alignment horizontal="left"/>
    </xf>
    <xf numFmtId="0" fontId="11" fillId="0" borderId="0" xfId="0" applyFont="1"/>
    <xf numFmtId="2" fontId="11" fillId="0" borderId="0" xfId="0" applyNumberFormat="1" applyFont="1"/>
    <xf numFmtId="170" fontId="8" fillId="0" borderId="0" xfId="0" applyNumberFormat="1" applyFont="1" applyAlignment="1">
      <alignment horizontal="right"/>
    </xf>
    <xf numFmtId="170" fontId="11" fillId="0" borderId="0" xfId="0" applyNumberFormat="1" applyFont="1"/>
    <xf numFmtId="0" fontId="12" fillId="0" borderId="0" xfId="0" applyFont="1" applyAlignment="1">
      <alignment horizontal="left"/>
    </xf>
    <xf numFmtId="1" fontId="8" fillId="0" borderId="0" xfId="0" applyNumberFormat="1" applyFont="1" applyAlignment="1">
      <alignment horizontal="right"/>
    </xf>
    <xf numFmtId="0" fontId="5" fillId="0" borderId="0" xfId="0" applyFont="1" applyAlignment="1">
      <alignment horizontal="left"/>
    </xf>
    <xf numFmtId="168" fontId="1" fillId="0" borderId="0" xfId="0" applyNumberFormat="1" applyFont="1" applyAlignment="1">
      <alignment vertical="center"/>
    </xf>
    <xf numFmtId="0" fontId="8" fillId="0" borderId="0" xfId="0" applyFont="1" applyAlignment="1">
      <alignment vertical="center"/>
    </xf>
    <xf numFmtId="0" fontId="12" fillId="0" borderId="2" xfId="0" applyFont="1" applyBorder="1" applyAlignment="1">
      <alignment horizontal="left"/>
    </xf>
    <xf numFmtId="0" fontId="11" fillId="0" borderId="2" xfId="0" applyFont="1" applyBorder="1"/>
    <xf numFmtId="2" fontId="11" fillId="0" borderId="2" xfId="0" applyNumberFormat="1" applyFont="1" applyBorder="1"/>
    <xf numFmtId="170" fontId="11" fillId="0" borderId="2" xfId="0" applyNumberFormat="1" applyFont="1" applyBorder="1"/>
    <xf numFmtId="0" fontId="0" fillId="0" borderId="2" xfId="0" applyBorder="1"/>
    <xf numFmtId="0" fontId="2" fillId="0" borderId="3" xfId="0" applyFont="1" applyBorder="1"/>
    <xf numFmtId="168" fontId="2" fillId="0" borderId="3" xfId="0" applyNumberFormat="1" applyFont="1" applyBorder="1"/>
    <xf numFmtId="0" fontId="8" fillId="0" borderId="0" xfId="0" applyFont="1"/>
    <xf numFmtId="170" fontId="1" fillId="0" borderId="0" xfId="0" applyNumberFormat="1" applyFont="1"/>
    <xf numFmtId="1" fontId="1" fillId="0" borderId="0" xfId="0" applyNumberFormat="1" applyFont="1"/>
    <xf numFmtId="168" fontId="2" fillId="0" borderId="0" xfId="0" applyNumberFormat="1" applyFont="1"/>
    <xf numFmtId="0" fontId="8" fillId="0" borderId="2" xfId="0" applyFont="1" applyBorder="1"/>
    <xf numFmtId="170" fontId="1" fillId="0" borderId="2" xfId="0" applyNumberFormat="1" applyFont="1" applyBorder="1"/>
    <xf numFmtId="0" fontId="9" fillId="0" borderId="6" xfId="0" applyFont="1" applyBorder="1" applyAlignment="1">
      <alignment horizontal="justify" vertical="center"/>
    </xf>
    <xf numFmtId="0" fontId="9" fillId="0" borderId="7" xfId="0" applyFont="1" applyBorder="1" applyAlignment="1">
      <alignment horizontal="justify" vertical="center"/>
    </xf>
    <xf numFmtId="0" fontId="6" fillId="0" borderId="0" xfId="0" applyFont="1" applyAlignment="1">
      <alignment horizontal="justify" vertical="center"/>
    </xf>
    <xf numFmtId="0" fontId="14" fillId="0" borderId="0" xfId="0" applyFont="1" applyAlignment="1">
      <alignment vertical="center"/>
    </xf>
    <xf numFmtId="164" fontId="6" fillId="0" borderId="0" xfId="0" applyNumberFormat="1" applyFont="1" applyAlignment="1">
      <alignment horizontal="left" vertical="center"/>
    </xf>
    <xf numFmtId="168" fontId="6" fillId="0" borderId="0" xfId="0" applyNumberFormat="1" applyFont="1" applyAlignment="1">
      <alignment horizontal="justify" vertical="center"/>
    </xf>
    <xf numFmtId="0" fontId="9" fillId="0" borderId="0" xfId="0" applyFont="1" applyAlignment="1">
      <alignment horizontal="justify" vertical="center"/>
    </xf>
    <xf numFmtId="164" fontId="15" fillId="0" borderId="0" xfId="0" applyNumberFormat="1" applyFont="1" applyAlignment="1">
      <alignment horizontal="left" vertical="center"/>
    </xf>
    <xf numFmtId="168" fontId="14" fillId="0" borderId="0" xfId="0" applyNumberFormat="1" applyFont="1" applyAlignment="1">
      <alignment vertical="center"/>
    </xf>
    <xf numFmtId="168" fontId="16" fillId="0" borderId="0" xfId="0" applyNumberFormat="1" applyFont="1" applyAlignment="1">
      <alignment horizontal="justify" vertical="center"/>
    </xf>
    <xf numFmtId="168" fontId="17" fillId="0" borderId="0" xfId="0" applyNumberFormat="1" applyFont="1" applyAlignment="1">
      <alignment vertical="center"/>
    </xf>
    <xf numFmtId="0" fontId="15" fillId="0" borderId="0" xfId="0" applyFont="1" applyAlignment="1">
      <alignment vertical="center"/>
    </xf>
    <xf numFmtId="0" fontId="15" fillId="0" borderId="0" xfId="0" applyFont="1" applyAlignment="1">
      <alignment horizontal="left" vertical="center"/>
    </xf>
    <xf numFmtId="0" fontId="1" fillId="0" borderId="0" xfId="0" applyFont="1" applyAlignment="1">
      <alignment horizontal="justify" vertical="center"/>
    </xf>
    <xf numFmtId="164" fontId="1" fillId="0" borderId="0" xfId="0" applyNumberFormat="1" applyFont="1" applyAlignment="1">
      <alignment horizontal="left" vertical="center"/>
    </xf>
    <xf numFmtId="0" fontId="1" fillId="0" borderId="0" xfId="0" applyFont="1" applyAlignment="1">
      <alignment horizontal="left" vertical="center"/>
    </xf>
    <xf numFmtId="168" fontId="1" fillId="0" borderId="0" xfId="0" applyNumberFormat="1" applyFont="1" applyAlignment="1">
      <alignment horizontal="justify" vertical="center"/>
    </xf>
    <xf numFmtId="168" fontId="15" fillId="0" borderId="0" xfId="0" applyNumberFormat="1" applyFont="1" applyAlignment="1">
      <alignment horizontal="left" vertical="center"/>
    </xf>
    <xf numFmtId="0" fontId="14" fillId="0" borderId="7" xfId="0" applyFont="1" applyBorder="1" applyAlignment="1">
      <alignment vertical="center"/>
    </xf>
    <xf numFmtId="0" fontId="0" fillId="0" borderId="6" xfId="0" applyBorder="1"/>
    <xf numFmtId="0" fontId="1" fillId="0" borderId="0" xfId="0" applyFont="1" applyAlignment="1">
      <alignment horizontal="left"/>
    </xf>
    <xf numFmtId="0" fontId="34" fillId="0" borderId="0" xfId="0" applyFont="1"/>
    <xf numFmtId="0" fontId="9" fillId="0" borderId="6" xfId="0" applyFont="1" applyBorder="1" applyAlignment="1">
      <alignment horizontal="justify" vertical="center"/>
    </xf>
    <xf numFmtId="0" fontId="9" fillId="0" borderId="7" xfId="0" applyFont="1" applyBorder="1" applyAlignment="1">
      <alignment horizontal="justify" vertical="center"/>
    </xf>
    <xf numFmtId="0" fontId="13" fillId="0" borderId="6" xfId="0" applyFont="1" applyBorder="1" applyAlignment="1">
      <alignment horizontal="justify" vertical="center"/>
    </xf>
    <xf numFmtId="0" fontId="13" fillId="0" borderId="7" xfId="0" applyFont="1" applyBorder="1" applyAlignment="1">
      <alignment horizontal="justify"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7" fillId="0" borderId="0" xfId="0" applyFont="1"/>
  </cellXfs>
  <cellStyles count="2">
    <cellStyle name="Normal" xfId="0" builtinId="0"/>
    <cellStyle name="常规 3" xfId="1"/>
  </cellStyles>
  <dxfs count="0"/>
  <tableStyles count="0" defaultTableStyle="TableStyleMedium2" defaultPivotStyle="PivotStyleLight16"/>
  <colors>
    <mruColors>
      <color rgb="FFDF36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413994</xdr:colOff>
      <xdr:row>0</xdr:row>
      <xdr:rowOff>0</xdr:rowOff>
    </xdr:from>
    <xdr:to>
      <xdr:col>11</xdr:col>
      <xdr:colOff>2</xdr:colOff>
      <xdr:row>3</xdr:row>
      <xdr:rowOff>92732</xdr:rowOff>
    </xdr:to>
    <xdr:sp macro="" textlink="">
      <xdr:nvSpPr>
        <xdr:cNvPr id="4" name="ZoneTexte 3">
          <a:extLst>
            <a:ext uri="{FF2B5EF4-FFF2-40B4-BE49-F238E27FC236}">
              <a16:creationId xmlns:a16="http://schemas.microsoft.com/office/drawing/2014/main" id="{00000000-0008-0000-0000-000004000000}"/>
            </a:ext>
          </a:extLst>
        </xdr:cNvPr>
        <xdr:cNvSpPr txBox="1">
          <a:spLocks noChangeArrowheads="1"/>
        </xdr:cNvSpPr>
      </xdr:nvSpPr>
      <xdr:spPr bwMode="auto">
        <a:xfrm>
          <a:off x="3196951" y="0"/>
          <a:ext cx="7382703" cy="6559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US" sz="1800" b="1" kern="1200">
              <a:solidFill>
                <a:schemeClr val="tx1"/>
              </a:solidFill>
              <a:effectLst/>
              <a:latin typeface="+mn-lt"/>
              <a:ea typeface="+mn-ea"/>
              <a:cs typeface="+mn-cs"/>
            </a:rPr>
            <a:t>He</a:t>
          </a:r>
          <a:r>
            <a:rPr lang="en-GB" sz="1800" b="1" kern="1200">
              <a:solidFill>
                <a:schemeClr val="tx1"/>
              </a:solidFill>
              <a:effectLst/>
              <a:latin typeface="Calibri" panose="020F0502020204030204" pitchFamily="34" charset="0"/>
              <a:ea typeface="+mn-ea"/>
              <a:cs typeface="Calibri" panose="020F0502020204030204" pitchFamily="34" charset="0"/>
            </a:rPr>
            <a:t> </a:t>
          </a:r>
          <a:r>
            <a:rPr lang="en-GB" sz="1800" b="1" i="1" kern="1200">
              <a:solidFill>
                <a:schemeClr val="tx1"/>
              </a:solidFill>
              <a:effectLst/>
              <a:latin typeface="Calibri" panose="020F0502020204030204" pitchFamily="34" charset="0"/>
              <a:ea typeface="+mn-ea"/>
              <a:cs typeface="Calibri" panose="020F0502020204030204" pitchFamily="34" charset="0"/>
            </a:rPr>
            <a:t>et al.</a:t>
          </a:r>
          <a:endParaRPr lang="en-GB" sz="1800" b="1" kern="1200">
            <a:solidFill>
              <a:schemeClr val="tx1"/>
            </a:solidFill>
            <a:effectLst/>
            <a:latin typeface="Calibri" panose="020F0502020204030204" pitchFamily="34" charset="0"/>
            <a:ea typeface="+mn-ea"/>
            <a:cs typeface="Calibri" panose="020F0502020204030204" pitchFamily="34" charset="0"/>
          </a:endParaRPr>
        </a:p>
        <a:p>
          <a:r>
            <a:rPr lang="en-US" sz="1800" b="1" kern="1200">
              <a:solidFill>
                <a:schemeClr val="tx1"/>
              </a:solidFill>
              <a:effectLst/>
              <a:latin typeface="+mn-lt"/>
              <a:ea typeface="+mn-ea"/>
              <a:cs typeface="+mn-cs"/>
            </a:rPr>
            <a:t>Iron isotopic evidence for growth of continental crust at convergent margins</a:t>
          </a:r>
          <a:endParaRPr lang="en-ZA" sz="1800" kern="1200">
            <a:solidFill>
              <a:schemeClr val="tx1"/>
            </a:solidFill>
            <a:effectLst/>
            <a:latin typeface="+mn-lt"/>
            <a:ea typeface="+mn-ea"/>
            <a:cs typeface="+mn-cs"/>
          </a:endParaRPr>
        </a:p>
      </xdr:txBody>
    </xdr:sp>
    <xdr:clientData/>
  </xdr:twoCellAnchor>
  <xdr:twoCellAnchor editAs="oneCell">
    <xdr:from>
      <xdr:col>0</xdr:col>
      <xdr:colOff>0</xdr:colOff>
      <xdr:row>0</xdr:row>
      <xdr:rowOff>9525</xdr:rowOff>
    </xdr:from>
    <xdr:to>
      <xdr:col>3</xdr:col>
      <xdr:colOff>229658</xdr:colOff>
      <xdr:row>4</xdr:row>
      <xdr:rowOff>146751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0" y="9525"/>
          <a:ext cx="2029883" cy="8992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266700</xdr:colOff>
      <xdr:row>0</xdr:row>
      <xdr:rowOff>0</xdr:rowOff>
    </xdr:from>
    <xdr:to>
      <xdr:col>14</xdr:col>
      <xdr:colOff>438150</xdr:colOff>
      <xdr:row>4</xdr:row>
      <xdr:rowOff>175757</xdr:rowOff>
    </xdr:to>
    <xdr:sp macro="" textlink="">
      <xdr:nvSpPr>
        <xdr:cNvPr id="6" name="ZoneTexte 3">
          <a:extLst>
            <a:ext uri="{FF2B5EF4-FFF2-40B4-BE49-F238E27FC236}">
              <a16:creationId xmlns:a16="http://schemas.microsoft.com/office/drawing/2014/main" id="{00000000-0008-0000-0100-000006000000}"/>
            </a:ext>
          </a:extLst>
        </xdr:cNvPr>
        <xdr:cNvSpPr txBox="1">
          <a:spLocks noChangeArrowheads="1"/>
        </xdr:cNvSpPr>
      </xdr:nvSpPr>
      <xdr:spPr bwMode="auto">
        <a:xfrm>
          <a:off x="2857500" y="0"/>
          <a:ext cx="6934200" cy="93775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US" sz="1800" b="1" kern="1200">
              <a:solidFill>
                <a:schemeClr val="tx1"/>
              </a:solidFill>
              <a:effectLst/>
              <a:latin typeface="+mn-lt"/>
              <a:ea typeface="+mn-ea"/>
              <a:cs typeface="+mn-cs"/>
            </a:rPr>
            <a:t>He</a:t>
          </a:r>
          <a:r>
            <a:rPr lang="en-GB" sz="1800" b="1" kern="1200">
              <a:solidFill>
                <a:schemeClr val="tx1"/>
              </a:solidFill>
              <a:effectLst/>
              <a:latin typeface="Calibri" panose="020F0502020204030204" pitchFamily="34" charset="0"/>
              <a:ea typeface="+mn-ea"/>
              <a:cs typeface="Calibri" panose="020F0502020204030204" pitchFamily="34" charset="0"/>
            </a:rPr>
            <a:t> </a:t>
          </a:r>
          <a:r>
            <a:rPr lang="en-GB" sz="1800" b="1" i="1" kern="1200">
              <a:solidFill>
                <a:schemeClr val="tx1"/>
              </a:solidFill>
              <a:effectLst/>
              <a:latin typeface="Calibri" panose="020F0502020204030204" pitchFamily="34" charset="0"/>
              <a:ea typeface="+mn-ea"/>
              <a:cs typeface="Calibri" panose="020F0502020204030204" pitchFamily="34" charset="0"/>
            </a:rPr>
            <a:t>et al.</a:t>
          </a:r>
          <a:endParaRPr lang="en-GB" sz="1800" b="1" kern="1200">
            <a:solidFill>
              <a:schemeClr val="tx1"/>
            </a:solidFill>
            <a:effectLst/>
            <a:latin typeface="Calibri" panose="020F0502020204030204" pitchFamily="34" charset="0"/>
            <a:ea typeface="+mn-ea"/>
            <a:cs typeface="Calibri" panose="020F0502020204030204" pitchFamily="34" charset="0"/>
          </a:endParaRPr>
        </a:p>
        <a:p>
          <a:pPr algn="r"/>
          <a:r>
            <a:rPr lang="en-US" sz="1800" b="1" kern="1200">
              <a:solidFill>
                <a:schemeClr val="tx1"/>
              </a:solidFill>
              <a:effectLst/>
              <a:latin typeface="+mn-lt"/>
              <a:ea typeface="+mn-ea"/>
              <a:cs typeface="+mn-cs"/>
            </a:rPr>
            <a:t>Iron isotopic evidence for growth of continental crust at convergent margins</a:t>
          </a:r>
          <a:endParaRPr lang="en-ZA" sz="1800" kern="1200">
            <a:solidFill>
              <a:schemeClr val="tx1"/>
            </a:solidFill>
            <a:effectLst/>
            <a:latin typeface="+mn-lt"/>
            <a:ea typeface="+mn-ea"/>
            <a:cs typeface="+mn-cs"/>
          </a:endParaRPr>
        </a:p>
      </xdr:txBody>
    </xdr:sp>
    <xdr:clientData/>
  </xdr:twoCellAnchor>
  <xdr:twoCellAnchor editAs="oneCell">
    <xdr:from>
      <xdr:col>0</xdr:col>
      <xdr:colOff>0</xdr:colOff>
      <xdr:row>0</xdr:row>
      <xdr:rowOff>9525</xdr:rowOff>
    </xdr:from>
    <xdr:to>
      <xdr:col>2</xdr:col>
      <xdr:colOff>124883</xdr:colOff>
      <xdr:row>4</xdr:row>
      <xdr:rowOff>146751</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a:fillRect/>
        </a:stretch>
      </xdr:blipFill>
      <xdr:spPr>
        <a:xfrm>
          <a:off x="0" y="9525"/>
          <a:ext cx="2029883" cy="8992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295275</xdr:colOff>
      <xdr:row>0</xdr:row>
      <xdr:rowOff>0</xdr:rowOff>
    </xdr:from>
    <xdr:to>
      <xdr:col>12</xdr:col>
      <xdr:colOff>0</xdr:colOff>
      <xdr:row>3</xdr:row>
      <xdr:rowOff>84449</xdr:rowOff>
    </xdr:to>
    <xdr:sp macro="" textlink="">
      <xdr:nvSpPr>
        <xdr:cNvPr id="2" name="ZoneTexte 3">
          <a:extLst>
            <a:ext uri="{FF2B5EF4-FFF2-40B4-BE49-F238E27FC236}">
              <a16:creationId xmlns:a16="http://schemas.microsoft.com/office/drawing/2014/main" id="{00000000-0008-0000-0200-000002000000}"/>
            </a:ext>
          </a:extLst>
        </xdr:cNvPr>
        <xdr:cNvSpPr txBox="1">
          <a:spLocks noChangeArrowheads="1"/>
        </xdr:cNvSpPr>
      </xdr:nvSpPr>
      <xdr:spPr bwMode="auto">
        <a:xfrm>
          <a:off x="4067175" y="0"/>
          <a:ext cx="7388225" cy="6559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US" sz="1800" b="1" kern="1200">
              <a:solidFill>
                <a:schemeClr val="tx1"/>
              </a:solidFill>
              <a:effectLst/>
              <a:latin typeface="+mn-lt"/>
              <a:ea typeface="+mn-ea"/>
              <a:cs typeface="+mn-cs"/>
            </a:rPr>
            <a:t>He</a:t>
          </a:r>
          <a:r>
            <a:rPr lang="en-GB" sz="1800" b="1" kern="1200">
              <a:solidFill>
                <a:schemeClr val="tx1"/>
              </a:solidFill>
              <a:effectLst/>
              <a:latin typeface="Calibri" panose="020F0502020204030204" pitchFamily="34" charset="0"/>
              <a:ea typeface="+mn-ea"/>
              <a:cs typeface="Calibri" panose="020F0502020204030204" pitchFamily="34" charset="0"/>
            </a:rPr>
            <a:t> </a:t>
          </a:r>
          <a:r>
            <a:rPr lang="en-GB" sz="1800" b="1" i="1" kern="1200">
              <a:solidFill>
                <a:schemeClr val="tx1"/>
              </a:solidFill>
              <a:effectLst/>
              <a:latin typeface="Calibri" panose="020F0502020204030204" pitchFamily="34" charset="0"/>
              <a:ea typeface="+mn-ea"/>
              <a:cs typeface="Calibri" panose="020F0502020204030204" pitchFamily="34" charset="0"/>
            </a:rPr>
            <a:t>et al.</a:t>
          </a:r>
          <a:endParaRPr lang="en-GB" sz="1800" b="1" kern="1200">
            <a:solidFill>
              <a:schemeClr val="tx1"/>
            </a:solidFill>
            <a:effectLst/>
            <a:latin typeface="Calibri" panose="020F0502020204030204" pitchFamily="34" charset="0"/>
            <a:ea typeface="+mn-ea"/>
            <a:cs typeface="Calibri" panose="020F0502020204030204" pitchFamily="34" charset="0"/>
          </a:endParaRPr>
        </a:p>
        <a:p>
          <a:r>
            <a:rPr lang="en-US" sz="1800" b="1" kern="1200">
              <a:solidFill>
                <a:schemeClr val="tx1"/>
              </a:solidFill>
              <a:effectLst/>
              <a:latin typeface="+mn-lt"/>
              <a:ea typeface="+mn-ea"/>
              <a:cs typeface="+mn-cs"/>
            </a:rPr>
            <a:t>Iron isotopic evidence for growth of continental crust at convergent margins</a:t>
          </a:r>
          <a:endParaRPr lang="en-ZA" sz="1800" kern="1200">
            <a:solidFill>
              <a:schemeClr val="tx1"/>
            </a:solidFill>
            <a:effectLst/>
            <a:latin typeface="+mn-lt"/>
            <a:ea typeface="+mn-ea"/>
            <a:cs typeface="+mn-cs"/>
          </a:endParaRPr>
        </a:p>
      </xdr:txBody>
    </xdr:sp>
    <xdr:clientData/>
  </xdr:twoCellAnchor>
  <xdr:twoCellAnchor editAs="oneCell">
    <xdr:from>
      <xdr:col>0</xdr:col>
      <xdr:colOff>0</xdr:colOff>
      <xdr:row>0</xdr:row>
      <xdr:rowOff>9525</xdr:rowOff>
    </xdr:from>
    <xdr:to>
      <xdr:col>1</xdr:col>
      <xdr:colOff>1029758</xdr:colOff>
      <xdr:row>4</xdr:row>
      <xdr:rowOff>146751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9525"/>
          <a:ext cx="2029883" cy="8992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177800</xdr:colOff>
      <xdr:row>0</xdr:row>
      <xdr:rowOff>0</xdr:rowOff>
    </xdr:from>
    <xdr:to>
      <xdr:col>13</xdr:col>
      <xdr:colOff>3175</xdr:colOff>
      <xdr:row>3</xdr:row>
      <xdr:rowOff>84449</xdr:rowOff>
    </xdr:to>
    <xdr:sp macro="" textlink="">
      <xdr:nvSpPr>
        <xdr:cNvPr id="2" name="ZoneTexte 3">
          <a:extLst>
            <a:ext uri="{FF2B5EF4-FFF2-40B4-BE49-F238E27FC236}">
              <a16:creationId xmlns:a16="http://schemas.microsoft.com/office/drawing/2014/main" id="{00000000-0008-0000-0300-000002000000}"/>
            </a:ext>
          </a:extLst>
        </xdr:cNvPr>
        <xdr:cNvSpPr txBox="1">
          <a:spLocks noChangeArrowheads="1"/>
        </xdr:cNvSpPr>
      </xdr:nvSpPr>
      <xdr:spPr bwMode="auto">
        <a:xfrm>
          <a:off x="3594100" y="0"/>
          <a:ext cx="7381875" cy="6559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US" sz="1800" b="1" kern="1200">
              <a:solidFill>
                <a:schemeClr val="tx1"/>
              </a:solidFill>
              <a:effectLst/>
              <a:latin typeface="+mn-lt"/>
              <a:ea typeface="+mn-ea"/>
              <a:cs typeface="+mn-cs"/>
            </a:rPr>
            <a:t>He</a:t>
          </a:r>
          <a:r>
            <a:rPr lang="en-GB" sz="1800" b="1" kern="1200">
              <a:solidFill>
                <a:schemeClr val="tx1"/>
              </a:solidFill>
              <a:effectLst/>
              <a:latin typeface="Calibri" panose="020F0502020204030204" pitchFamily="34" charset="0"/>
              <a:ea typeface="+mn-ea"/>
              <a:cs typeface="Calibri" panose="020F0502020204030204" pitchFamily="34" charset="0"/>
            </a:rPr>
            <a:t> </a:t>
          </a:r>
          <a:r>
            <a:rPr lang="en-GB" sz="1800" b="1" i="1" kern="1200">
              <a:solidFill>
                <a:schemeClr val="tx1"/>
              </a:solidFill>
              <a:effectLst/>
              <a:latin typeface="Calibri" panose="020F0502020204030204" pitchFamily="34" charset="0"/>
              <a:ea typeface="+mn-ea"/>
              <a:cs typeface="Calibri" panose="020F0502020204030204" pitchFamily="34" charset="0"/>
            </a:rPr>
            <a:t>et al.</a:t>
          </a:r>
          <a:endParaRPr lang="en-GB" sz="1800" b="1" kern="1200">
            <a:solidFill>
              <a:schemeClr val="tx1"/>
            </a:solidFill>
            <a:effectLst/>
            <a:latin typeface="Calibri" panose="020F0502020204030204" pitchFamily="34" charset="0"/>
            <a:ea typeface="+mn-ea"/>
            <a:cs typeface="Calibri" panose="020F0502020204030204" pitchFamily="34" charset="0"/>
          </a:endParaRPr>
        </a:p>
        <a:p>
          <a:r>
            <a:rPr lang="en-US" sz="1800" b="1" kern="1200">
              <a:solidFill>
                <a:schemeClr val="tx1"/>
              </a:solidFill>
              <a:effectLst/>
              <a:latin typeface="+mn-lt"/>
              <a:ea typeface="+mn-ea"/>
              <a:cs typeface="+mn-cs"/>
            </a:rPr>
            <a:t>Iron isotopic evidence for growth of continental crust at convergent margins</a:t>
          </a:r>
          <a:endParaRPr lang="en-ZA" sz="1800" kern="1200">
            <a:solidFill>
              <a:schemeClr val="tx1"/>
            </a:solidFill>
            <a:effectLst/>
            <a:latin typeface="+mn-lt"/>
            <a:ea typeface="+mn-ea"/>
            <a:cs typeface="+mn-cs"/>
          </a:endParaRPr>
        </a:p>
      </xdr:txBody>
    </xdr:sp>
    <xdr:clientData/>
  </xdr:twoCellAnchor>
  <xdr:twoCellAnchor editAs="oneCell">
    <xdr:from>
      <xdr:col>0</xdr:col>
      <xdr:colOff>0</xdr:colOff>
      <xdr:row>0</xdr:row>
      <xdr:rowOff>9525</xdr:rowOff>
    </xdr:from>
    <xdr:to>
      <xdr:col>1</xdr:col>
      <xdr:colOff>934508</xdr:colOff>
      <xdr:row>4</xdr:row>
      <xdr:rowOff>146751</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0" y="9525"/>
          <a:ext cx="2029883" cy="8992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127001</xdr:colOff>
      <xdr:row>0</xdr:row>
      <xdr:rowOff>0</xdr:rowOff>
    </xdr:from>
    <xdr:to>
      <xdr:col>14</xdr:col>
      <xdr:colOff>679451</xdr:colOff>
      <xdr:row>3</xdr:row>
      <xdr:rowOff>84449</xdr:rowOff>
    </xdr:to>
    <xdr:sp macro="" textlink="">
      <xdr:nvSpPr>
        <xdr:cNvPr id="2" name="ZoneTexte 3">
          <a:extLst>
            <a:ext uri="{FF2B5EF4-FFF2-40B4-BE49-F238E27FC236}">
              <a16:creationId xmlns:a16="http://schemas.microsoft.com/office/drawing/2014/main" id="{00000000-0008-0000-0400-000002000000}"/>
            </a:ext>
          </a:extLst>
        </xdr:cNvPr>
        <xdr:cNvSpPr txBox="1">
          <a:spLocks noChangeArrowheads="1"/>
        </xdr:cNvSpPr>
      </xdr:nvSpPr>
      <xdr:spPr bwMode="auto">
        <a:xfrm>
          <a:off x="2870201" y="0"/>
          <a:ext cx="7385050" cy="6559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US" sz="1800" b="1" kern="1200">
              <a:solidFill>
                <a:schemeClr val="tx1"/>
              </a:solidFill>
              <a:effectLst/>
              <a:latin typeface="+mn-lt"/>
              <a:ea typeface="+mn-ea"/>
              <a:cs typeface="+mn-cs"/>
            </a:rPr>
            <a:t>He</a:t>
          </a:r>
          <a:r>
            <a:rPr lang="en-GB" sz="1800" b="1" kern="1200">
              <a:solidFill>
                <a:schemeClr val="tx1"/>
              </a:solidFill>
              <a:effectLst/>
              <a:latin typeface="Calibri" panose="020F0502020204030204" pitchFamily="34" charset="0"/>
              <a:ea typeface="+mn-ea"/>
              <a:cs typeface="Calibri" panose="020F0502020204030204" pitchFamily="34" charset="0"/>
            </a:rPr>
            <a:t> </a:t>
          </a:r>
          <a:r>
            <a:rPr lang="en-GB" sz="1800" b="1" i="1" kern="1200">
              <a:solidFill>
                <a:schemeClr val="tx1"/>
              </a:solidFill>
              <a:effectLst/>
              <a:latin typeface="Calibri" panose="020F0502020204030204" pitchFamily="34" charset="0"/>
              <a:ea typeface="+mn-ea"/>
              <a:cs typeface="Calibri" panose="020F0502020204030204" pitchFamily="34" charset="0"/>
            </a:rPr>
            <a:t>et al.</a:t>
          </a:r>
          <a:endParaRPr lang="en-GB" sz="1800" b="1" kern="1200">
            <a:solidFill>
              <a:schemeClr val="tx1"/>
            </a:solidFill>
            <a:effectLst/>
            <a:latin typeface="Calibri" panose="020F0502020204030204" pitchFamily="34" charset="0"/>
            <a:ea typeface="+mn-ea"/>
            <a:cs typeface="Calibri" panose="020F0502020204030204" pitchFamily="34" charset="0"/>
          </a:endParaRPr>
        </a:p>
        <a:p>
          <a:r>
            <a:rPr lang="en-US" sz="1800" b="1" kern="1200">
              <a:solidFill>
                <a:schemeClr val="tx1"/>
              </a:solidFill>
              <a:effectLst/>
              <a:latin typeface="+mn-lt"/>
              <a:ea typeface="+mn-ea"/>
              <a:cs typeface="+mn-cs"/>
            </a:rPr>
            <a:t>Iron isotopic evidence for growth of continental crust at convergent margins</a:t>
          </a:r>
          <a:endParaRPr lang="en-ZA" sz="1800" kern="1200">
            <a:solidFill>
              <a:schemeClr val="tx1"/>
            </a:solidFill>
            <a:effectLst/>
            <a:latin typeface="+mn-lt"/>
            <a:ea typeface="+mn-ea"/>
            <a:cs typeface="+mn-cs"/>
          </a:endParaRPr>
        </a:p>
      </xdr:txBody>
    </xdr:sp>
    <xdr:clientData/>
  </xdr:twoCellAnchor>
  <xdr:twoCellAnchor editAs="oneCell">
    <xdr:from>
      <xdr:col>0</xdr:col>
      <xdr:colOff>0</xdr:colOff>
      <xdr:row>0</xdr:row>
      <xdr:rowOff>9525</xdr:rowOff>
    </xdr:from>
    <xdr:to>
      <xdr:col>3</xdr:col>
      <xdr:colOff>229658</xdr:colOff>
      <xdr:row>4</xdr:row>
      <xdr:rowOff>146751</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0" y="9525"/>
          <a:ext cx="2029883" cy="8992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381000</xdr:colOff>
      <xdr:row>0</xdr:row>
      <xdr:rowOff>0</xdr:rowOff>
    </xdr:from>
    <xdr:to>
      <xdr:col>14</xdr:col>
      <xdr:colOff>3176</xdr:colOff>
      <xdr:row>3</xdr:row>
      <xdr:rowOff>84449</xdr:rowOff>
    </xdr:to>
    <xdr:sp macro="" textlink="">
      <xdr:nvSpPr>
        <xdr:cNvPr id="2" name="ZoneTexte 3">
          <a:extLst>
            <a:ext uri="{FF2B5EF4-FFF2-40B4-BE49-F238E27FC236}">
              <a16:creationId xmlns:a16="http://schemas.microsoft.com/office/drawing/2014/main" id="{00000000-0008-0000-0500-000002000000}"/>
            </a:ext>
          </a:extLst>
        </xdr:cNvPr>
        <xdr:cNvSpPr txBox="1">
          <a:spLocks noChangeArrowheads="1"/>
        </xdr:cNvSpPr>
      </xdr:nvSpPr>
      <xdr:spPr bwMode="auto">
        <a:xfrm>
          <a:off x="3238500" y="0"/>
          <a:ext cx="7381876" cy="6559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US" sz="1800" b="1" kern="1200">
              <a:solidFill>
                <a:schemeClr val="tx1"/>
              </a:solidFill>
              <a:effectLst/>
              <a:latin typeface="+mn-lt"/>
              <a:ea typeface="+mn-ea"/>
              <a:cs typeface="+mn-cs"/>
            </a:rPr>
            <a:t>He</a:t>
          </a:r>
          <a:r>
            <a:rPr lang="en-GB" sz="1800" b="1" kern="1200">
              <a:solidFill>
                <a:schemeClr val="tx1"/>
              </a:solidFill>
              <a:effectLst/>
              <a:latin typeface="Calibri" panose="020F0502020204030204" pitchFamily="34" charset="0"/>
              <a:ea typeface="+mn-ea"/>
              <a:cs typeface="Calibri" panose="020F0502020204030204" pitchFamily="34" charset="0"/>
            </a:rPr>
            <a:t> </a:t>
          </a:r>
          <a:r>
            <a:rPr lang="en-GB" sz="1800" b="1" i="1" kern="1200">
              <a:solidFill>
                <a:schemeClr val="tx1"/>
              </a:solidFill>
              <a:effectLst/>
              <a:latin typeface="Calibri" panose="020F0502020204030204" pitchFamily="34" charset="0"/>
              <a:ea typeface="+mn-ea"/>
              <a:cs typeface="Calibri" panose="020F0502020204030204" pitchFamily="34" charset="0"/>
            </a:rPr>
            <a:t>et al.</a:t>
          </a:r>
          <a:endParaRPr lang="en-GB" sz="1800" b="1" kern="1200">
            <a:solidFill>
              <a:schemeClr val="tx1"/>
            </a:solidFill>
            <a:effectLst/>
            <a:latin typeface="Calibri" panose="020F0502020204030204" pitchFamily="34" charset="0"/>
            <a:ea typeface="+mn-ea"/>
            <a:cs typeface="Calibri" panose="020F0502020204030204" pitchFamily="34" charset="0"/>
          </a:endParaRPr>
        </a:p>
        <a:p>
          <a:r>
            <a:rPr lang="en-US" sz="1800" b="1" kern="1200">
              <a:solidFill>
                <a:schemeClr val="tx1"/>
              </a:solidFill>
              <a:effectLst/>
              <a:latin typeface="+mn-lt"/>
              <a:ea typeface="+mn-ea"/>
              <a:cs typeface="+mn-cs"/>
            </a:rPr>
            <a:t>Iron isotopic evidence for growth of continental crust at convergent margins</a:t>
          </a:r>
          <a:endParaRPr lang="en-ZA" sz="1800" kern="1200">
            <a:solidFill>
              <a:schemeClr val="tx1"/>
            </a:solidFill>
            <a:effectLst/>
            <a:latin typeface="+mn-lt"/>
            <a:ea typeface="+mn-ea"/>
            <a:cs typeface="+mn-cs"/>
          </a:endParaRPr>
        </a:p>
      </xdr:txBody>
    </xdr:sp>
    <xdr:clientData/>
  </xdr:twoCellAnchor>
  <xdr:twoCellAnchor editAs="oneCell">
    <xdr:from>
      <xdr:col>0</xdr:col>
      <xdr:colOff>0</xdr:colOff>
      <xdr:row>0</xdr:row>
      <xdr:rowOff>9525</xdr:rowOff>
    </xdr:from>
    <xdr:to>
      <xdr:col>3</xdr:col>
      <xdr:colOff>124883</xdr:colOff>
      <xdr:row>4</xdr:row>
      <xdr:rowOff>146751</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0" y="9525"/>
          <a:ext cx="2029883" cy="8992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K104"/>
  <sheetViews>
    <sheetView topLeftCell="A91" zoomScaleNormal="100" workbookViewId="0">
      <selection activeCell="A102" sqref="A102:XFD102"/>
    </sheetView>
  </sheetViews>
  <sheetFormatPr defaultColWidth="9" defaultRowHeight="15"/>
  <cols>
    <col min="4" max="4" width="9.42578125" customWidth="1"/>
    <col min="10" max="10" width="9" customWidth="1"/>
    <col min="11" max="11" width="48.28515625" customWidth="1"/>
  </cols>
  <sheetData>
    <row r="6" spans="1:11">
      <c r="A6" s="121" t="s">
        <v>1097</v>
      </c>
    </row>
    <row r="8" spans="1:11">
      <c r="A8" s="122" t="s">
        <v>0</v>
      </c>
      <c r="B8" s="122" t="s">
        <v>1</v>
      </c>
      <c r="C8" s="100" t="s">
        <v>2</v>
      </c>
      <c r="D8" s="124" t="s">
        <v>3</v>
      </c>
      <c r="E8" s="122" t="s">
        <v>4</v>
      </c>
      <c r="F8" s="124" t="s">
        <v>5</v>
      </c>
      <c r="G8" s="122" t="s">
        <v>6</v>
      </c>
      <c r="H8" s="124" t="s">
        <v>7</v>
      </c>
      <c r="I8" s="122" t="s">
        <v>6</v>
      </c>
      <c r="J8" s="122" t="s">
        <v>8</v>
      </c>
      <c r="K8" s="122" t="s">
        <v>9</v>
      </c>
    </row>
    <row r="9" spans="1:11">
      <c r="A9" s="123"/>
      <c r="B9" s="123"/>
      <c r="C9" s="101" t="s">
        <v>10</v>
      </c>
      <c r="D9" s="125"/>
      <c r="E9" s="123"/>
      <c r="F9" s="125"/>
      <c r="G9" s="123"/>
      <c r="H9" s="125"/>
      <c r="I9" s="123"/>
      <c r="J9" s="123"/>
      <c r="K9" s="123"/>
    </row>
    <row r="10" spans="1:11">
      <c r="A10" s="102" t="s">
        <v>11</v>
      </c>
      <c r="B10" s="103"/>
      <c r="C10" s="104"/>
      <c r="D10" s="102"/>
      <c r="E10" s="102"/>
      <c r="F10" s="105">
        <v>8.9999999999999993E-3</v>
      </c>
      <c r="G10" s="105">
        <v>2.9000000000000001E-2</v>
      </c>
      <c r="H10" s="105">
        <v>2E-3</v>
      </c>
      <c r="I10" s="105">
        <v>4.9000000000000002E-2</v>
      </c>
      <c r="J10" s="36">
        <v>9</v>
      </c>
      <c r="K10" s="102" t="s">
        <v>12</v>
      </c>
    </row>
    <row r="11" spans="1:11">
      <c r="A11" s="103"/>
      <c r="B11" s="106" t="s">
        <v>13</v>
      </c>
      <c r="C11" s="107"/>
      <c r="D11" s="103"/>
      <c r="E11" s="103"/>
      <c r="F11" s="105">
        <v>2E-3</v>
      </c>
      <c r="G11" s="105">
        <v>1.6E-2</v>
      </c>
      <c r="H11" s="105">
        <v>6.0000000000000001E-3</v>
      </c>
      <c r="I11" s="105">
        <v>1.9E-2</v>
      </c>
      <c r="J11" s="112"/>
      <c r="K11" s="103"/>
    </row>
    <row r="12" spans="1:11">
      <c r="A12" s="103"/>
      <c r="B12" s="103"/>
      <c r="C12" s="107"/>
      <c r="D12" s="103"/>
      <c r="E12" s="103"/>
      <c r="F12" s="108"/>
      <c r="G12" s="108"/>
      <c r="H12" s="108"/>
      <c r="I12" s="108"/>
      <c r="J12" s="112"/>
      <c r="K12" s="103"/>
    </row>
    <row r="13" spans="1:11" ht="18.75">
      <c r="A13" s="102" t="s">
        <v>14</v>
      </c>
      <c r="B13" s="102" t="s">
        <v>15</v>
      </c>
      <c r="C13" s="104"/>
      <c r="D13" s="102"/>
      <c r="E13" s="102"/>
      <c r="F13" s="105">
        <v>0.105</v>
      </c>
      <c r="G13" s="105">
        <v>2.3E-2</v>
      </c>
      <c r="H13" s="105">
        <v>0.13400000000000001</v>
      </c>
      <c r="I13" s="105">
        <v>3.1E-2</v>
      </c>
      <c r="J13" s="36">
        <v>13</v>
      </c>
      <c r="K13" s="102" t="s">
        <v>16</v>
      </c>
    </row>
    <row r="14" spans="1:11" ht="18.75">
      <c r="A14" s="103"/>
      <c r="B14" s="102" t="s">
        <v>17</v>
      </c>
      <c r="C14" s="107"/>
      <c r="D14" s="103"/>
      <c r="E14" s="103"/>
      <c r="F14" s="105">
        <v>0.10199999999999999</v>
      </c>
      <c r="G14" s="105">
        <v>0.02</v>
      </c>
      <c r="H14" s="105">
        <v>0.152</v>
      </c>
      <c r="I14" s="105">
        <v>2.7E-2</v>
      </c>
      <c r="J14" s="36">
        <v>17</v>
      </c>
      <c r="K14" s="103"/>
    </row>
    <row r="15" spans="1:11" ht="18.75">
      <c r="A15" s="103"/>
      <c r="B15" s="102" t="s">
        <v>18</v>
      </c>
      <c r="C15" s="107"/>
      <c r="D15" s="103"/>
      <c r="E15" s="103"/>
      <c r="F15" s="105">
        <v>0.11899999999999999</v>
      </c>
      <c r="G15" s="105">
        <v>2.9000000000000001E-2</v>
      </c>
      <c r="H15" s="105">
        <v>0.193</v>
      </c>
      <c r="I15" s="105">
        <v>4.9000000000000002E-2</v>
      </c>
      <c r="J15" s="36">
        <v>9</v>
      </c>
      <c r="K15" s="103"/>
    </row>
    <row r="16" spans="1:11" ht="18.75">
      <c r="A16" s="103"/>
      <c r="B16" s="102" t="s">
        <v>19</v>
      </c>
      <c r="C16" s="107"/>
      <c r="D16" s="103"/>
      <c r="E16" s="103"/>
      <c r="F16" s="105">
        <v>0.113</v>
      </c>
      <c r="G16" s="105">
        <v>2.4E-2</v>
      </c>
      <c r="H16" s="105">
        <v>0.17599999999999999</v>
      </c>
      <c r="I16" s="105">
        <v>3.5999999999999997E-2</v>
      </c>
      <c r="J16" s="36">
        <v>9</v>
      </c>
      <c r="K16" s="103"/>
    </row>
    <row r="17" spans="1:11">
      <c r="A17" s="103"/>
      <c r="B17" s="106" t="s">
        <v>20</v>
      </c>
      <c r="C17" s="107"/>
      <c r="D17" s="103"/>
      <c r="E17" s="103"/>
      <c r="F17" s="109">
        <v>0.11</v>
      </c>
      <c r="G17" s="110"/>
      <c r="H17" s="109">
        <v>0.16400000000000001</v>
      </c>
      <c r="I17" s="108"/>
      <c r="J17" s="112"/>
      <c r="K17" s="103"/>
    </row>
    <row r="18" spans="1:11">
      <c r="A18" s="103"/>
      <c r="B18" s="106" t="s">
        <v>21</v>
      </c>
      <c r="C18" s="107"/>
      <c r="D18" s="103"/>
      <c r="E18" s="103"/>
      <c r="F18" s="109">
        <v>1.4999999999999999E-2</v>
      </c>
      <c r="G18" s="110"/>
      <c r="H18" s="109">
        <v>5.1999999999999998E-2</v>
      </c>
      <c r="I18" s="108"/>
      <c r="J18" s="112"/>
      <c r="K18" s="103"/>
    </row>
    <row r="19" spans="1:11">
      <c r="A19" s="103"/>
      <c r="B19" s="106" t="s">
        <v>13</v>
      </c>
      <c r="C19" s="107"/>
      <c r="D19" s="103"/>
      <c r="E19" s="103"/>
      <c r="F19" s="105">
        <v>0.109</v>
      </c>
      <c r="G19" s="105">
        <v>2E-3</v>
      </c>
      <c r="H19" s="105">
        <v>0.16900000000000001</v>
      </c>
      <c r="I19" s="105">
        <v>5.0000000000000001E-3</v>
      </c>
      <c r="J19" s="112"/>
      <c r="K19" s="103"/>
    </row>
    <row r="20" spans="1:11">
      <c r="A20" s="103"/>
      <c r="B20" s="103"/>
      <c r="C20" s="107"/>
      <c r="D20" s="103"/>
      <c r="E20" s="103"/>
      <c r="F20" s="108"/>
      <c r="G20" s="108"/>
      <c r="H20" s="108"/>
      <c r="I20" s="108"/>
      <c r="J20" s="112"/>
      <c r="K20" s="103"/>
    </row>
    <row r="21" spans="1:11" ht="18.75">
      <c r="A21" s="102" t="s">
        <v>22</v>
      </c>
      <c r="B21" s="102" t="s">
        <v>15</v>
      </c>
      <c r="C21" s="104"/>
      <c r="D21" s="102"/>
      <c r="E21" s="102"/>
      <c r="F21" s="105">
        <v>5.3999999999999999E-2</v>
      </c>
      <c r="G21" s="105">
        <v>2.5999999999999999E-2</v>
      </c>
      <c r="H21" s="105">
        <v>5.5E-2</v>
      </c>
      <c r="I21" s="105">
        <v>4.4999999999999998E-2</v>
      </c>
      <c r="J21" s="36">
        <v>9</v>
      </c>
      <c r="K21" s="102" t="s">
        <v>23</v>
      </c>
    </row>
    <row r="22" spans="1:11" ht="18.75">
      <c r="A22" s="103"/>
      <c r="B22" s="102" t="s">
        <v>17</v>
      </c>
      <c r="C22" s="107"/>
      <c r="D22" s="103"/>
      <c r="E22" s="103"/>
      <c r="F22" s="105">
        <v>6.6000000000000003E-2</v>
      </c>
      <c r="G22" s="105">
        <v>2.9000000000000001E-2</v>
      </c>
      <c r="H22" s="105">
        <v>0.12</v>
      </c>
      <c r="I22" s="105">
        <v>4.9000000000000002E-2</v>
      </c>
      <c r="J22" s="36">
        <v>9</v>
      </c>
      <c r="K22" s="103"/>
    </row>
    <row r="23" spans="1:11">
      <c r="A23" s="103"/>
      <c r="B23" s="106" t="s">
        <v>20</v>
      </c>
      <c r="C23" s="107"/>
      <c r="D23" s="103"/>
      <c r="E23" s="103"/>
      <c r="F23" s="109">
        <v>0.06</v>
      </c>
      <c r="G23" s="110"/>
      <c r="H23" s="109">
        <v>8.7999999999999995E-2</v>
      </c>
      <c r="I23" s="108"/>
      <c r="J23" s="112"/>
      <c r="K23" s="103"/>
    </row>
    <row r="24" spans="1:11">
      <c r="A24" s="103"/>
      <c r="B24" s="106" t="s">
        <v>21</v>
      </c>
      <c r="C24" s="107"/>
      <c r="D24" s="103"/>
      <c r="E24" s="103"/>
      <c r="F24" s="109">
        <v>1.6E-2</v>
      </c>
      <c r="G24" s="110"/>
      <c r="H24" s="109">
        <v>9.1999999999999998E-2</v>
      </c>
      <c r="I24" s="108"/>
      <c r="J24" s="112"/>
      <c r="K24" s="103"/>
    </row>
    <row r="25" spans="1:11">
      <c r="A25" s="103"/>
      <c r="B25" s="106" t="s">
        <v>13</v>
      </c>
      <c r="C25" s="107"/>
      <c r="D25" s="103"/>
      <c r="E25" s="103"/>
      <c r="F25" s="105">
        <v>5.0999999999999997E-2</v>
      </c>
      <c r="G25" s="105">
        <v>7.0000000000000001E-3</v>
      </c>
      <c r="H25" s="105">
        <v>7.0000000000000007E-2</v>
      </c>
      <c r="I25" s="105">
        <v>1.4E-2</v>
      </c>
      <c r="J25" s="112"/>
      <c r="K25" s="103"/>
    </row>
    <row r="26" spans="1:11">
      <c r="A26" s="103"/>
      <c r="B26" s="103"/>
      <c r="C26" s="107"/>
      <c r="D26" s="103"/>
      <c r="E26" s="103"/>
      <c r="F26" s="108"/>
      <c r="G26" s="108"/>
      <c r="H26" s="108"/>
      <c r="I26" s="108"/>
      <c r="J26" s="112"/>
      <c r="K26" s="103"/>
    </row>
    <row r="27" spans="1:11">
      <c r="A27" s="102" t="s">
        <v>24</v>
      </c>
      <c r="B27" s="103"/>
      <c r="C27" s="104"/>
      <c r="D27" s="102"/>
      <c r="E27" s="102"/>
      <c r="F27" s="105">
        <v>7.8E-2</v>
      </c>
      <c r="G27" s="105">
        <v>2.4E-2</v>
      </c>
      <c r="H27" s="105">
        <v>0.11899999999999999</v>
      </c>
      <c r="I27" s="105">
        <v>3.5999999999999997E-2</v>
      </c>
      <c r="J27" s="36">
        <v>9</v>
      </c>
      <c r="K27" s="102" t="s">
        <v>25</v>
      </c>
    </row>
    <row r="28" spans="1:11">
      <c r="A28" s="103"/>
      <c r="B28" s="106" t="s">
        <v>13</v>
      </c>
      <c r="C28" s="107"/>
      <c r="D28" s="103"/>
      <c r="E28" s="103"/>
      <c r="F28" s="105">
        <v>6.7000000000000004E-2</v>
      </c>
      <c r="G28" s="105">
        <v>2.1000000000000001E-2</v>
      </c>
      <c r="H28" s="105">
        <v>9.5000000000000001E-2</v>
      </c>
      <c r="I28" s="105">
        <v>1.7000000000000001E-2</v>
      </c>
      <c r="J28" s="112"/>
      <c r="K28" s="103"/>
    </row>
    <row r="29" spans="1:11">
      <c r="A29" s="103"/>
      <c r="B29" s="103"/>
      <c r="C29" s="107"/>
      <c r="D29" s="103"/>
      <c r="E29" s="103"/>
      <c r="F29" s="108"/>
      <c r="G29" s="108"/>
      <c r="H29" s="108"/>
      <c r="I29" s="108"/>
      <c r="J29" s="112"/>
      <c r="K29" s="103"/>
    </row>
    <row r="30" spans="1:11" ht="18.75">
      <c r="A30" s="102" t="s">
        <v>26</v>
      </c>
      <c r="B30" s="102" t="s">
        <v>15</v>
      </c>
      <c r="C30" s="104"/>
      <c r="D30" s="102"/>
      <c r="E30" s="102"/>
      <c r="F30" s="105">
        <v>0.114</v>
      </c>
      <c r="G30" s="105">
        <v>2.8000000000000001E-2</v>
      </c>
      <c r="H30" s="105">
        <v>0.17799999999999999</v>
      </c>
      <c r="I30" s="105">
        <v>4.8000000000000001E-2</v>
      </c>
      <c r="J30" s="36">
        <v>8</v>
      </c>
      <c r="K30" s="102" t="s">
        <v>27</v>
      </c>
    </row>
    <row r="31" spans="1:11" ht="18.75">
      <c r="A31" s="103"/>
      <c r="B31" s="102" t="s">
        <v>17</v>
      </c>
      <c r="C31" s="107"/>
      <c r="D31" s="103"/>
      <c r="E31" s="103"/>
      <c r="F31" s="105">
        <v>9.2999999999999999E-2</v>
      </c>
      <c r="G31" s="105">
        <v>2.9000000000000001E-2</v>
      </c>
      <c r="H31" s="105">
        <v>0.12</v>
      </c>
      <c r="I31" s="105">
        <v>4.9000000000000002E-2</v>
      </c>
      <c r="J31" s="36">
        <v>9</v>
      </c>
      <c r="K31" s="103"/>
    </row>
    <row r="32" spans="1:11" ht="18.75">
      <c r="A32" s="103"/>
      <c r="B32" s="102" t="s">
        <v>18</v>
      </c>
      <c r="C32" s="107"/>
      <c r="D32" s="103"/>
      <c r="E32" s="103"/>
      <c r="F32" s="105">
        <v>9.2999999999999999E-2</v>
      </c>
      <c r="G32" s="105">
        <v>2.8000000000000001E-2</v>
      </c>
      <c r="H32" s="105">
        <v>0.13</v>
      </c>
      <c r="I32" s="105">
        <v>4.8000000000000001E-2</v>
      </c>
      <c r="J32" s="36">
        <v>8</v>
      </c>
      <c r="K32" s="103"/>
    </row>
    <row r="33" spans="1:11">
      <c r="A33" s="103"/>
      <c r="B33" s="106" t="s">
        <v>20</v>
      </c>
      <c r="C33" s="107"/>
      <c r="D33" s="103"/>
      <c r="E33" s="103"/>
      <c r="F33" s="109">
        <v>0.1</v>
      </c>
      <c r="G33" s="110"/>
      <c r="H33" s="109">
        <v>0.14199999999999999</v>
      </c>
      <c r="I33" s="108"/>
      <c r="J33" s="112"/>
      <c r="K33" s="103"/>
    </row>
    <row r="34" spans="1:11">
      <c r="A34" s="103"/>
      <c r="B34" s="106" t="s">
        <v>21</v>
      </c>
      <c r="C34" s="107"/>
      <c r="D34" s="103"/>
      <c r="E34" s="103"/>
      <c r="F34" s="109">
        <v>2.4E-2</v>
      </c>
      <c r="G34" s="110"/>
      <c r="H34" s="109">
        <v>6.2E-2</v>
      </c>
      <c r="I34" s="108"/>
      <c r="J34" s="112"/>
      <c r="K34" s="103"/>
    </row>
    <row r="35" spans="1:11">
      <c r="A35" s="103"/>
      <c r="B35" s="106" t="s">
        <v>13</v>
      </c>
      <c r="C35" s="107"/>
      <c r="D35" s="103"/>
      <c r="E35" s="103"/>
      <c r="F35" s="105">
        <v>0.10100000000000001</v>
      </c>
      <c r="G35" s="105">
        <v>4.0000000000000001E-3</v>
      </c>
      <c r="H35" s="105">
        <v>0.14099999999999999</v>
      </c>
      <c r="I35" s="105">
        <v>5.0000000000000001E-3</v>
      </c>
      <c r="J35" s="112"/>
      <c r="K35" s="103"/>
    </row>
    <row r="36" spans="1:11">
      <c r="A36" s="103"/>
      <c r="B36" s="103"/>
      <c r="C36" s="107"/>
      <c r="D36" s="103"/>
      <c r="E36" s="103"/>
      <c r="F36" s="108"/>
      <c r="G36" s="108"/>
      <c r="H36" s="108"/>
      <c r="I36" s="108"/>
      <c r="J36" s="112"/>
      <c r="K36" s="103"/>
    </row>
    <row r="37" spans="1:11">
      <c r="A37" s="102" t="s">
        <v>28</v>
      </c>
      <c r="B37" s="103"/>
      <c r="C37" s="107"/>
      <c r="D37" s="103"/>
      <c r="E37" s="103"/>
      <c r="F37" s="105">
        <v>5.5E-2</v>
      </c>
      <c r="G37" s="105">
        <v>2.4E-2</v>
      </c>
      <c r="H37" s="105">
        <v>0.10299999999999999</v>
      </c>
      <c r="I37" s="105">
        <v>3.5999999999999997E-2</v>
      </c>
      <c r="J37" s="36">
        <v>9</v>
      </c>
      <c r="K37" s="102" t="s">
        <v>27</v>
      </c>
    </row>
    <row r="38" spans="1:11">
      <c r="A38" s="103"/>
      <c r="B38" s="106" t="s">
        <v>13</v>
      </c>
      <c r="C38" s="107"/>
      <c r="D38" s="103"/>
      <c r="E38" s="103"/>
      <c r="F38" s="105">
        <v>5.8000000000000003E-2</v>
      </c>
      <c r="G38" s="105">
        <v>0.01</v>
      </c>
      <c r="H38" s="105">
        <v>8.6999999999999994E-2</v>
      </c>
      <c r="I38" s="105">
        <v>1.4E-2</v>
      </c>
      <c r="J38" s="112"/>
      <c r="K38" s="103"/>
    </row>
    <row r="39" spans="1:11">
      <c r="A39" s="103"/>
      <c r="B39" s="111"/>
      <c r="C39" s="107"/>
      <c r="D39" s="103"/>
      <c r="E39" s="103"/>
      <c r="F39" s="108"/>
      <c r="G39" s="108"/>
      <c r="H39" s="108"/>
      <c r="I39" s="108"/>
      <c r="J39" s="112"/>
      <c r="K39" s="103"/>
    </row>
    <row r="40" spans="1:11" ht="28.5">
      <c r="A40" s="106" t="s">
        <v>29</v>
      </c>
      <c r="B40" s="111" t="s">
        <v>30</v>
      </c>
      <c r="C40" s="107">
        <v>8.27</v>
      </c>
      <c r="D40" s="112">
        <v>-0.222</v>
      </c>
      <c r="E40" s="112">
        <v>6.5000000000000002E-2</v>
      </c>
      <c r="F40" s="105">
        <v>3.5000000000000003E-2</v>
      </c>
      <c r="G40" s="105">
        <v>2.8000000000000001E-2</v>
      </c>
      <c r="H40" s="105">
        <v>4.2000000000000003E-2</v>
      </c>
      <c r="I40" s="105">
        <v>4.8000000000000001E-2</v>
      </c>
      <c r="J40" s="36">
        <v>8</v>
      </c>
      <c r="K40" s="102" t="s">
        <v>31</v>
      </c>
    </row>
    <row r="41" spans="1:11" ht="18">
      <c r="A41" s="103"/>
      <c r="B41" s="111"/>
      <c r="C41" s="107"/>
      <c r="D41" s="112"/>
      <c r="E41" s="112"/>
      <c r="F41" s="105">
        <v>1.9E-2</v>
      </c>
      <c r="G41" s="105">
        <v>6.5000000000000002E-2</v>
      </c>
      <c r="H41" s="105">
        <v>2.3E-2</v>
      </c>
      <c r="I41" s="105">
        <v>9.7000000000000003E-2</v>
      </c>
      <c r="J41" s="36">
        <v>9</v>
      </c>
      <c r="K41" s="102" t="s">
        <v>32</v>
      </c>
    </row>
    <row r="42" spans="1:11">
      <c r="A42" s="103"/>
      <c r="B42" s="111"/>
      <c r="C42" s="107"/>
      <c r="D42" s="112"/>
      <c r="E42" s="112"/>
      <c r="F42" s="105">
        <v>3.3000000000000002E-2</v>
      </c>
      <c r="G42" s="105">
        <v>2.5000000000000001E-2</v>
      </c>
      <c r="H42" s="105">
        <v>3.7999999999999999E-2</v>
      </c>
      <c r="I42" s="105">
        <v>4.2999999999999997E-2</v>
      </c>
      <c r="J42" s="112"/>
      <c r="K42" s="106" t="s">
        <v>20</v>
      </c>
    </row>
    <row r="43" spans="1:11">
      <c r="A43" s="103"/>
      <c r="B43" s="111" t="s">
        <v>33</v>
      </c>
      <c r="C43" s="107">
        <v>10.11</v>
      </c>
      <c r="D43" s="112">
        <v>-0.223</v>
      </c>
      <c r="E43" s="112">
        <v>6.5000000000000002E-2</v>
      </c>
      <c r="F43" s="105">
        <v>9.5000000000000001E-2</v>
      </c>
      <c r="G43" s="105">
        <v>2.8000000000000001E-2</v>
      </c>
      <c r="H43" s="105">
        <v>0.13700000000000001</v>
      </c>
      <c r="I43" s="105">
        <v>4.8000000000000001E-2</v>
      </c>
      <c r="J43" s="112">
        <v>8</v>
      </c>
      <c r="K43" s="102" t="s">
        <v>31</v>
      </c>
    </row>
    <row r="44" spans="1:11" ht="18">
      <c r="A44" s="103"/>
      <c r="B44" s="111"/>
      <c r="C44" s="107"/>
      <c r="D44" s="112"/>
      <c r="E44" s="112"/>
      <c r="F44" s="105">
        <v>9.0999999999999998E-2</v>
      </c>
      <c r="G44" s="105">
        <v>6.5000000000000002E-2</v>
      </c>
      <c r="H44" s="105">
        <v>0.13700000000000001</v>
      </c>
      <c r="I44" s="105">
        <v>9.7000000000000003E-2</v>
      </c>
      <c r="J44" s="36">
        <v>9</v>
      </c>
      <c r="K44" s="102" t="s">
        <v>32</v>
      </c>
    </row>
    <row r="45" spans="1:11">
      <c r="A45" s="103"/>
      <c r="B45" s="111"/>
      <c r="C45" s="107"/>
      <c r="D45" s="112"/>
      <c r="E45" s="112"/>
      <c r="F45" s="105">
        <v>9.4E-2</v>
      </c>
      <c r="G45" s="105">
        <v>2.5000000000000001E-2</v>
      </c>
      <c r="H45" s="105">
        <v>0.13700000000000001</v>
      </c>
      <c r="I45" s="105">
        <v>4.2999999999999997E-2</v>
      </c>
      <c r="J45" s="112"/>
      <c r="K45" s="106" t="s">
        <v>20</v>
      </c>
    </row>
    <row r="46" spans="1:11">
      <c r="A46" s="103"/>
      <c r="B46" s="111" t="s">
        <v>34</v>
      </c>
      <c r="C46" s="107">
        <v>7.66</v>
      </c>
      <c r="D46" s="112">
        <v>-0.23599999999999999</v>
      </c>
      <c r="E46" s="112">
        <v>6.5000000000000002E-2</v>
      </c>
      <c r="F46" s="105">
        <v>3.9E-2</v>
      </c>
      <c r="G46" s="105">
        <v>2.8000000000000001E-2</v>
      </c>
      <c r="H46" s="105">
        <v>4.7E-2</v>
      </c>
      <c r="I46" s="105">
        <v>4.8000000000000001E-2</v>
      </c>
      <c r="J46" s="112">
        <v>8</v>
      </c>
      <c r="K46" s="102" t="s">
        <v>31</v>
      </c>
    </row>
    <row r="47" spans="1:11" ht="18">
      <c r="A47" s="103"/>
      <c r="B47" s="111"/>
      <c r="C47" s="107"/>
      <c r="D47" s="112"/>
      <c r="E47" s="112"/>
      <c r="F47" s="105">
        <v>2.4E-2</v>
      </c>
      <c r="G47" s="105">
        <v>6.5000000000000002E-2</v>
      </c>
      <c r="H47" s="105">
        <v>2.9000000000000001E-2</v>
      </c>
      <c r="I47" s="105">
        <v>9.7000000000000003E-2</v>
      </c>
      <c r="J47" s="36">
        <v>9</v>
      </c>
      <c r="K47" s="102" t="s">
        <v>32</v>
      </c>
    </row>
    <row r="48" spans="1:11">
      <c r="A48" s="103"/>
      <c r="B48" s="111"/>
      <c r="C48" s="107"/>
      <c r="D48" s="112"/>
      <c r="E48" s="112"/>
      <c r="F48" s="105">
        <v>3.5999999999999997E-2</v>
      </c>
      <c r="G48" s="105">
        <v>2.5000000000000001E-2</v>
      </c>
      <c r="H48" s="105">
        <v>4.3999999999999997E-2</v>
      </c>
      <c r="I48" s="105">
        <v>4.2999999999999997E-2</v>
      </c>
      <c r="J48" s="112"/>
      <c r="K48" s="106" t="s">
        <v>20</v>
      </c>
    </row>
    <row r="49" spans="1:11">
      <c r="A49" s="103"/>
      <c r="B49" s="111" t="s">
        <v>35</v>
      </c>
      <c r="C49" s="107">
        <v>6.48</v>
      </c>
      <c r="D49" s="112">
        <v>-0.247</v>
      </c>
      <c r="E49" s="112">
        <v>6.5000000000000002E-2</v>
      </c>
      <c r="F49" s="105">
        <v>5.2999999999999999E-2</v>
      </c>
      <c r="G49" s="105">
        <v>2.5999999999999999E-2</v>
      </c>
      <c r="H49" s="105">
        <v>7.3999999999999996E-2</v>
      </c>
      <c r="I49" s="105">
        <v>4.4999999999999998E-2</v>
      </c>
      <c r="J49" s="112">
        <v>9</v>
      </c>
      <c r="K49" s="102" t="s">
        <v>31</v>
      </c>
    </row>
    <row r="50" spans="1:11" ht="18">
      <c r="A50" s="103"/>
      <c r="B50" s="111"/>
      <c r="C50" s="107"/>
      <c r="D50" s="112"/>
      <c r="E50" s="112"/>
      <c r="F50" s="105">
        <v>0.08</v>
      </c>
      <c r="G50" s="105">
        <v>6.5000000000000002E-2</v>
      </c>
      <c r="H50" s="105">
        <v>0.14399999999999999</v>
      </c>
      <c r="I50" s="105">
        <v>9.7000000000000003E-2</v>
      </c>
      <c r="J50" s="36">
        <v>9</v>
      </c>
      <c r="K50" s="102" t="s">
        <v>32</v>
      </c>
    </row>
    <row r="51" spans="1:11">
      <c r="A51" s="103"/>
      <c r="B51" s="111"/>
      <c r="C51" s="107"/>
      <c r="D51" s="112"/>
      <c r="E51" s="112"/>
      <c r="F51" s="105">
        <v>5.6000000000000001E-2</v>
      </c>
      <c r="G51" s="105">
        <v>2.4E-2</v>
      </c>
      <c r="H51" s="105">
        <v>8.6999999999999994E-2</v>
      </c>
      <c r="I51" s="105">
        <v>4.1000000000000002E-2</v>
      </c>
      <c r="J51" s="112"/>
      <c r="K51" s="106" t="s">
        <v>20</v>
      </c>
    </row>
    <row r="52" spans="1:11">
      <c r="A52" s="103"/>
      <c r="B52" s="111" t="s">
        <v>36</v>
      </c>
      <c r="C52" s="107">
        <v>6.85</v>
      </c>
      <c r="D52" s="112">
        <v>-0.255</v>
      </c>
      <c r="E52" s="112">
        <v>5.5E-2</v>
      </c>
      <c r="F52" s="105">
        <v>6.6000000000000003E-2</v>
      </c>
      <c r="G52" s="105">
        <v>4.2999999999999997E-2</v>
      </c>
      <c r="H52" s="105">
        <v>9.9000000000000005E-2</v>
      </c>
      <c r="I52" s="105">
        <v>5.7000000000000002E-2</v>
      </c>
      <c r="J52" s="112">
        <v>9</v>
      </c>
      <c r="K52" s="102" t="s">
        <v>31</v>
      </c>
    </row>
    <row r="53" spans="1:11">
      <c r="A53" s="103"/>
      <c r="B53" s="113" t="s">
        <v>37</v>
      </c>
      <c r="C53" s="114">
        <v>7.03</v>
      </c>
      <c r="D53" s="115">
        <v>-0.224</v>
      </c>
      <c r="E53" s="115">
        <v>6.5000000000000002E-2</v>
      </c>
      <c r="F53" s="116">
        <v>4.2000000000000003E-2</v>
      </c>
      <c r="G53" s="116">
        <v>4.1000000000000002E-2</v>
      </c>
      <c r="H53" s="116">
        <v>8.7999999999999995E-2</v>
      </c>
      <c r="I53" s="116">
        <v>6.5000000000000002E-2</v>
      </c>
      <c r="J53" s="115">
        <v>9</v>
      </c>
      <c r="K53" s="113" t="s">
        <v>31</v>
      </c>
    </row>
    <row r="54" spans="1:11">
      <c r="A54" s="103"/>
      <c r="B54" s="111" t="s">
        <v>38</v>
      </c>
      <c r="C54" s="107">
        <v>6.8</v>
      </c>
      <c r="D54" s="117">
        <v>-0.26</v>
      </c>
      <c r="E54" s="112">
        <v>6.5000000000000002E-2</v>
      </c>
      <c r="F54" s="105">
        <v>3.5999999999999997E-2</v>
      </c>
      <c r="G54" s="105">
        <v>6.5000000000000002E-2</v>
      </c>
      <c r="H54" s="105">
        <v>0.05</v>
      </c>
      <c r="I54" s="105">
        <v>9.7000000000000003E-2</v>
      </c>
      <c r="J54" s="112">
        <v>9</v>
      </c>
      <c r="K54" s="102" t="s">
        <v>31</v>
      </c>
    </row>
    <row r="55" spans="1:11" ht="18">
      <c r="A55" s="103"/>
      <c r="B55" s="111"/>
      <c r="C55" s="107"/>
      <c r="D55" s="117"/>
      <c r="E55" s="112"/>
      <c r="F55" s="105">
        <v>3.5000000000000003E-2</v>
      </c>
      <c r="G55" s="105">
        <v>4.2999999999999997E-2</v>
      </c>
      <c r="H55" s="105">
        <v>4.4999999999999998E-2</v>
      </c>
      <c r="I55" s="105">
        <v>5.7000000000000002E-2</v>
      </c>
      <c r="J55" s="36">
        <v>9</v>
      </c>
      <c r="K55" s="102" t="s">
        <v>32</v>
      </c>
    </row>
    <row r="56" spans="1:11">
      <c r="A56" s="103"/>
      <c r="B56" s="111"/>
      <c r="C56" s="107"/>
      <c r="D56" s="117"/>
      <c r="E56" s="112"/>
      <c r="F56" s="105">
        <v>3.5000000000000003E-2</v>
      </c>
      <c r="G56" s="105">
        <v>3.5999999999999997E-2</v>
      </c>
      <c r="H56" s="105">
        <v>4.5999999999999999E-2</v>
      </c>
      <c r="I56" s="105">
        <v>4.9000000000000002E-2</v>
      </c>
      <c r="J56" s="112"/>
      <c r="K56" s="106" t="s">
        <v>20</v>
      </c>
    </row>
    <row r="57" spans="1:11">
      <c r="A57" s="103"/>
      <c r="B57" s="111" t="s">
        <v>39</v>
      </c>
      <c r="C57" s="107">
        <v>7.93</v>
      </c>
      <c r="D57" s="117">
        <v>-0.246</v>
      </c>
      <c r="E57" s="112">
        <v>5.5E-2</v>
      </c>
      <c r="F57" s="105">
        <v>-6.0000000000000001E-3</v>
      </c>
      <c r="G57" s="105">
        <v>3.3000000000000002E-2</v>
      </c>
      <c r="H57" s="105">
        <v>1.7999999999999999E-2</v>
      </c>
      <c r="I57" s="105">
        <v>4.8000000000000001E-2</v>
      </c>
      <c r="J57" s="112">
        <v>8</v>
      </c>
      <c r="K57" s="102" t="s">
        <v>31</v>
      </c>
    </row>
    <row r="58" spans="1:11">
      <c r="A58" s="103"/>
      <c r="B58" s="102" t="s">
        <v>40</v>
      </c>
      <c r="C58" s="104">
        <v>6.96</v>
      </c>
      <c r="D58" s="117">
        <v>-0.26500000000000001</v>
      </c>
      <c r="E58" s="112">
        <v>6.5000000000000002E-2</v>
      </c>
      <c r="F58" s="105">
        <v>3.9E-2</v>
      </c>
      <c r="G58" s="105">
        <v>6.5000000000000002E-2</v>
      </c>
      <c r="H58" s="105">
        <v>6.4000000000000001E-2</v>
      </c>
      <c r="I58" s="105">
        <v>9.7000000000000003E-2</v>
      </c>
      <c r="J58" s="36">
        <v>9</v>
      </c>
      <c r="K58" s="102" t="s">
        <v>31</v>
      </c>
    </row>
    <row r="59" spans="1:11" ht="18">
      <c r="A59" s="103"/>
      <c r="B59" s="111"/>
      <c r="C59" s="107"/>
      <c r="D59" s="117"/>
      <c r="E59" s="112"/>
      <c r="F59" s="105">
        <v>2.7E-2</v>
      </c>
      <c r="G59" s="105">
        <v>4.2999999999999997E-2</v>
      </c>
      <c r="H59" s="105">
        <v>5.6000000000000001E-2</v>
      </c>
      <c r="I59" s="105">
        <v>5.7000000000000002E-2</v>
      </c>
      <c r="J59" s="36">
        <v>9</v>
      </c>
      <c r="K59" s="102" t="s">
        <v>32</v>
      </c>
    </row>
    <row r="60" spans="1:11">
      <c r="A60" s="103"/>
      <c r="B60" s="111"/>
      <c r="C60" s="107"/>
      <c r="D60" s="117"/>
      <c r="E60" s="112"/>
      <c r="F60" s="105">
        <v>3.1E-2</v>
      </c>
      <c r="G60" s="105">
        <v>3.5999999999999997E-2</v>
      </c>
      <c r="H60" s="105">
        <v>5.8000000000000003E-2</v>
      </c>
      <c r="I60" s="105">
        <v>4.9000000000000002E-2</v>
      </c>
      <c r="J60" s="112"/>
      <c r="K60" s="106" t="s">
        <v>20</v>
      </c>
    </row>
    <row r="61" spans="1:11">
      <c r="A61" s="103"/>
      <c r="B61" s="111" t="s">
        <v>41</v>
      </c>
      <c r="C61" s="107">
        <v>8.7799999999999994</v>
      </c>
      <c r="D61" s="117">
        <v>-0.20699999999999999</v>
      </c>
      <c r="E61" s="112">
        <v>5.5E-2</v>
      </c>
      <c r="F61" s="105">
        <v>5.1999999999999998E-2</v>
      </c>
      <c r="G61" s="105">
        <v>5.1999999999999998E-2</v>
      </c>
      <c r="H61" s="105">
        <v>6.3E-2</v>
      </c>
      <c r="I61" s="105">
        <v>7.2999999999999995E-2</v>
      </c>
      <c r="J61" s="112">
        <v>9</v>
      </c>
      <c r="K61" s="102" t="s">
        <v>31</v>
      </c>
    </row>
    <row r="62" spans="1:11">
      <c r="A62" s="103"/>
      <c r="B62" s="102" t="s">
        <v>42</v>
      </c>
      <c r="C62" s="104">
        <v>10.54</v>
      </c>
      <c r="D62" s="117">
        <v>-0.27500000000000002</v>
      </c>
      <c r="E62" s="112">
        <v>5.5E-2</v>
      </c>
      <c r="F62" s="105">
        <v>7.1999999999999995E-2</v>
      </c>
      <c r="G62" s="105">
        <v>4.2999999999999997E-2</v>
      </c>
      <c r="H62" s="105">
        <v>8.7999999999999995E-2</v>
      </c>
      <c r="I62" s="105">
        <v>5.7000000000000002E-2</v>
      </c>
      <c r="J62" s="36">
        <v>9</v>
      </c>
      <c r="K62" s="102" t="s">
        <v>43</v>
      </c>
    </row>
    <row r="63" spans="1:11">
      <c r="A63" s="103"/>
      <c r="B63" s="111" t="s">
        <v>44</v>
      </c>
      <c r="C63" s="107">
        <v>7.32</v>
      </c>
      <c r="D63" s="117">
        <v>-0.23300000000000001</v>
      </c>
      <c r="E63" s="112">
        <v>5.5E-2</v>
      </c>
      <c r="F63" s="105">
        <v>7.0000000000000007E-2</v>
      </c>
      <c r="G63" s="105">
        <v>4.2999999999999997E-2</v>
      </c>
      <c r="H63" s="105">
        <v>8.7999999999999995E-2</v>
      </c>
      <c r="I63" s="105">
        <v>5.7000000000000002E-2</v>
      </c>
      <c r="J63" s="112">
        <v>9</v>
      </c>
      <c r="K63" s="102" t="s">
        <v>43</v>
      </c>
    </row>
    <row r="64" spans="1:11">
      <c r="A64" s="103"/>
      <c r="B64" s="111" t="s">
        <v>45</v>
      </c>
      <c r="C64" s="107">
        <v>6.1</v>
      </c>
      <c r="D64" s="117">
        <v>-0.21</v>
      </c>
      <c r="E64" s="112">
        <v>6.5000000000000002E-2</v>
      </c>
      <c r="F64" s="105">
        <v>0.03</v>
      </c>
      <c r="G64" s="105">
        <v>3.3000000000000002E-2</v>
      </c>
      <c r="H64" s="105">
        <v>3.5000000000000003E-2</v>
      </c>
      <c r="I64" s="105">
        <v>4.8000000000000001E-2</v>
      </c>
      <c r="J64" s="112">
        <v>8</v>
      </c>
      <c r="K64" s="102" t="s">
        <v>46</v>
      </c>
    </row>
    <row r="65" spans="1:11">
      <c r="A65" s="103"/>
      <c r="B65" s="111" t="s">
        <v>47</v>
      </c>
      <c r="C65" s="107">
        <v>5</v>
      </c>
      <c r="D65" s="117">
        <v>-0.30499999999999999</v>
      </c>
      <c r="E65" s="112">
        <v>5.5E-2</v>
      </c>
      <c r="F65" s="105">
        <v>5.0999999999999997E-2</v>
      </c>
      <c r="G65" s="105">
        <v>6.5000000000000002E-2</v>
      </c>
      <c r="H65" s="105">
        <v>6.4000000000000001E-2</v>
      </c>
      <c r="I65" s="105">
        <v>9.7000000000000003E-2</v>
      </c>
      <c r="J65" s="112">
        <v>9</v>
      </c>
      <c r="K65" s="102" t="s">
        <v>46</v>
      </c>
    </row>
    <row r="66" spans="1:11" ht="18">
      <c r="A66" s="103"/>
      <c r="B66" s="103"/>
      <c r="C66" s="107"/>
      <c r="D66" s="103"/>
      <c r="E66" s="103"/>
      <c r="F66" s="105">
        <v>5.5E-2</v>
      </c>
      <c r="G66" s="105">
        <v>4.2999999999999997E-2</v>
      </c>
      <c r="H66" s="105">
        <v>2.7E-2</v>
      </c>
      <c r="I66" s="105">
        <v>5.7000000000000002E-2</v>
      </c>
      <c r="J66" s="36">
        <v>9</v>
      </c>
      <c r="K66" s="102" t="s">
        <v>32</v>
      </c>
    </row>
    <row r="67" spans="1:11" ht="18">
      <c r="A67" s="103"/>
      <c r="B67" s="103"/>
      <c r="C67" s="107"/>
      <c r="D67" s="103"/>
      <c r="E67" s="103"/>
      <c r="F67" s="105">
        <v>4.8000000000000001E-2</v>
      </c>
      <c r="G67" s="105">
        <v>5.1999999999999998E-2</v>
      </c>
      <c r="H67" s="105">
        <v>7.6999999999999999E-2</v>
      </c>
      <c r="I67" s="105">
        <v>7.2999999999999995E-2</v>
      </c>
      <c r="J67" s="36">
        <v>9</v>
      </c>
      <c r="K67" s="102" t="s">
        <v>48</v>
      </c>
    </row>
    <row r="68" spans="1:11">
      <c r="A68" s="103"/>
      <c r="B68" s="103"/>
      <c r="C68" s="107"/>
      <c r="D68" s="103"/>
      <c r="E68" s="103"/>
      <c r="F68" s="105">
        <v>5.1999999999999998E-2</v>
      </c>
      <c r="G68" s="105">
        <v>0.03</v>
      </c>
      <c r="H68" s="105">
        <v>4.9000000000000002E-2</v>
      </c>
      <c r="I68" s="105">
        <v>4.1000000000000002E-2</v>
      </c>
      <c r="J68" s="112"/>
      <c r="K68" s="106" t="s">
        <v>20</v>
      </c>
    </row>
    <row r="69" spans="1:11">
      <c r="A69" s="103"/>
      <c r="B69" s="103"/>
      <c r="C69" s="107"/>
      <c r="D69" s="103"/>
      <c r="E69" s="103"/>
      <c r="F69" s="108"/>
      <c r="G69" s="108"/>
      <c r="H69" s="108"/>
      <c r="I69" s="108"/>
      <c r="J69" s="112"/>
      <c r="K69" s="103"/>
    </row>
    <row r="70" spans="1:11" ht="18" customHeight="1">
      <c r="A70" s="106" t="s">
        <v>49</v>
      </c>
      <c r="B70" s="102" t="s">
        <v>50</v>
      </c>
      <c r="C70" s="104">
        <v>13.3</v>
      </c>
      <c r="D70" s="117">
        <v>3.3000000000000002E-2</v>
      </c>
      <c r="E70" s="112">
        <v>7.8E-2</v>
      </c>
      <c r="F70" s="105">
        <v>-0.20300000000000001</v>
      </c>
      <c r="G70" s="105">
        <v>2.5999999999999999E-2</v>
      </c>
      <c r="H70" s="105">
        <v>-0.32</v>
      </c>
      <c r="I70" s="105">
        <v>4.2000000000000003E-2</v>
      </c>
      <c r="J70" s="36">
        <v>9</v>
      </c>
      <c r="K70" s="102" t="s">
        <v>51</v>
      </c>
    </row>
    <row r="71" spans="1:11" ht="30">
      <c r="A71" s="103"/>
      <c r="B71" s="111" t="s">
        <v>52</v>
      </c>
      <c r="C71" s="107">
        <v>9.4499999999999993</v>
      </c>
      <c r="D71" s="117">
        <v>0.19400000000000001</v>
      </c>
      <c r="E71" s="112">
        <v>8.4000000000000005E-2</v>
      </c>
      <c r="F71" s="105">
        <v>-0.253</v>
      </c>
      <c r="G71" s="105">
        <v>2.5999999999999999E-2</v>
      </c>
      <c r="H71" s="105">
        <v>-0.36599999999999999</v>
      </c>
      <c r="I71" s="105">
        <v>4.2000000000000003E-2</v>
      </c>
      <c r="J71" s="112">
        <v>9</v>
      </c>
      <c r="K71" s="102" t="s">
        <v>51</v>
      </c>
    </row>
    <row r="72" spans="1:11" ht="18">
      <c r="A72" s="103"/>
      <c r="B72" s="103"/>
      <c r="C72" s="107"/>
      <c r="D72" s="117"/>
      <c r="E72" s="112"/>
      <c r="F72" s="105">
        <v>-0.24299999999999999</v>
      </c>
      <c r="G72" s="105">
        <v>2.5999999999999999E-2</v>
      </c>
      <c r="H72" s="105">
        <v>-0.372</v>
      </c>
      <c r="I72" s="105">
        <v>4.2000000000000003E-2</v>
      </c>
      <c r="J72" s="36">
        <v>9</v>
      </c>
      <c r="K72" s="102" t="s">
        <v>32</v>
      </c>
    </row>
    <row r="73" spans="1:11">
      <c r="A73" s="103"/>
      <c r="B73" s="103"/>
      <c r="C73" s="107"/>
      <c r="D73" s="117"/>
      <c r="E73" s="112"/>
      <c r="F73" s="105">
        <v>-0.248</v>
      </c>
      <c r="G73" s="105">
        <v>1.7999999999999999E-2</v>
      </c>
      <c r="H73" s="105">
        <v>-0.36899999999999999</v>
      </c>
      <c r="I73" s="105">
        <v>2.9000000000000001E-2</v>
      </c>
      <c r="J73" s="112"/>
      <c r="K73" s="106" t="s">
        <v>20</v>
      </c>
    </row>
    <row r="74" spans="1:11">
      <c r="A74" s="103"/>
      <c r="B74" s="111" t="s">
        <v>53</v>
      </c>
      <c r="C74" s="107">
        <v>9.73</v>
      </c>
      <c r="D74" s="117">
        <v>-0.13700000000000001</v>
      </c>
      <c r="E74" s="112">
        <v>7.8E-2</v>
      </c>
      <c r="F74" s="105">
        <v>0.2</v>
      </c>
      <c r="G74" s="105">
        <v>5.1999999999999998E-2</v>
      </c>
      <c r="H74" s="105">
        <v>0.28199999999999997</v>
      </c>
      <c r="I74" s="105">
        <v>7.2999999999999995E-2</v>
      </c>
      <c r="J74" s="112">
        <v>9</v>
      </c>
      <c r="K74" s="102" t="s">
        <v>54</v>
      </c>
    </row>
    <row r="75" spans="1:11">
      <c r="A75" s="103"/>
      <c r="B75" s="103"/>
      <c r="C75" s="107"/>
      <c r="D75" s="117"/>
      <c r="E75" s="112"/>
      <c r="F75" s="105">
        <v>0.223</v>
      </c>
      <c r="G75" s="105">
        <v>4.1000000000000002E-2</v>
      </c>
      <c r="H75" s="105">
        <v>0.34300000000000003</v>
      </c>
      <c r="I75" s="105">
        <v>6.5000000000000002E-2</v>
      </c>
      <c r="J75" s="36">
        <v>9</v>
      </c>
      <c r="K75" s="102" t="s">
        <v>55</v>
      </c>
    </row>
    <row r="76" spans="1:11">
      <c r="A76" s="103"/>
      <c r="B76" s="103"/>
      <c r="C76" s="107"/>
      <c r="D76" s="117"/>
      <c r="E76" s="112"/>
      <c r="F76" s="105">
        <v>0.214</v>
      </c>
      <c r="G76" s="105">
        <v>3.2000000000000001E-2</v>
      </c>
      <c r="H76" s="105">
        <v>0.316</v>
      </c>
      <c r="I76" s="105">
        <v>4.9000000000000002E-2</v>
      </c>
      <c r="J76" s="112"/>
      <c r="K76" s="106" t="s">
        <v>20</v>
      </c>
    </row>
    <row r="77" spans="1:11">
      <c r="A77" s="103"/>
      <c r="B77" s="111" t="s">
        <v>56</v>
      </c>
      <c r="C77" s="107">
        <v>14.46</v>
      </c>
      <c r="D77" s="117">
        <v>-0.253</v>
      </c>
      <c r="E77" s="112">
        <v>4.5999999999999999E-2</v>
      </c>
      <c r="F77" s="105">
        <v>0.112</v>
      </c>
      <c r="G77" s="105">
        <v>2.5999999999999999E-2</v>
      </c>
      <c r="H77" s="105">
        <v>0.125</v>
      </c>
      <c r="I77" s="105">
        <v>4.2000000000000003E-2</v>
      </c>
      <c r="J77" s="112">
        <v>9</v>
      </c>
      <c r="K77" s="102" t="s">
        <v>57</v>
      </c>
    </row>
    <row r="78" spans="1:11" ht="18">
      <c r="A78" s="103"/>
      <c r="B78" s="103"/>
      <c r="C78" s="107"/>
      <c r="D78" s="117"/>
      <c r="E78" s="112"/>
      <c r="F78" s="105">
        <v>0.123</v>
      </c>
      <c r="G78" s="105">
        <v>2.5999999999999999E-2</v>
      </c>
      <c r="H78" s="105">
        <v>0.161</v>
      </c>
      <c r="I78" s="105">
        <v>4.2000000000000003E-2</v>
      </c>
      <c r="J78" s="36">
        <v>9</v>
      </c>
      <c r="K78" s="102" t="s">
        <v>32</v>
      </c>
    </row>
    <row r="79" spans="1:11">
      <c r="A79" s="103"/>
      <c r="B79" s="103"/>
      <c r="C79" s="107"/>
      <c r="D79" s="117"/>
      <c r="E79" s="112"/>
      <c r="F79" s="105">
        <v>0.11799999999999999</v>
      </c>
      <c r="G79" s="105">
        <v>1.7999999999999999E-2</v>
      </c>
      <c r="H79" s="105">
        <v>0.14299999999999999</v>
      </c>
      <c r="I79" s="105">
        <v>2.9000000000000001E-2</v>
      </c>
      <c r="J79" s="112"/>
      <c r="K79" s="106" t="s">
        <v>20</v>
      </c>
    </row>
    <row r="80" spans="1:11">
      <c r="A80" s="103"/>
      <c r="B80" s="111" t="s">
        <v>58</v>
      </c>
      <c r="C80" s="107">
        <v>17.11</v>
      </c>
      <c r="D80" s="117">
        <v>-0.27700000000000002</v>
      </c>
      <c r="E80" s="112">
        <v>8.4000000000000005E-2</v>
      </c>
      <c r="F80" s="105">
        <v>1.2E-2</v>
      </c>
      <c r="G80" s="105">
        <v>3.5000000000000003E-2</v>
      </c>
      <c r="H80" s="105">
        <v>2.1000000000000001E-2</v>
      </c>
      <c r="I80" s="105">
        <v>5.1999999999999998E-2</v>
      </c>
      <c r="J80" s="112">
        <v>7</v>
      </c>
      <c r="K80" s="102" t="s">
        <v>57</v>
      </c>
    </row>
    <row r="81" spans="1:11">
      <c r="A81" s="103"/>
      <c r="B81" s="102" t="s">
        <v>59</v>
      </c>
      <c r="C81" s="104">
        <v>15.43</v>
      </c>
      <c r="D81" s="117">
        <v>-0.13400000000000001</v>
      </c>
      <c r="E81" s="112">
        <v>7.8E-2</v>
      </c>
      <c r="F81" s="105">
        <v>7.3999999999999996E-2</v>
      </c>
      <c r="G81" s="105">
        <v>2.5999999999999999E-2</v>
      </c>
      <c r="H81" s="105">
        <v>0.14000000000000001</v>
      </c>
      <c r="I81" s="105">
        <v>4.2000000000000003E-2</v>
      </c>
      <c r="J81" s="36">
        <v>9</v>
      </c>
      <c r="K81" s="102" t="s">
        <v>57</v>
      </c>
    </row>
    <row r="82" spans="1:11" ht="15" customHeight="1">
      <c r="A82" s="103"/>
      <c r="B82" s="102" t="s">
        <v>60</v>
      </c>
      <c r="C82" s="104">
        <v>12.42</v>
      </c>
      <c r="D82" s="117">
        <v>0.13800000000000001</v>
      </c>
      <c r="E82" s="112">
        <v>8.4000000000000005E-2</v>
      </c>
      <c r="F82" s="105">
        <v>6.0999999999999999E-2</v>
      </c>
      <c r="G82" s="105">
        <v>2.5999999999999999E-2</v>
      </c>
      <c r="H82" s="105">
        <v>9.8000000000000004E-2</v>
      </c>
      <c r="I82" s="105">
        <v>4.2000000000000003E-2</v>
      </c>
      <c r="J82" s="36">
        <v>9</v>
      </c>
      <c r="K82" s="102" t="s">
        <v>61</v>
      </c>
    </row>
    <row r="83" spans="1:11" ht="30">
      <c r="A83" s="103"/>
      <c r="B83" s="111" t="s">
        <v>62</v>
      </c>
      <c r="C83" s="107">
        <v>11.73</v>
      </c>
      <c r="D83" s="117">
        <v>-0.24</v>
      </c>
      <c r="E83" s="112">
        <v>7.0000000000000007E-2</v>
      </c>
      <c r="F83" s="105">
        <v>0.121</v>
      </c>
      <c r="G83" s="105">
        <v>2.5999999999999999E-2</v>
      </c>
      <c r="H83" s="105">
        <v>0.18099999999999999</v>
      </c>
      <c r="I83" s="105">
        <v>4.2000000000000003E-2</v>
      </c>
      <c r="J83" s="112">
        <v>9</v>
      </c>
      <c r="K83" s="102" t="s">
        <v>63</v>
      </c>
    </row>
    <row r="84" spans="1:11">
      <c r="A84" s="103"/>
      <c r="B84" s="102" t="s">
        <v>64</v>
      </c>
      <c r="C84" s="104">
        <v>11.69</v>
      </c>
      <c r="D84" s="117">
        <v>-0.313</v>
      </c>
      <c r="E84" s="112">
        <v>7.8E-2</v>
      </c>
      <c r="F84" s="105">
        <v>4.3999999999999997E-2</v>
      </c>
      <c r="G84" s="105">
        <v>2.4E-2</v>
      </c>
      <c r="H84" s="105">
        <v>0.06</v>
      </c>
      <c r="I84" s="105">
        <v>3.5999999999999997E-2</v>
      </c>
      <c r="J84" s="36">
        <v>9</v>
      </c>
      <c r="K84" s="102" t="s">
        <v>65</v>
      </c>
    </row>
    <row r="85" spans="1:11">
      <c r="A85" s="103"/>
      <c r="B85" s="111" t="s">
        <v>66</v>
      </c>
      <c r="C85" s="107">
        <v>9.91</v>
      </c>
      <c r="D85" s="117">
        <v>-7.5999999999999998E-2</v>
      </c>
      <c r="E85" s="112">
        <v>7.8E-2</v>
      </c>
      <c r="F85" s="105">
        <v>7.0000000000000007E-2</v>
      </c>
      <c r="G85" s="105">
        <v>5.1999999999999998E-2</v>
      </c>
      <c r="H85" s="105">
        <v>0.11799999999999999</v>
      </c>
      <c r="I85" s="105">
        <v>7.2999999999999995E-2</v>
      </c>
      <c r="J85" s="112">
        <v>9</v>
      </c>
      <c r="K85" s="102" t="s">
        <v>65</v>
      </c>
    </row>
    <row r="86" spans="1:11">
      <c r="A86" s="103"/>
      <c r="B86" s="111" t="s">
        <v>67</v>
      </c>
      <c r="C86" s="107">
        <v>5.88</v>
      </c>
      <c r="D86" s="117">
        <v>6.9000000000000006E-2</v>
      </c>
      <c r="E86" s="112">
        <v>7.8E-2</v>
      </c>
      <c r="F86" s="105">
        <v>4.9000000000000002E-2</v>
      </c>
      <c r="G86" s="105">
        <v>5.1999999999999998E-2</v>
      </c>
      <c r="H86" s="105">
        <v>8.5999999999999993E-2</v>
      </c>
      <c r="I86" s="105">
        <v>7.2999999999999995E-2</v>
      </c>
      <c r="J86" s="112">
        <v>9</v>
      </c>
      <c r="K86" s="102" t="s">
        <v>68</v>
      </c>
    </row>
    <row r="87" spans="1:11">
      <c r="A87" s="118"/>
      <c r="B87" s="111" t="s">
        <v>69</v>
      </c>
      <c r="C87" s="107">
        <v>6.89</v>
      </c>
      <c r="D87" s="117">
        <v>-0.72099999999999997</v>
      </c>
      <c r="E87" s="112">
        <v>7.8E-2</v>
      </c>
      <c r="F87" s="105">
        <v>0.28699999999999998</v>
      </c>
      <c r="G87" s="105">
        <v>2.4E-2</v>
      </c>
      <c r="H87" s="105">
        <v>0.41699999999999998</v>
      </c>
      <c r="I87" s="105">
        <v>3.5999999999999997E-2</v>
      </c>
      <c r="J87" s="112">
        <v>9</v>
      </c>
      <c r="K87" s="102" t="s">
        <v>68</v>
      </c>
    </row>
    <row r="88" spans="1:11">
      <c r="B88" s="119"/>
      <c r="C88" s="119"/>
      <c r="D88" s="119"/>
      <c r="E88" s="119"/>
      <c r="F88" s="119"/>
      <c r="G88" s="119"/>
      <c r="H88" s="119"/>
      <c r="I88" s="119"/>
      <c r="J88" s="119"/>
      <c r="K88" s="119"/>
    </row>
    <row r="89" spans="1:11">
      <c r="A89" s="3" t="s">
        <v>70</v>
      </c>
    </row>
    <row r="90" spans="1:11" ht="18.75">
      <c r="B90" s="120" t="s">
        <v>71</v>
      </c>
    </row>
    <row r="91" spans="1:11">
      <c r="B91" s="1" t="s">
        <v>72</v>
      </c>
    </row>
    <row r="92" spans="1:11">
      <c r="B92" s="1" t="s">
        <v>73</v>
      </c>
    </row>
    <row r="93" spans="1:11">
      <c r="B93" s="1" t="s">
        <v>74</v>
      </c>
    </row>
    <row r="94" spans="1:11">
      <c r="B94" s="1" t="s">
        <v>75</v>
      </c>
    </row>
    <row r="96" spans="1:11">
      <c r="A96" s="84" t="s">
        <v>76</v>
      </c>
      <c r="B96" s="120"/>
    </row>
    <row r="97" spans="1:1">
      <c r="A97" s="1" t="s">
        <v>77</v>
      </c>
    </row>
    <row r="98" spans="1:1">
      <c r="A98" s="1" t="s">
        <v>78</v>
      </c>
    </row>
    <row r="99" spans="1:1">
      <c r="A99" s="1" t="s">
        <v>79</v>
      </c>
    </row>
    <row r="100" spans="1:1">
      <c r="A100" s="1" t="s">
        <v>80</v>
      </c>
    </row>
    <row r="102" spans="1:1" s="128" customFormat="1">
      <c r="A102" s="128" t="s">
        <v>1105</v>
      </c>
    </row>
    <row r="103" spans="1:1">
      <c r="A103" t="s">
        <v>1103</v>
      </c>
    </row>
    <row r="104" spans="1:1">
      <c r="A104" t="s">
        <v>1104</v>
      </c>
    </row>
  </sheetData>
  <mergeCells count="10">
    <mergeCell ref="A8:A9"/>
    <mergeCell ref="B8:B9"/>
    <mergeCell ref="D8:D9"/>
    <mergeCell ref="E8:E9"/>
    <mergeCell ref="F8:F9"/>
    <mergeCell ref="G8:G9"/>
    <mergeCell ref="H8:H9"/>
    <mergeCell ref="I8:I9"/>
    <mergeCell ref="J8:J9"/>
    <mergeCell ref="K8:K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32" sqref="A32:XFD32"/>
    </sheetView>
  </sheetViews>
  <sheetFormatPr defaultColWidth="9" defaultRowHeight="15"/>
  <cols>
    <col min="1" max="1" width="19.42578125" style="1" customWidth="1"/>
    <col min="2" max="2" width="9" style="1"/>
    <col min="3" max="4" width="10.28515625" style="1" customWidth="1"/>
    <col min="5" max="7" width="9" style="1"/>
    <col min="8" max="8" width="10.140625" style="1"/>
    <col min="9" max="16384" width="9" style="1"/>
  </cols>
  <sheetData>
    <row r="1" spans="1:6" customFormat="1"/>
    <row r="2" spans="1:6" customFormat="1"/>
    <row r="3" spans="1:6" customFormat="1"/>
    <row r="4" spans="1:6" customFormat="1"/>
    <row r="5" spans="1:6" customFormat="1"/>
    <row r="6" spans="1:6">
      <c r="A6" s="121" t="s">
        <v>1098</v>
      </c>
    </row>
    <row r="8" spans="1:6" ht="17.25">
      <c r="A8" s="92" t="s">
        <v>81</v>
      </c>
      <c r="B8" s="92" t="s">
        <v>2</v>
      </c>
      <c r="C8" s="92" t="s">
        <v>82</v>
      </c>
      <c r="D8" s="92" t="s">
        <v>83</v>
      </c>
      <c r="E8" s="93" t="s">
        <v>84</v>
      </c>
      <c r="F8" s="93" t="s">
        <v>6</v>
      </c>
    </row>
    <row r="9" spans="1:6">
      <c r="A9" s="94" t="s">
        <v>85</v>
      </c>
      <c r="B9" s="1">
        <v>8.57</v>
      </c>
      <c r="C9" s="1">
        <v>0.38800000000000001</v>
      </c>
      <c r="D9" s="9">
        <v>0.49594019771028303</v>
      </c>
      <c r="E9" s="95">
        <v>4.4999999999999998E-2</v>
      </c>
      <c r="F9" s="95">
        <v>7.0000000000000001E-3</v>
      </c>
    </row>
    <row r="10" spans="1:6">
      <c r="A10" s="94" t="s">
        <v>86</v>
      </c>
      <c r="B10" s="1">
        <v>6.02</v>
      </c>
      <c r="C10" s="1">
        <v>0.29599999999999999</v>
      </c>
      <c r="D10" s="9">
        <v>0.26576939368448699</v>
      </c>
      <c r="E10" s="95">
        <v>4.4999999999999998E-2</v>
      </c>
      <c r="F10" s="95">
        <v>7.0000000000000001E-3</v>
      </c>
    </row>
    <row r="11" spans="1:6">
      <c r="A11" s="94" t="s">
        <v>87</v>
      </c>
      <c r="B11" s="1">
        <v>5.04</v>
      </c>
      <c r="C11" s="1">
        <v>0.317</v>
      </c>
      <c r="D11" s="9">
        <v>0.23829040860522999</v>
      </c>
      <c r="E11" s="95">
        <v>0.108877480838164</v>
      </c>
      <c r="F11" s="95">
        <v>8.0000000000000002E-3</v>
      </c>
    </row>
    <row r="13" spans="1:6">
      <c r="A13" s="94" t="s">
        <v>88</v>
      </c>
      <c r="B13" s="1">
        <v>6.71</v>
      </c>
      <c r="C13" s="96"/>
      <c r="E13" s="95">
        <v>0.06</v>
      </c>
      <c r="F13" s="95">
        <v>4.0000000000000001E-3</v>
      </c>
    </row>
    <row r="15" spans="1:6">
      <c r="A15" s="94" t="s">
        <v>89</v>
      </c>
    </row>
    <row r="16" spans="1:6" ht="17.25">
      <c r="A16" s="3" t="s">
        <v>81</v>
      </c>
      <c r="B16" s="3" t="s">
        <v>90</v>
      </c>
      <c r="C16" s="3" t="s">
        <v>82</v>
      </c>
      <c r="D16" s="3" t="s">
        <v>83</v>
      </c>
      <c r="E16" s="97" t="s">
        <v>84</v>
      </c>
      <c r="F16" s="97" t="s">
        <v>6</v>
      </c>
    </row>
    <row r="17" spans="1:6">
      <c r="A17" s="1" t="s">
        <v>91</v>
      </c>
      <c r="B17" s="1">
        <v>36520</v>
      </c>
      <c r="C17" s="1">
        <v>0.75</v>
      </c>
      <c r="D17" s="2">
        <v>0.88669472321139498</v>
      </c>
      <c r="E17" s="95">
        <v>9.5000000000000001E-2</v>
      </c>
      <c r="F17" s="95">
        <v>8.6283655226870298E-3</v>
      </c>
    </row>
    <row r="18" spans="1:6">
      <c r="A18" s="1" t="s">
        <v>92</v>
      </c>
      <c r="B18" s="1">
        <v>14000</v>
      </c>
      <c r="C18" s="1">
        <v>0.25</v>
      </c>
      <c r="D18" s="2">
        <v>0.113305276788605</v>
      </c>
      <c r="E18" s="95">
        <v>0.22202283740818299</v>
      </c>
      <c r="F18" s="95">
        <v>1.9145216663941599E-2</v>
      </c>
    </row>
    <row r="20" spans="1:6">
      <c r="A20" s="98" t="s">
        <v>87</v>
      </c>
      <c r="B20" s="11">
        <v>30890</v>
      </c>
      <c r="C20" s="11"/>
      <c r="D20" s="11"/>
      <c r="E20" s="99">
        <v>0.108877480838164</v>
      </c>
      <c r="F20" s="99">
        <v>8.0000000000000002E-3</v>
      </c>
    </row>
    <row r="22" spans="1:6">
      <c r="A22" s="3" t="s">
        <v>93</v>
      </c>
      <c r="B22" s="1" t="s">
        <v>94</v>
      </c>
    </row>
    <row r="23" spans="1:6">
      <c r="B23" s="1" t="s">
        <v>95</v>
      </c>
    </row>
    <row r="24" spans="1:6" ht="18">
      <c r="B24" s="1" t="s">
        <v>96</v>
      </c>
    </row>
    <row r="25" spans="1:6">
      <c r="B25" s="1" t="s">
        <v>97</v>
      </c>
    </row>
    <row r="27" spans="1:6">
      <c r="A27" s="3" t="s">
        <v>76</v>
      </c>
    </row>
    <row r="28" spans="1:6">
      <c r="A28" s="1" t="s">
        <v>98</v>
      </c>
    </row>
    <row r="29" spans="1:6">
      <c r="A29" s="1" t="s">
        <v>99</v>
      </c>
    </row>
    <row r="30" spans="1:6">
      <c r="A30" s="1" t="s">
        <v>100</v>
      </c>
    </row>
    <row r="32" spans="1:6" s="128" customFormat="1">
      <c r="A32" s="128" t="s">
        <v>1105</v>
      </c>
    </row>
    <row r="33" spans="1:1" customFormat="1">
      <c r="A33" t="s">
        <v>1103</v>
      </c>
    </row>
    <row r="34" spans="1:1" customFormat="1">
      <c r="A34" t="s">
        <v>1104</v>
      </c>
    </row>
  </sheetData>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I240"/>
  <sheetViews>
    <sheetView workbookViewId="0">
      <pane xSplit="1" ySplit="8" topLeftCell="B219" activePane="bottomRight" state="frozen"/>
      <selection pane="topRight"/>
      <selection pane="bottomLeft"/>
      <selection pane="bottomRight" activeCell="A238" sqref="A238:XFD238"/>
    </sheetView>
  </sheetViews>
  <sheetFormatPr defaultColWidth="9" defaultRowHeight="15"/>
  <cols>
    <col min="1" max="1" width="15" customWidth="1"/>
    <col min="2" max="2" width="16.42578125" customWidth="1"/>
    <col min="7" max="7" width="9.85546875" customWidth="1"/>
    <col min="8" max="8" width="11" customWidth="1"/>
    <col min="9" max="9" width="22.42578125" customWidth="1"/>
    <col min="10" max="10" width="21.42578125" customWidth="1"/>
  </cols>
  <sheetData>
    <row r="6" spans="1:9" ht="14.25" customHeight="1">
      <c r="A6" s="121" t="s">
        <v>1099</v>
      </c>
    </row>
    <row r="8" spans="1:9" ht="16.5">
      <c r="A8" s="14" t="s">
        <v>101</v>
      </c>
      <c r="B8" s="14" t="s">
        <v>102</v>
      </c>
      <c r="C8" s="66" t="s">
        <v>103</v>
      </c>
      <c r="D8" s="66" t="s">
        <v>2</v>
      </c>
      <c r="E8" s="67" t="s">
        <v>104</v>
      </c>
      <c r="F8" s="67" t="s">
        <v>105</v>
      </c>
      <c r="G8" s="67" t="s">
        <v>106</v>
      </c>
      <c r="H8" s="68" t="s">
        <v>105</v>
      </c>
      <c r="I8" s="75" t="s">
        <v>107</v>
      </c>
    </row>
    <row r="9" spans="1:9">
      <c r="A9" s="18" t="s">
        <v>108</v>
      </c>
      <c r="B9" s="18"/>
      <c r="C9" s="69"/>
      <c r="D9" s="69"/>
      <c r="E9" s="70"/>
      <c r="F9" s="70"/>
      <c r="G9" s="70"/>
      <c r="H9" s="70"/>
      <c r="I9" s="69"/>
    </row>
    <row r="10" spans="1:9">
      <c r="A10" s="71" t="s">
        <v>109</v>
      </c>
      <c r="B10" s="72" t="s">
        <v>110</v>
      </c>
      <c r="C10" s="73">
        <v>9.1999999999999993</v>
      </c>
      <c r="D10" s="73">
        <v>8.6119137586130208</v>
      </c>
      <c r="E10" s="74">
        <v>2.3365148928200501E-2</v>
      </c>
      <c r="F10" s="74">
        <v>1.5810784314623998E-2</v>
      </c>
      <c r="G10" s="74">
        <v>3.5014999569371603E-2</v>
      </c>
      <c r="H10" s="74">
        <v>2.0193101429022801E-2</v>
      </c>
      <c r="I10" s="76" t="s">
        <v>111</v>
      </c>
    </row>
    <row r="11" spans="1:9">
      <c r="A11" s="71" t="s">
        <v>112</v>
      </c>
      <c r="B11" s="72" t="s">
        <v>113</v>
      </c>
      <c r="C11" s="73">
        <v>9.26</v>
      </c>
      <c r="D11" s="73">
        <v>9.6721493665259004</v>
      </c>
      <c r="E11" s="74">
        <v>9.1151169052885395E-2</v>
      </c>
      <c r="F11" s="74">
        <v>4.5579794763875503E-3</v>
      </c>
      <c r="G11" s="74">
        <v>0.13564162061441301</v>
      </c>
      <c r="H11" s="74">
        <v>6.7827075541482497E-3</v>
      </c>
      <c r="I11" s="76" t="s">
        <v>111</v>
      </c>
    </row>
    <row r="12" spans="1:9">
      <c r="A12" s="71" t="s">
        <v>114</v>
      </c>
      <c r="B12" s="72" t="s">
        <v>115</v>
      </c>
      <c r="C12" s="73">
        <v>6.0627458892363499</v>
      </c>
      <c r="D12" s="73">
        <v>8.7984000000000009</v>
      </c>
      <c r="E12" s="74">
        <v>3.2561441804634897E-2</v>
      </c>
      <c r="F12" s="74">
        <v>2.5587838760437399E-2</v>
      </c>
      <c r="G12" s="74">
        <v>5.2925661096825401E-2</v>
      </c>
      <c r="H12" s="74">
        <v>6.5885486092688303E-3</v>
      </c>
      <c r="I12" s="76" t="s">
        <v>111</v>
      </c>
    </row>
    <row r="13" spans="1:9">
      <c r="A13" s="71" t="s">
        <v>116</v>
      </c>
      <c r="B13" s="72" t="s">
        <v>117</v>
      </c>
      <c r="C13" s="73">
        <v>7.0007071421355702</v>
      </c>
      <c r="D13" s="73">
        <v>8.9918999999999993</v>
      </c>
      <c r="E13" s="74">
        <v>3.8076440313838902E-2</v>
      </c>
      <c r="F13" s="74">
        <v>6.7566257819854404E-3</v>
      </c>
      <c r="G13" s="74">
        <v>6.3981824290126901E-2</v>
      </c>
      <c r="H13" s="74">
        <v>3.2081811154952199E-2</v>
      </c>
      <c r="I13" s="76" t="s">
        <v>111</v>
      </c>
    </row>
    <row r="14" spans="1:9">
      <c r="A14" s="71" t="s">
        <v>118</v>
      </c>
      <c r="B14" s="72" t="s">
        <v>117</v>
      </c>
      <c r="C14" s="73">
        <v>6.5601940766198297</v>
      </c>
      <c r="D14" s="73">
        <v>9.5336999999999996</v>
      </c>
      <c r="E14" s="74">
        <v>6.1421234556228901E-2</v>
      </c>
      <c r="F14" s="74">
        <v>9.0367557496514497E-2</v>
      </c>
      <c r="G14" s="74">
        <v>8.9982108624875295E-2</v>
      </c>
      <c r="H14" s="74">
        <v>0.189992374027764</v>
      </c>
      <c r="I14" s="76" t="s">
        <v>111</v>
      </c>
    </row>
    <row r="15" spans="1:9">
      <c r="A15" s="71" t="s">
        <v>119</v>
      </c>
      <c r="B15" s="72" t="s">
        <v>120</v>
      </c>
      <c r="C15" s="73">
        <v>6.6707034009486303</v>
      </c>
      <c r="D15" s="73">
        <v>9.7560000000000002</v>
      </c>
      <c r="E15" s="74">
        <v>5.5145891653229903E-2</v>
      </c>
      <c r="F15" s="74">
        <v>5.2069086848554998E-2</v>
      </c>
      <c r="G15" s="74">
        <v>8.4471548368769703E-2</v>
      </c>
      <c r="H15" s="74">
        <v>7.4043689711466104E-2</v>
      </c>
      <c r="I15" s="76" t="s">
        <v>111</v>
      </c>
    </row>
    <row r="16" spans="1:9">
      <c r="A16" s="71" t="s">
        <v>121</v>
      </c>
      <c r="B16" s="72" t="s">
        <v>122</v>
      </c>
      <c r="C16" s="73">
        <v>10.7</v>
      </c>
      <c r="D16" s="73">
        <v>9.05453811958213</v>
      </c>
      <c r="E16" s="74">
        <v>-5.6092057318740701E-2</v>
      </c>
      <c r="F16" s="74">
        <v>2.6331521229695998E-2</v>
      </c>
      <c r="G16" s="74">
        <v>-8.65922168417632E-2</v>
      </c>
      <c r="H16" s="74">
        <v>4.6035443007348097E-2</v>
      </c>
      <c r="I16" s="76" t="s">
        <v>111</v>
      </c>
    </row>
    <row r="17" spans="1:9">
      <c r="A17" s="71" t="s">
        <v>123</v>
      </c>
      <c r="B17" s="72" t="s">
        <v>124</v>
      </c>
      <c r="C17" s="73">
        <v>9.1762239025641001</v>
      </c>
      <c r="D17" s="73">
        <v>7.6932</v>
      </c>
      <c r="E17" s="74">
        <v>3.1198404559007499E-2</v>
      </c>
      <c r="F17" s="74">
        <v>1.08475217887873E-3</v>
      </c>
      <c r="G17" s="74">
        <v>4.1373846443315501E-2</v>
      </c>
      <c r="H17" s="74">
        <v>2.6946502881942001E-3</v>
      </c>
      <c r="I17" s="76" t="s">
        <v>111</v>
      </c>
    </row>
    <row r="18" spans="1:9">
      <c r="A18" s="71" t="s">
        <v>125</v>
      </c>
      <c r="B18" s="72" t="s">
        <v>124</v>
      </c>
      <c r="C18" s="73">
        <v>8.0399999999999991</v>
      </c>
      <c r="D18" s="73">
        <v>7.8335999999999997</v>
      </c>
      <c r="E18" s="74">
        <v>5.6051882264540602E-2</v>
      </c>
      <c r="F18" s="74">
        <v>6.7550525004695099E-4</v>
      </c>
      <c r="G18" s="74">
        <v>8.2725708362763106E-2</v>
      </c>
      <c r="H18" s="74">
        <v>3.0342829769077601E-3</v>
      </c>
      <c r="I18" s="76" t="s">
        <v>111</v>
      </c>
    </row>
    <row r="19" spans="1:9">
      <c r="A19" s="71" t="s">
        <v>126</v>
      </c>
      <c r="B19" s="72" t="s">
        <v>124</v>
      </c>
      <c r="C19" s="73">
        <v>6.4898248456008902</v>
      </c>
      <c r="D19" s="73">
        <v>7.3314000000000004</v>
      </c>
      <c r="E19" s="74">
        <v>0.11033548391201101</v>
      </c>
      <c r="F19" s="74">
        <v>2.35899304460764E-2</v>
      </c>
      <c r="G19" s="74">
        <v>0.16218517892523099</v>
      </c>
      <c r="H19" s="74">
        <v>3.8128794366197698E-2</v>
      </c>
      <c r="I19" s="76" t="s">
        <v>111</v>
      </c>
    </row>
    <row r="20" spans="1:9">
      <c r="A20" s="71" t="s">
        <v>127</v>
      </c>
      <c r="B20" s="72" t="s">
        <v>124</v>
      </c>
      <c r="C20" s="73">
        <v>7.50304653903095</v>
      </c>
      <c r="D20" s="73">
        <v>9.1268999999999991</v>
      </c>
      <c r="E20" s="74">
        <v>0.106277850825454</v>
      </c>
      <c r="F20" s="74">
        <v>2.1623198621596101E-2</v>
      </c>
      <c r="G20" s="74">
        <v>0.15736245200158799</v>
      </c>
      <c r="H20" s="74">
        <v>3.9476042694757997E-2</v>
      </c>
      <c r="I20" s="76" t="s">
        <v>111</v>
      </c>
    </row>
    <row r="21" spans="1:9">
      <c r="A21" s="71" t="s">
        <v>128</v>
      </c>
      <c r="B21" s="72" t="s">
        <v>124</v>
      </c>
      <c r="C21" s="73">
        <v>6.0177890724269396</v>
      </c>
      <c r="D21" s="73">
        <v>7.6113</v>
      </c>
      <c r="E21" s="74">
        <v>0.13190626135328701</v>
      </c>
      <c r="F21" s="74">
        <v>1.13182879500909E-2</v>
      </c>
      <c r="G21" s="74">
        <v>0.20534986642473099</v>
      </c>
      <c r="H21" s="74">
        <v>2.0623726559019801E-2</v>
      </c>
      <c r="I21" s="76" t="s">
        <v>111</v>
      </c>
    </row>
    <row r="22" spans="1:9">
      <c r="A22" s="71" t="s">
        <v>129</v>
      </c>
      <c r="B22" s="72" t="s">
        <v>124</v>
      </c>
      <c r="C22" s="73">
        <v>7.4960515566851296</v>
      </c>
      <c r="D22" s="73">
        <v>10.251899999999999</v>
      </c>
      <c r="E22" s="74">
        <v>4.9257410811868498E-3</v>
      </c>
      <c r="F22" s="74">
        <v>3.3302267956285603E-2</v>
      </c>
      <c r="G22" s="74">
        <v>2.3628113823365399E-2</v>
      </c>
      <c r="H22" s="74">
        <v>5.9458036216278001E-2</v>
      </c>
      <c r="I22" s="76" t="s">
        <v>111</v>
      </c>
    </row>
    <row r="23" spans="1:9">
      <c r="A23" s="71" t="s">
        <v>130</v>
      </c>
      <c r="B23" s="72" t="s">
        <v>124</v>
      </c>
      <c r="C23" s="73">
        <v>6.5027028105240001</v>
      </c>
      <c r="D23" s="73">
        <v>10.5093</v>
      </c>
      <c r="E23" s="74">
        <v>0.123525648229927</v>
      </c>
      <c r="F23" s="74">
        <v>1.22581670901799E-2</v>
      </c>
      <c r="G23" s="74">
        <v>0.174892130647475</v>
      </c>
      <c r="H23" s="74">
        <v>3.66546435847443E-3</v>
      </c>
      <c r="I23" s="76" t="s">
        <v>111</v>
      </c>
    </row>
    <row r="24" spans="1:9">
      <c r="A24" s="71" t="s">
        <v>131</v>
      </c>
      <c r="B24" s="72" t="s">
        <v>132</v>
      </c>
      <c r="C24" s="73">
        <v>10.59</v>
      </c>
      <c r="D24" s="73">
        <v>8.9280000000000008</v>
      </c>
      <c r="E24" s="74">
        <v>-9.1372450901590796E-2</v>
      </c>
      <c r="F24" s="74">
        <v>4.3629199789130102E-2</v>
      </c>
      <c r="G24" s="74">
        <v>-0.131308894927259</v>
      </c>
      <c r="H24" s="74">
        <v>5.0128564419372801E-2</v>
      </c>
      <c r="I24" s="76" t="s">
        <v>111</v>
      </c>
    </row>
    <row r="25" spans="1:9">
      <c r="A25" s="71" t="s">
        <v>133</v>
      </c>
      <c r="B25" s="72" t="s">
        <v>132</v>
      </c>
      <c r="C25" s="73">
        <v>6.54</v>
      </c>
      <c r="D25" s="73">
        <v>7.9290000000000003</v>
      </c>
      <c r="E25" s="74">
        <v>-9.1708600463147293E-3</v>
      </c>
      <c r="F25" s="74">
        <v>3.0459633370828899E-3</v>
      </c>
      <c r="G25" s="74">
        <v>-1.57055866212286E-2</v>
      </c>
      <c r="H25" s="74">
        <v>2.96766945115776E-2</v>
      </c>
      <c r="I25" s="76" t="s">
        <v>111</v>
      </c>
    </row>
    <row r="26" spans="1:9">
      <c r="A26" s="71">
        <v>41632</v>
      </c>
      <c r="B26" s="72" t="s">
        <v>134</v>
      </c>
      <c r="C26" s="73">
        <v>6.55</v>
      </c>
      <c r="D26" s="73">
        <v>9.7379999999999995</v>
      </c>
      <c r="E26" s="74">
        <v>0.106924628580196</v>
      </c>
      <c r="F26" s="74">
        <v>2.70051508866771E-3</v>
      </c>
      <c r="G26" s="74">
        <v>0.152052467830843</v>
      </c>
      <c r="H26" s="74">
        <v>1.45250717003383E-2</v>
      </c>
      <c r="I26" s="76" t="s">
        <v>111</v>
      </c>
    </row>
    <row r="27" spans="1:9">
      <c r="A27" s="71" t="s">
        <v>135</v>
      </c>
      <c r="B27" s="72" t="s">
        <v>134</v>
      </c>
      <c r="C27" s="73">
        <v>10.210000000000001</v>
      </c>
      <c r="D27" s="73">
        <v>9.7200000000000006</v>
      </c>
      <c r="E27" s="74">
        <v>0.14106153772286401</v>
      </c>
      <c r="F27" s="74">
        <v>6.1761905547625902E-2</v>
      </c>
      <c r="G27" s="74">
        <v>0.19201132051444</v>
      </c>
      <c r="H27" s="74">
        <v>6.7789082967462805E-2</v>
      </c>
      <c r="I27" s="76" t="s">
        <v>111</v>
      </c>
    </row>
    <row r="28" spans="1:9">
      <c r="A28" s="71">
        <v>48119</v>
      </c>
      <c r="B28" s="72" t="s">
        <v>136</v>
      </c>
      <c r="C28" s="73">
        <v>7.28</v>
      </c>
      <c r="D28" s="73">
        <v>11.772</v>
      </c>
      <c r="E28" s="74">
        <v>0.117183131472298</v>
      </c>
      <c r="F28" s="74">
        <v>3.3801701077387399E-2</v>
      </c>
      <c r="G28" s="74">
        <v>0.166769845496406</v>
      </c>
      <c r="H28" s="74">
        <v>8.1689442120377501E-2</v>
      </c>
      <c r="I28" s="76" t="s">
        <v>111</v>
      </c>
    </row>
    <row r="29" spans="1:9">
      <c r="A29" s="71" t="s">
        <v>137</v>
      </c>
      <c r="B29" s="72" t="s">
        <v>138</v>
      </c>
      <c r="C29" s="73">
        <v>6.16</v>
      </c>
      <c r="D29" s="73">
        <v>9.2520000000000007</v>
      </c>
      <c r="E29" s="74">
        <v>3.5551300775649199E-2</v>
      </c>
      <c r="F29" s="74">
        <v>2.0513301387086201E-2</v>
      </c>
      <c r="G29" s="74">
        <v>2.7442119323845E-2</v>
      </c>
      <c r="H29" s="74">
        <v>3.7982063320180198E-2</v>
      </c>
      <c r="I29" s="76" t="s">
        <v>111</v>
      </c>
    </row>
    <row r="30" spans="1:9">
      <c r="A30" s="71" t="s">
        <v>139</v>
      </c>
      <c r="B30" s="72" t="s">
        <v>140</v>
      </c>
      <c r="C30" s="73">
        <v>9.9600000000000009</v>
      </c>
      <c r="D30" s="73">
        <v>9.5399999999999991</v>
      </c>
      <c r="E30" s="74">
        <v>-0.11376847431232601</v>
      </c>
      <c r="F30" s="74">
        <v>1.6468007546782099E-2</v>
      </c>
      <c r="G30" s="74">
        <v>-0.16893530983730401</v>
      </c>
      <c r="H30" s="74">
        <v>4.50528044644058E-2</v>
      </c>
      <c r="I30" s="76" t="s">
        <v>111</v>
      </c>
    </row>
    <row r="31" spans="1:9">
      <c r="A31" s="71" t="s">
        <v>141</v>
      </c>
      <c r="B31" s="72" t="s">
        <v>142</v>
      </c>
      <c r="C31" s="73">
        <v>9.44</v>
      </c>
      <c r="D31" s="73">
        <v>9.5399999999999991</v>
      </c>
      <c r="E31" s="74">
        <v>-0.15196509870107899</v>
      </c>
      <c r="F31" s="74">
        <v>1.4999999999999999E-2</v>
      </c>
      <c r="G31" s="74">
        <v>-0.18640227279209701</v>
      </c>
      <c r="H31" s="74">
        <v>0.03</v>
      </c>
      <c r="I31" s="76" t="s">
        <v>111</v>
      </c>
    </row>
    <row r="32" spans="1:9">
      <c r="A32" s="71" t="s">
        <v>143</v>
      </c>
      <c r="B32" s="72" t="s">
        <v>144</v>
      </c>
      <c r="C32" s="73">
        <v>8.16</v>
      </c>
      <c r="D32" s="73">
        <v>8.5118915314514307</v>
      </c>
      <c r="E32" s="74">
        <v>-7.9699037315694707E-2</v>
      </c>
      <c r="F32" s="74">
        <v>1.4198747228979101E-2</v>
      </c>
      <c r="G32" s="74">
        <v>-0.13126585358064199</v>
      </c>
      <c r="H32" s="74">
        <v>4.5848475546705202E-2</v>
      </c>
      <c r="I32" s="76" t="s">
        <v>111</v>
      </c>
    </row>
    <row r="33" spans="1:9">
      <c r="A33" s="71" t="s">
        <v>145</v>
      </c>
      <c r="B33" s="72" t="s">
        <v>144</v>
      </c>
      <c r="C33" s="73">
        <v>8.16</v>
      </c>
      <c r="D33" s="73">
        <v>8.5118915314514307</v>
      </c>
      <c r="E33" s="74">
        <v>-2.4651967086070301E-2</v>
      </c>
      <c r="F33" s="74">
        <v>1.57069387263865E-2</v>
      </c>
      <c r="G33" s="74">
        <v>-3.6684474830461798E-2</v>
      </c>
      <c r="H33" s="74">
        <v>2.3373420723789499E-2</v>
      </c>
      <c r="I33" s="76" t="s">
        <v>111</v>
      </c>
    </row>
    <row r="34" spans="1:9">
      <c r="A34" s="71" t="s">
        <v>146</v>
      </c>
      <c r="B34" s="72" t="s">
        <v>144</v>
      </c>
      <c r="C34" s="73">
        <v>8.16</v>
      </c>
      <c r="D34" s="73">
        <v>8.5118915314514307</v>
      </c>
      <c r="E34" s="74">
        <v>3.00808110463846E-2</v>
      </c>
      <c r="F34" s="74">
        <v>3.1646597062395501E-3</v>
      </c>
      <c r="G34" s="74">
        <v>4.5537508381099399E-2</v>
      </c>
      <c r="H34" s="74">
        <v>3.6430084895352398E-2</v>
      </c>
      <c r="I34" s="76" t="s">
        <v>111</v>
      </c>
    </row>
    <row r="35" spans="1:9">
      <c r="A35" s="71" t="s">
        <v>147</v>
      </c>
      <c r="B35" s="72" t="s">
        <v>144</v>
      </c>
      <c r="C35" s="73">
        <v>8.16</v>
      </c>
      <c r="D35" s="73">
        <v>8.5118915314514307</v>
      </c>
      <c r="E35" s="74">
        <v>1.5906026447076699E-2</v>
      </c>
      <c r="F35" s="74">
        <v>2.4897351239753399E-2</v>
      </c>
      <c r="G35" s="74">
        <v>4.4288709685202897E-3</v>
      </c>
      <c r="H35" s="74">
        <v>3.9706645928244501E-2</v>
      </c>
      <c r="I35" s="76" t="s">
        <v>111</v>
      </c>
    </row>
    <row r="36" spans="1:9">
      <c r="A36" s="71" t="s">
        <v>148</v>
      </c>
      <c r="B36" s="72" t="s">
        <v>149</v>
      </c>
      <c r="C36" s="73">
        <v>6.43</v>
      </c>
      <c r="D36" s="73">
        <v>9.5310000000000006</v>
      </c>
      <c r="E36" s="74">
        <v>1.53272863153697E-2</v>
      </c>
      <c r="F36" s="74">
        <v>4.0360822750093603E-2</v>
      </c>
      <c r="G36" s="74">
        <v>3.0731331818856199E-2</v>
      </c>
      <c r="H36" s="74">
        <v>7.52318409107807E-3</v>
      </c>
      <c r="I36" s="76" t="s">
        <v>111</v>
      </c>
    </row>
    <row r="37" spans="1:9">
      <c r="A37" s="71" t="s">
        <v>150</v>
      </c>
      <c r="B37" s="72" t="s">
        <v>151</v>
      </c>
      <c r="C37" s="73">
        <v>7.06</v>
      </c>
      <c r="D37" s="73">
        <v>12.015000000000001</v>
      </c>
      <c r="E37" s="74">
        <v>-3.49454984480135E-2</v>
      </c>
      <c r="F37" s="74">
        <v>1.3711977727643701E-2</v>
      </c>
      <c r="G37" s="74">
        <v>-2.3635031509067199E-2</v>
      </c>
      <c r="H37" s="74">
        <v>3.8294547266517098E-2</v>
      </c>
      <c r="I37" s="76" t="s">
        <v>111</v>
      </c>
    </row>
    <row r="38" spans="1:9">
      <c r="A38" s="71" t="s">
        <v>152</v>
      </c>
      <c r="B38" s="72" t="s">
        <v>153</v>
      </c>
      <c r="C38" s="73">
        <v>11.81</v>
      </c>
      <c r="D38" s="73">
        <v>10.016999999999999</v>
      </c>
      <c r="E38" s="74">
        <v>4.44256211946659E-2</v>
      </c>
      <c r="F38" s="74">
        <v>0.02</v>
      </c>
      <c r="G38" s="74">
        <v>2.4311152013178901E-2</v>
      </c>
      <c r="H38" s="74">
        <v>0.04</v>
      </c>
      <c r="I38" s="76" t="s">
        <v>111</v>
      </c>
    </row>
    <row r="39" spans="1:9">
      <c r="A39" s="71" t="s">
        <v>154</v>
      </c>
      <c r="B39" s="72" t="s">
        <v>155</v>
      </c>
      <c r="C39" s="73">
        <v>8.01</v>
      </c>
      <c r="D39" s="73">
        <v>7.4249999999999998</v>
      </c>
      <c r="E39" s="74">
        <v>8.5871724687547293E-2</v>
      </c>
      <c r="F39" s="74">
        <v>3.2106330090097501E-2</v>
      </c>
      <c r="G39" s="74">
        <v>0.11611354991059</v>
      </c>
      <c r="H39" s="74">
        <v>4.3903377370953303E-2</v>
      </c>
      <c r="I39" s="76" t="s">
        <v>111</v>
      </c>
    </row>
    <row r="40" spans="1:9">
      <c r="A40" s="71" t="s">
        <v>156</v>
      </c>
      <c r="B40" s="72" t="s">
        <v>155</v>
      </c>
      <c r="C40" s="73">
        <v>7.37</v>
      </c>
      <c r="D40" s="73">
        <v>7.4969999999999999</v>
      </c>
      <c r="E40" s="74">
        <v>7.65088220242571E-2</v>
      </c>
      <c r="F40" s="74">
        <v>7.2058632918893598E-2</v>
      </c>
      <c r="G40" s="74">
        <v>0.10680168305132701</v>
      </c>
      <c r="H40" s="74">
        <v>0.13516755992805399</v>
      </c>
      <c r="I40" s="76" t="s">
        <v>111</v>
      </c>
    </row>
    <row r="41" spans="1:9">
      <c r="A41" s="71" t="s">
        <v>157</v>
      </c>
      <c r="B41" s="72" t="s">
        <v>158</v>
      </c>
      <c r="C41" s="73">
        <v>7</v>
      </c>
      <c r="D41" s="73">
        <v>8.2530000000000001</v>
      </c>
      <c r="E41" s="74">
        <v>3.2573169197580597E-2</v>
      </c>
      <c r="F41" s="74">
        <v>2.4878235294040801E-2</v>
      </c>
      <c r="G41" s="74">
        <v>2.2824953469613399E-2</v>
      </c>
      <c r="H41" s="74">
        <v>1.4157917780127E-2</v>
      </c>
      <c r="I41" s="76" t="s">
        <v>111</v>
      </c>
    </row>
    <row r="42" spans="1:9">
      <c r="A42" s="71" t="s">
        <v>159</v>
      </c>
      <c r="B42" s="72" t="s">
        <v>160</v>
      </c>
      <c r="C42" s="73">
        <v>7.07</v>
      </c>
      <c r="D42" s="73">
        <v>9.1980000000000004</v>
      </c>
      <c r="E42" s="74">
        <v>3.3911848600132202E-2</v>
      </c>
      <c r="F42" s="74">
        <v>2.6981922537904299E-2</v>
      </c>
      <c r="G42" s="74">
        <v>6.90907915807948E-2</v>
      </c>
      <c r="H42" s="74">
        <v>5.6151172737490901E-2</v>
      </c>
      <c r="I42" s="76" t="s">
        <v>111</v>
      </c>
    </row>
    <row r="43" spans="1:9">
      <c r="A43" s="71" t="s">
        <v>161</v>
      </c>
      <c r="B43" s="72" t="s">
        <v>162</v>
      </c>
      <c r="C43" s="73">
        <v>6.86</v>
      </c>
      <c r="D43" s="73">
        <v>9.7919999999999998</v>
      </c>
      <c r="E43" s="74">
        <v>-2.4579933393109599E-3</v>
      </c>
      <c r="F43" s="74">
        <v>3.9493645469553598E-2</v>
      </c>
      <c r="G43" s="74">
        <v>4.7956095616807897E-3</v>
      </c>
      <c r="H43" s="74">
        <v>4.2212519791251901E-2</v>
      </c>
      <c r="I43" s="76" t="s">
        <v>111</v>
      </c>
    </row>
    <row r="44" spans="1:9">
      <c r="A44" s="71" t="s">
        <v>163</v>
      </c>
      <c r="B44" s="72" t="s">
        <v>164</v>
      </c>
      <c r="C44" s="73">
        <v>8.24</v>
      </c>
      <c r="D44" s="73">
        <v>8.7029999999999994</v>
      </c>
      <c r="E44" s="74">
        <v>9.8346486574844405E-2</v>
      </c>
      <c r="F44" s="74">
        <v>3.2116685699724902E-2</v>
      </c>
      <c r="G44" s="74">
        <v>0.18495782823949999</v>
      </c>
      <c r="H44" s="74">
        <v>4.1923920956883798E-2</v>
      </c>
      <c r="I44" s="76" t="s">
        <v>111</v>
      </c>
    </row>
    <row r="45" spans="1:9">
      <c r="A45" s="71" t="s">
        <v>165</v>
      </c>
      <c r="B45" s="72" t="s">
        <v>164</v>
      </c>
      <c r="C45" s="73">
        <v>7.45</v>
      </c>
      <c r="D45" s="73">
        <v>9.4770000000000003</v>
      </c>
      <c r="E45" s="74">
        <v>1.53727466847831E-2</v>
      </c>
      <c r="F45" s="74">
        <v>2.90582445866867E-2</v>
      </c>
      <c r="G45" s="74">
        <v>9.95136935839636E-2</v>
      </c>
      <c r="H45" s="74">
        <v>1.39868006812186E-2</v>
      </c>
      <c r="I45" s="76" t="s">
        <v>111</v>
      </c>
    </row>
    <row r="46" spans="1:9">
      <c r="A46" s="71" t="s">
        <v>166</v>
      </c>
      <c r="B46" s="72" t="s">
        <v>164</v>
      </c>
      <c r="C46" s="73">
        <v>7.45</v>
      </c>
      <c r="D46" s="73">
        <v>9.4770000000000003</v>
      </c>
      <c r="E46" s="74">
        <v>9.6428048199870303E-2</v>
      </c>
      <c r="F46" s="74">
        <v>3.11531508455258E-2</v>
      </c>
      <c r="G46" s="74">
        <v>0.14841832284107101</v>
      </c>
      <c r="H46" s="74">
        <v>4.1100123669136603E-2</v>
      </c>
      <c r="I46" s="76" t="s">
        <v>111</v>
      </c>
    </row>
    <row r="47" spans="1:9">
      <c r="A47" s="71" t="s">
        <v>167</v>
      </c>
      <c r="B47" s="72" t="s">
        <v>164</v>
      </c>
      <c r="C47" s="73">
        <v>8.2200000000000006</v>
      </c>
      <c r="D47" s="73">
        <v>11.079000000000001</v>
      </c>
      <c r="E47" s="74">
        <v>9.1621876601092694E-2</v>
      </c>
      <c r="F47" s="74">
        <v>3.1001050509545599E-2</v>
      </c>
      <c r="G47" s="74">
        <v>0.181213020271039</v>
      </c>
      <c r="H47" s="74">
        <v>3.02834128776522E-2</v>
      </c>
      <c r="I47" s="76" t="s">
        <v>111</v>
      </c>
    </row>
    <row r="48" spans="1:9">
      <c r="A48" s="71" t="s">
        <v>168</v>
      </c>
      <c r="B48" s="72" t="s">
        <v>164</v>
      </c>
      <c r="C48" s="73">
        <v>6.27</v>
      </c>
      <c r="D48" s="73">
        <v>9.2430000000000003</v>
      </c>
      <c r="E48" s="74">
        <v>9.0141547988364906E-2</v>
      </c>
      <c r="F48" s="74">
        <v>4.4871609368519402E-2</v>
      </c>
      <c r="G48" s="74">
        <v>0.17345890965803101</v>
      </c>
      <c r="H48" s="74">
        <v>5.4158332568412099E-2</v>
      </c>
      <c r="I48" s="76" t="s">
        <v>111</v>
      </c>
    </row>
    <row r="49" spans="1:9">
      <c r="A49" s="71" t="s">
        <v>169</v>
      </c>
      <c r="B49" s="72" t="s">
        <v>164</v>
      </c>
      <c r="C49" s="73">
        <v>6.19</v>
      </c>
      <c r="D49" s="73">
        <v>10.125</v>
      </c>
      <c r="E49" s="74">
        <v>8.62579149908764E-2</v>
      </c>
      <c r="F49" s="74">
        <v>6.2642913223130703E-3</v>
      </c>
      <c r="G49" s="74">
        <v>0.168908710818094</v>
      </c>
      <c r="H49" s="74">
        <v>2.62549349919725E-3</v>
      </c>
      <c r="I49" s="76" t="s">
        <v>111</v>
      </c>
    </row>
    <row r="50" spans="1:9">
      <c r="A50" s="71" t="s">
        <v>170</v>
      </c>
      <c r="B50" s="72" t="s">
        <v>171</v>
      </c>
      <c r="C50" s="73">
        <v>7.47</v>
      </c>
      <c r="D50" s="73">
        <v>10.026</v>
      </c>
      <c r="E50" s="74">
        <v>1.1030214011914501E-2</v>
      </c>
      <c r="F50" s="74">
        <v>4.9761772220055102E-2</v>
      </c>
      <c r="G50" s="74">
        <v>1.9145238420864599E-2</v>
      </c>
      <c r="H50" s="74">
        <v>6.7122212818844396E-2</v>
      </c>
      <c r="I50" s="76" t="s">
        <v>111</v>
      </c>
    </row>
    <row r="51" spans="1:9">
      <c r="A51" s="71" t="s">
        <v>172</v>
      </c>
      <c r="B51" s="72" t="s">
        <v>173</v>
      </c>
      <c r="C51" s="73">
        <v>6.39</v>
      </c>
      <c r="D51" s="73">
        <v>9.3689999999999998</v>
      </c>
      <c r="E51" s="74">
        <v>-6.1019726095290501E-2</v>
      </c>
      <c r="F51" s="74">
        <v>3.7925961786742699E-3</v>
      </c>
      <c r="G51" s="74">
        <v>-7.9674746265967503E-2</v>
      </c>
      <c r="H51" s="74">
        <v>3.4326792980594302E-2</v>
      </c>
      <c r="I51" s="76" t="s">
        <v>111</v>
      </c>
    </row>
    <row r="52" spans="1:9">
      <c r="A52" s="71" t="s">
        <v>174</v>
      </c>
      <c r="B52" s="72" t="s">
        <v>175</v>
      </c>
      <c r="C52" s="73">
        <v>9.1235059760956201</v>
      </c>
      <c r="D52" s="73">
        <v>9.5737051792828805</v>
      </c>
      <c r="E52" s="74">
        <v>1.91395799579719E-2</v>
      </c>
      <c r="F52" s="74">
        <v>2.78229895867819E-2</v>
      </c>
      <c r="G52" s="74">
        <v>4.58661523013437E-2</v>
      </c>
      <c r="H52" s="74">
        <v>3.1557585637081498E-2</v>
      </c>
      <c r="I52" s="76" t="s">
        <v>111</v>
      </c>
    </row>
    <row r="53" spans="1:9">
      <c r="A53" s="71" t="s">
        <v>176</v>
      </c>
      <c r="B53" s="72" t="s">
        <v>177</v>
      </c>
      <c r="C53" s="73">
        <v>8.17</v>
      </c>
      <c r="D53" s="73">
        <v>9.2249999999999996</v>
      </c>
      <c r="E53" s="74">
        <v>-1.0661526596372799E-2</v>
      </c>
      <c r="F53" s="74">
        <v>3.1392076250785703E-2</v>
      </c>
      <c r="G53" s="74">
        <v>-2.3957321195533499E-2</v>
      </c>
      <c r="H53" s="74">
        <v>5.4539902922127299E-2</v>
      </c>
      <c r="I53" s="76" t="s">
        <v>111</v>
      </c>
    </row>
    <row r="54" spans="1:9">
      <c r="A54" s="71" t="s">
        <v>178</v>
      </c>
      <c r="B54" s="72" t="s">
        <v>179</v>
      </c>
      <c r="C54" s="73">
        <v>7.12</v>
      </c>
      <c r="D54" s="73">
        <v>8.1359999999999992</v>
      </c>
      <c r="E54" s="74">
        <v>0.08</v>
      </c>
      <c r="F54" s="74">
        <v>0.01</v>
      </c>
      <c r="G54" s="74">
        <v>0.15</v>
      </c>
      <c r="H54" s="74">
        <v>0.01</v>
      </c>
      <c r="I54" s="76" t="s">
        <v>180</v>
      </c>
    </row>
    <row r="55" spans="1:9">
      <c r="A55" s="71" t="s">
        <v>181</v>
      </c>
      <c r="B55" s="72" t="s">
        <v>179</v>
      </c>
      <c r="C55" s="73">
        <v>8.6</v>
      </c>
      <c r="D55" s="73">
        <v>8.2349999999999994</v>
      </c>
      <c r="E55" s="74">
        <v>0.11</v>
      </c>
      <c r="F55" s="74">
        <v>0.01</v>
      </c>
      <c r="G55" s="74">
        <v>0.16</v>
      </c>
      <c r="H55" s="74">
        <v>0.06</v>
      </c>
      <c r="I55" s="76" t="s">
        <v>180</v>
      </c>
    </row>
    <row r="56" spans="1:9">
      <c r="A56" s="71" t="s">
        <v>182</v>
      </c>
      <c r="B56" s="72" t="s">
        <v>179</v>
      </c>
      <c r="C56" s="73">
        <v>8.25</v>
      </c>
      <c r="D56" s="73">
        <v>8.1809999999999992</v>
      </c>
      <c r="E56" s="74">
        <v>0.19</v>
      </c>
      <c r="F56" s="74">
        <v>0.01</v>
      </c>
      <c r="G56" s="74">
        <v>0.3</v>
      </c>
      <c r="H56" s="74">
        <v>0.01</v>
      </c>
      <c r="I56" s="76" t="s">
        <v>180</v>
      </c>
    </row>
    <row r="57" spans="1:9">
      <c r="A57" s="71" t="s">
        <v>183</v>
      </c>
      <c r="B57" s="72" t="s">
        <v>179</v>
      </c>
      <c r="C57" s="73">
        <v>7.58</v>
      </c>
      <c r="D57" s="73">
        <v>8.9909999999999997</v>
      </c>
      <c r="E57" s="74">
        <v>0.16</v>
      </c>
      <c r="F57" s="74">
        <v>0.05</v>
      </c>
      <c r="G57" s="74">
        <v>0.24</v>
      </c>
      <c r="H57" s="74">
        <v>0.05</v>
      </c>
      <c r="I57" s="76" t="s">
        <v>180</v>
      </c>
    </row>
    <row r="58" spans="1:9">
      <c r="A58" s="71" t="s">
        <v>184</v>
      </c>
      <c r="B58" s="72" t="s">
        <v>179</v>
      </c>
      <c r="C58" s="73">
        <v>8.75</v>
      </c>
      <c r="D58" s="73">
        <v>8.5229999999999997</v>
      </c>
      <c r="E58" s="74">
        <v>0.08</v>
      </c>
      <c r="F58" s="74">
        <v>0.02</v>
      </c>
      <c r="G58" s="74">
        <v>0.11</v>
      </c>
      <c r="H58" s="74">
        <v>0.02</v>
      </c>
      <c r="I58" s="76" t="s">
        <v>180</v>
      </c>
    </row>
    <row r="59" spans="1:9">
      <c r="A59" s="71" t="s">
        <v>185</v>
      </c>
      <c r="B59" s="72" t="s">
        <v>179</v>
      </c>
      <c r="C59" s="73">
        <v>7.28</v>
      </c>
      <c r="D59" s="73">
        <v>9.2159999999999993</v>
      </c>
      <c r="E59" s="74">
        <v>0.08</v>
      </c>
      <c r="F59" s="74">
        <v>0</v>
      </c>
      <c r="G59" s="74">
        <v>0.12</v>
      </c>
      <c r="H59" s="74">
        <v>0.02</v>
      </c>
      <c r="I59" s="76" t="s">
        <v>180</v>
      </c>
    </row>
    <row r="60" spans="1:9">
      <c r="A60" s="71" t="s">
        <v>186</v>
      </c>
      <c r="B60" s="72" t="s">
        <v>179</v>
      </c>
      <c r="C60" s="73">
        <v>7.39</v>
      </c>
      <c r="D60" s="73">
        <v>9.2070000000000007</v>
      </c>
      <c r="E60" s="74">
        <v>0.08</v>
      </c>
      <c r="F60" s="74">
        <v>0.02</v>
      </c>
      <c r="G60" s="74">
        <v>0.15</v>
      </c>
      <c r="H60" s="74">
        <v>0.05</v>
      </c>
      <c r="I60" s="76" t="s">
        <v>180</v>
      </c>
    </row>
    <row r="61" spans="1:9">
      <c r="A61" s="71" t="s">
        <v>187</v>
      </c>
      <c r="B61" s="72" t="s">
        <v>179</v>
      </c>
      <c r="C61" s="73">
        <v>8.51</v>
      </c>
      <c r="D61" s="73">
        <v>8.2889999999999997</v>
      </c>
      <c r="E61" s="74">
        <v>0.19</v>
      </c>
      <c r="F61" s="74">
        <v>0.01</v>
      </c>
      <c r="G61" s="74">
        <v>0.26</v>
      </c>
      <c r="H61" s="74">
        <v>0</v>
      </c>
      <c r="I61" s="76" t="s">
        <v>180</v>
      </c>
    </row>
    <row r="62" spans="1:9">
      <c r="A62" s="71" t="s">
        <v>188</v>
      </c>
      <c r="B62" s="72" t="s">
        <v>179</v>
      </c>
      <c r="C62" s="73">
        <v>7.93</v>
      </c>
      <c r="D62" s="73">
        <v>8.9909999999999997</v>
      </c>
      <c r="E62" s="74">
        <v>-7.0000000000000007E-2</v>
      </c>
      <c r="F62" s="74">
        <v>0</v>
      </c>
      <c r="G62" s="74">
        <v>-0.08</v>
      </c>
      <c r="H62" s="74">
        <v>0.02</v>
      </c>
      <c r="I62" s="76" t="s">
        <v>180</v>
      </c>
    </row>
    <row r="63" spans="1:9">
      <c r="A63" s="71" t="s">
        <v>189</v>
      </c>
      <c r="B63" s="72" t="s">
        <v>179</v>
      </c>
      <c r="C63" s="73">
        <v>8.77</v>
      </c>
      <c r="D63" s="73">
        <v>7.335</v>
      </c>
      <c r="E63" s="74">
        <v>0.05</v>
      </c>
      <c r="F63" s="74">
        <v>0.03</v>
      </c>
      <c r="G63" s="74">
        <v>7.0000000000000007E-2</v>
      </c>
      <c r="H63" s="74">
        <v>0.02</v>
      </c>
      <c r="I63" s="76" t="s">
        <v>180</v>
      </c>
    </row>
    <row r="64" spans="1:9">
      <c r="A64" s="71" t="s">
        <v>190</v>
      </c>
      <c r="B64" s="72" t="s">
        <v>191</v>
      </c>
      <c r="C64" s="73">
        <v>6.5</v>
      </c>
      <c r="D64" s="73">
        <v>8.1180000000000003</v>
      </c>
      <c r="E64" s="74">
        <v>0.06</v>
      </c>
      <c r="F64" s="74">
        <v>0</v>
      </c>
      <c r="G64" s="74">
        <v>0.11</v>
      </c>
      <c r="H64" s="74">
        <v>0.03</v>
      </c>
      <c r="I64" s="76" t="s">
        <v>180</v>
      </c>
    </row>
    <row r="65" spans="1:9">
      <c r="A65" s="71" t="s">
        <v>192</v>
      </c>
      <c r="B65" s="72" t="s">
        <v>193</v>
      </c>
      <c r="C65" s="73">
        <v>7.67</v>
      </c>
      <c r="D65" s="73">
        <v>8.1449999999999996</v>
      </c>
      <c r="E65" s="74">
        <v>7.0000000000000007E-2</v>
      </c>
      <c r="F65" s="74">
        <v>0.02</v>
      </c>
      <c r="G65" s="74">
        <v>0.13</v>
      </c>
      <c r="H65" s="74">
        <v>7.0000000000000007E-2</v>
      </c>
      <c r="I65" s="76" t="s">
        <v>180</v>
      </c>
    </row>
    <row r="66" spans="1:9">
      <c r="A66" s="71" t="s">
        <v>194</v>
      </c>
      <c r="B66" s="72" t="s">
        <v>193</v>
      </c>
      <c r="C66" s="73">
        <v>8.24</v>
      </c>
      <c r="D66" s="73">
        <v>7.9560000000000004</v>
      </c>
      <c r="E66" s="74">
        <v>0.09</v>
      </c>
      <c r="F66" s="74">
        <v>0.01</v>
      </c>
      <c r="G66" s="74">
        <v>0.13</v>
      </c>
      <c r="H66" s="74">
        <v>0.02</v>
      </c>
      <c r="I66" s="76" t="s">
        <v>180</v>
      </c>
    </row>
    <row r="67" spans="1:9">
      <c r="A67" s="71" t="s">
        <v>195</v>
      </c>
      <c r="B67" s="72" t="s">
        <v>193</v>
      </c>
      <c r="C67" s="73">
        <v>8.51</v>
      </c>
      <c r="D67" s="73">
        <v>7.4340000000000002</v>
      </c>
      <c r="E67" s="74">
        <v>0.14000000000000001</v>
      </c>
      <c r="F67" s="74">
        <v>7.0000000000000007E-2</v>
      </c>
      <c r="G67" s="74">
        <v>0.14000000000000001</v>
      </c>
      <c r="H67" s="74">
        <v>0.03</v>
      </c>
      <c r="I67" s="76" t="s">
        <v>180</v>
      </c>
    </row>
    <row r="68" spans="1:9">
      <c r="A68" s="71" t="s">
        <v>196</v>
      </c>
      <c r="B68" s="72" t="s">
        <v>193</v>
      </c>
      <c r="C68" s="73">
        <v>6.82</v>
      </c>
      <c r="D68" s="73">
        <v>8.7929999999999993</v>
      </c>
      <c r="E68" s="74">
        <v>0.04</v>
      </c>
      <c r="F68" s="74">
        <v>0.02</v>
      </c>
      <c r="G68" s="74">
        <v>0.08</v>
      </c>
      <c r="H68" s="74">
        <v>0.01</v>
      </c>
      <c r="I68" s="76" t="s">
        <v>180</v>
      </c>
    </row>
    <row r="69" spans="1:9">
      <c r="A69" s="71" t="s">
        <v>197</v>
      </c>
      <c r="B69" s="72" t="s">
        <v>193</v>
      </c>
      <c r="C69" s="73">
        <v>6.72</v>
      </c>
      <c r="D69" s="73">
        <v>8.9190000000000005</v>
      </c>
      <c r="E69" s="74">
        <v>0.05</v>
      </c>
      <c r="F69" s="74">
        <v>0.03</v>
      </c>
      <c r="G69" s="74">
        <v>0.06</v>
      </c>
      <c r="H69" s="74">
        <v>0.08</v>
      </c>
      <c r="I69" s="76" t="s">
        <v>180</v>
      </c>
    </row>
    <row r="70" spans="1:9">
      <c r="A70" s="71" t="s">
        <v>198</v>
      </c>
      <c r="B70" s="72" t="s">
        <v>193</v>
      </c>
      <c r="C70" s="73">
        <v>8.36</v>
      </c>
      <c r="D70" s="73">
        <v>8.4779999999999998</v>
      </c>
      <c r="E70" s="74">
        <v>0</v>
      </c>
      <c r="F70" s="74">
        <v>0</v>
      </c>
      <c r="G70" s="74">
        <v>0.06</v>
      </c>
      <c r="H70" s="74">
        <v>0.04</v>
      </c>
      <c r="I70" s="76" t="s">
        <v>180</v>
      </c>
    </row>
    <row r="71" spans="1:9">
      <c r="A71" s="71" t="s">
        <v>199</v>
      </c>
      <c r="B71" s="72" t="s">
        <v>193</v>
      </c>
      <c r="C71" s="73">
        <v>7.52</v>
      </c>
      <c r="D71" s="73">
        <v>9.6300000000000008</v>
      </c>
      <c r="E71" s="74">
        <v>7.0000000000000007E-2</v>
      </c>
      <c r="F71" s="74">
        <v>7.0000000000000007E-2</v>
      </c>
      <c r="G71" s="74">
        <v>0.15</v>
      </c>
      <c r="H71" s="74">
        <v>0.06</v>
      </c>
      <c r="I71" s="76" t="s">
        <v>180</v>
      </c>
    </row>
    <row r="72" spans="1:9">
      <c r="A72" s="71" t="s">
        <v>200</v>
      </c>
      <c r="B72" s="72" t="s">
        <v>193</v>
      </c>
      <c r="C72" s="73">
        <v>8.07</v>
      </c>
      <c r="D72" s="73">
        <v>8.1359999999999992</v>
      </c>
      <c r="E72" s="74">
        <v>0.08</v>
      </c>
      <c r="F72" s="74">
        <v>0</v>
      </c>
      <c r="G72" s="74">
        <v>0.13</v>
      </c>
      <c r="H72" s="74">
        <v>0.03</v>
      </c>
      <c r="I72" s="76" t="s">
        <v>180</v>
      </c>
    </row>
    <row r="73" spans="1:9">
      <c r="A73" s="71" t="s">
        <v>201</v>
      </c>
      <c r="B73" s="72" t="s">
        <v>193</v>
      </c>
      <c r="C73" s="73">
        <v>8.73</v>
      </c>
      <c r="D73" s="73">
        <v>7.7850000000000001</v>
      </c>
      <c r="E73" s="74">
        <v>0.09</v>
      </c>
      <c r="F73" s="74">
        <v>0.02</v>
      </c>
      <c r="G73" s="74">
        <v>0.1</v>
      </c>
      <c r="H73" s="74">
        <v>0</v>
      </c>
      <c r="I73" s="76" t="s">
        <v>180</v>
      </c>
    </row>
    <row r="74" spans="1:9">
      <c r="A74" s="71" t="s">
        <v>202</v>
      </c>
      <c r="B74" s="72" t="s">
        <v>203</v>
      </c>
      <c r="C74" s="73">
        <v>7.53</v>
      </c>
      <c r="D74" s="73">
        <v>9.0809999999999995</v>
      </c>
      <c r="E74" s="74">
        <v>0.04</v>
      </c>
      <c r="F74" s="74">
        <v>0.02</v>
      </c>
      <c r="G74" s="74">
        <v>0.01</v>
      </c>
      <c r="H74" s="74">
        <v>0</v>
      </c>
      <c r="I74" s="76" t="s">
        <v>204</v>
      </c>
    </row>
    <row r="75" spans="1:9">
      <c r="A75" s="71" t="s">
        <v>205</v>
      </c>
      <c r="B75" s="72" t="s">
        <v>203</v>
      </c>
      <c r="C75" s="73">
        <v>8.0500000000000007</v>
      </c>
      <c r="D75" s="73">
        <v>8.4239999999999995</v>
      </c>
      <c r="E75" s="74">
        <v>-0.01</v>
      </c>
      <c r="F75" s="74">
        <v>0.01</v>
      </c>
      <c r="G75" s="74">
        <v>0</v>
      </c>
      <c r="H75" s="74">
        <v>0.05</v>
      </c>
      <c r="I75" s="76" t="s">
        <v>204</v>
      </c>
    </row>
    <row r="76" spans="1:9">
      <c r="A76" s="71" t="s">
        <v>206</v>
      </c>
      <c r="B76" s="72" t="s">
        <v>203</v>
      </c>
      <c r="C76" s="73">
        <v>8.5500000000000007</v>
      </c>
      <c r="D76" s="73">
        <v>7.452</v>
      </c>
      <c r="E76" s="74">
        <v>0.03</v>
      </c>
      <c r="F76" s="74">
        <v>0</v>
      </c>
      <c r="G76" s="74">
        <v>0.06</v>
      </c>
      <c r="H76" s="74">
        <v>0.01</v>
      </c>
      <c r="I76" s="76" t="s">
        <v>204</v>
      </c>
    </row>
    <row r="77" spans="1:9">
      <c r="A77" s="71" t="s">
        <v>207</v>
      </c>
      <c r="B77" s="72" t="s">
        <v>203</v>
      </c>
      <c r="C77" s="73">
        <v>9.83</v>
      </c>
      <c r="D77" s="73">
        <v>7.4160000000000004</v>
      </c>
      <c r="E77" s="74">
        <v>-0.01</v>
      </c>
      <c r="F77" s="74">
        <v>0.01</v>
      </c>
      <c r="G77" s="74">
        <v>-0.06</v>
      </c>
      <c r="H77" s="74">
        <v>0.01</v>
      </c>
      <c r="I77" s="76" t="s">
        <v>204</v>
      </c>
    </row>
    <row r="78" spans="1:9">
      <c r="A78" s="71" t="s">
        <v>208</v>
      </c>
      <c r="B78" s="72" t="s">
        <v>203</v>
      </c>
      <c r="C78" s="73">
        <v>8.14</v>
      </c>
      <c r="D78" s="73">
        <v>8.6310000000000002</v>
      </c>
      <c r="E78" s="74">
        <v>0.05</v>
      </c>
      <c r="F78" s="74">
        <v>0.02</v>
      </c>
      <c r="G78" s="74">
        <v>0.01</v>
      </c>
      <c r="H78" s="74">
        <v>0.04</v>
      </c>
      <c r="I78" s="76" t="s">
        <v>204</v>
      </c>
    </row>
    <row r="79" spans="1:9">
      <c r="A79" s="71" t="s">
        <v>209</v>
      </c>
      <c r="B79" s="72" t="s">
        <v>203</v>
      </c>
      <c r="C79" s="73">
        <v>8.09</v>
      </c>
      <c r="D79" s="73">
        <v>8.3520000000000003</v>
      </c>
      <c r="E79" s="74">
        <v>0.01</v>
      </c>
      <c r="F79" s="74">
        <v>0.02</v>
      </c>
      <c r="G79" s="74">
        <v>-0.01</v>
      </c>
      <c r="H79" s="74">
        <v>0</v>
      </c>
      <c r="I79" s="76" t="s">
        <v>204</v>
      </c>
    </row>
    <row r="80" spans="1:9">
      <c r="A80" s="71" t="s">
        <v>210</v>
      </c>
      <c r="B80" s="72" t="s">
        <v>203</v>
      </c>
      <c r="C80" s="73">
        <v>7.77</v>
      </c>
      <c r="D80" s="73">
        <v>8.8290000000000006</v>
      </c>
      <c r="E80" s="74">
        <v>0.02</v>
      </c>
      <c r="F80" s="74">
        <v>0.04</v>
      </c>
      <c r="G80" s="74">
        <v>0.05</v>
      </c>
      <c r="H80" s="74">
        <v>0.03</v>
      </c>
      <c r="I80" s="76" t="s">
        <v>204</v>
      </c>
    </row>
    <row r="81" spans="1:9">
      <c r="A81" s="71" t="s">
        <v>211</v>
      </c>
      <c r="B81" s="72" t="s">
        <v>212</v>
      </c>
      <c r="C81" s="73">
        <v>9.1999999999999993</v>
      </c>
      <c r="D81" s="73">
        <v>8.6189999999999998</v>
      </c>
      <c r="E81" s="74">
        <v>-3.6999999999999998E-2</v>
      </c>
      <c r="F81" s="74">
        <v>2.1999999999999999E-2</v>
      </c>
      <c r="G81" s="74">
        <v>-4.2999999999999997E-2</v>
      </c>
      <c r="H81" s="74">
        <v>3.4000000000000002E-2</v>
      </c>
      <c r="I81" s="76" t="s">
        <v>213</v>
      </c>
    </row>
    <row r="82" spans="1:9">
      <c r="A82" s="71" t="s">
        <v>214</v>
      </c>
      <c r="B82" s="72" t="s">
        <v>212</v>
      </c>
      <c r="C82" s="73">
        <v>6.9</v>
      </c>
      <c r="D82" s="73">
        <v>9.5299999999999994</v>
      </c>
      <c r="E82" s="74">
        <v>7.0000000000000001E-3</v>
      </c>
      <c r="F82" s="74">
        <v>2.9000000000000001E-2</v>
      </c>
      <c r="G82" s="74">
        <v>-8.9999999999999993E-3</v>
      </c>
      <c r="H82" s="74">
        <v>4.2999999999999997E-2</v>
      </c>
      <c r="I82" s="76" t="s">
        <v>213</v>
      </c>
    </row>
    <row r="83" spans="1:9">
      <c r="A83" s="71" t="s">
        <v>215</v>
      </c>
      <c r="B83" s="72" t="s">
        <v>212</v>
      </c>
      <c r="C83" s="73">
        <v>10.1</v>
      </c>
      <c r="D83" s="73">
        <v>8.9949999999999992</v>
      </c>
      <c r="E83" s="74">
        <v>3.9E-2</v>
      </c>
      <c r="F83" s="74">
        <v>3.2000000000000001E-2</v>
      </c>
      <c r="G83" s="74">
        <v>5.1999999999999998E-2</v>
      </c>
      <c r="H83" s="74">
        <v>4.4999999999999998E-2</v>
      </c>
      <c r="I83" s="76" t="s">
        <v>213</v>
      </c>
    </row>
    <row r="84" spans="1:9">
      <c r="A84" s="71" t="s">
        <v>216</v>
      </c>
      <c r="B84" s="72" t="s">
        <v>217</v>
      </c>
      <c r="C84" s="73">
        <v>7.95</v>
      </c>
      <c r="D84" s="73">
        <v>9.0449999999999999</v>
      </c>
      <c r="E84" s="74">
        <v>7.3999999999999996E-2</v>
      </c>
      <c r="F84" s="74">
        <v>2.9000000000000001E-2</v>
      </c>
      <c r="G84" s="74">
        <v>0.107</v>
      </c>
      <c r="H84" s="74">
        <v>4.2999999999999997E-2</v>
      </c>
      <c r="I84" s="76" t="s">
        <v>213</v>
      </c>
    </row>
    <row r="85" spans="1:9">
      <c r="A85" s="71" t="s">
        <v>218</v>
      </c>
      <c r="B85" s="72" t="s">
        <v>219</v>
      </c>
      <c r="C85" s="73">
        <v>9.15</v>
      </c>
      <c r="D85" s="73">
        <v>8.3699999999999992</v>
      </c>
      <c r="E85" s="74">
        <v>0.111</v>
      </c>
      <c r="F85" s="74">
        <v>2.8000000000000001E-2</v>
      </c>
      <c r="G85" s="74">
        <v>0.14499999999999999</v>
      </c>
      <c r="H85" s="74">
        <v>5.0999999999999997E-2</v>
      </c>
      <c r="I85" s="76" t="s">
        <v>213</v>
      </c>
    </row>
    <row r="86" spans="1:9">
      <c r="A86" s="71" t="s">
        <v>220</v>
      </c>
      <c r="B86" s="72" t="s">
        <v>219</v>
      </c>
      <c r="C86" s="73">
        <v>6.45</v>
      </c>
      <c r="D86" s="73">
        <v>8.4049999999999994</v>
      </c>
      <c r="E86" s="74">
        <v>0.11899999999999999</v>
      </c>
      <c r="F86" s="74">
        <v>3.2000000000000001E-2</v>
      </c>
      <c r="G86" s="74">
        <v>0.185</v>
      </c>
      <c r="H86" s="74">
        <v>4.4999999999999998E-2</v>
      </c>
      <c r="I86" s="76" t="s">
        <v>213</v>
      </c>
    </row>
    <row r="87" spans="1:9">
      <c r="A87" s="71" t="s">
        <v>221</v>
      </c>
      <c r="B87" s="72" t="s">
        <v>222</v>
      </c>
      <c r="C87" s="73">
        <v>10.8</v>
      </c>
      <c r="D87" s="73">
        <v>9.36</v>
      </c>
      <c r="E87" s="74">
        <v>0.14299999999999999</v>
      </c>
      <c r="F87" s="74">
        <v>2.1999999999999999E-2</v>
      </c>
      <c r="G87" s="74">
        <v>0.22800000000000001</v>
      </c>
      <c r="H87" s="74">
        <v>3.6999999999999998E-2</v>
      </c>
      <c r="I87" s="76" t="s">
        <v>213</v>
      </c>
    </row>
    <row r="88" spans="1:9">
      <c r="A88" s="71" t="s">
        <v>223</v>
      </c>
      <c r="B88" s="72" t="s">
        <v>224</v>
      </c>
      <c r="C88" s="73">
        <v>6</v>
      </c>
      <c r="D88" s="73">
        <v>8.7780000000000005</v>
      </c>
      <c r="E88" s="74">
        <v>6.8000000000000005E-2</v>
      </c>
      <c r="F88" s="74">
        <v>3.5999999999999997E-2</v>
      </c>
      <c r="G88" s="74">
        <v>7.1999999999999995E-2</v>
      </c>
      <c r="H88" s="74">
        <v>6.9000000000000006E-2</v>
      </c>
      <c r="I88" s="76" t="s">
        <v>213</v>
      </c>
    </row>
    <row r="89" spans="1:9">
      <c r="A89" s="77"/>
      <c r="B89" s="78"/>
      <c r="C89" s="79"/>
      <c r="D89" s="79"/>
      <c r="E89" s="80"/>
      <c r="F89" s="80"/>
      <c r="G89" s="80"/>
      <c r="H89" s="80"/>
      <c r="I89" s="86"/>
    </row>
    <row r="90" spans="1:9">
      <c r="A90" s="77" t="s">
        <v>225</v>
      </c>
      <c r="B90" s="78"/>
      <c r="C90" s="79">
        <f>AVERAGE(C10:C88)</f>
        <v>7.9046012052135195</v>
      </c>
      <c r="D90" s="79">
        <f>AVERAGE(D10:D88)</f>
        <v>8.8994110449342951</v>
      </c>
      <c r="E90" s="81">
        <f>AVERAGE(E10:E88)</f>
        <v>4.7693699132245165E-2</v>
      </c>
      <c r="F90" s="80"/>
      <c r="G90" s="81">
        <f>AVERAGE(G10:G88)</f>
        <v>7.3123625706919312E-2</v>
      </c>
      <c r="H90" s="80"/>
      <c r="I90" s="86"/>
    </row>
    <row r="91" spans="1:9">
      <c r="A91" s="82" t="s">
        <v>226</v>
      </c>
      <c r="B91" s="78"/>
      <c r="C91" s="79">
        <f>STDEV(C10:C88)*2/SQRT(79)</f>
        <v>0.28339118098833005</v>
      </c>
      <c r="D91" s="79">
        <f>STDEV(D10:D88)*2/SQRT(79)</f>
        <v>0.21125552682811854</v>
      </c>
      <c r="E91" s="81">
        <f>STDEV(E10:E88)*2/SQRT(79)</f>
        <v>1.4756293249309965E-2</v>
      </c>
      <c r="F91" s="80"/>
      <c r="G91" s="81">
        <f>STDEV(G10:G88)*2/SQRT(79)</f>
        <v>2.191209704796003E-2</v>
      </c>
      <c r="H91" s="80"/>
      <c r="I91" s="86"/>
    </row>
    <row r="92" spans="1:9">
      <c r="A92" s="77"/>
      <c r="B92" s="78"/>
      <c r="C92" s="79"/>
      <c r="D92" s="79"/>
      <c r="E92" s="83"/>
      <c r="F92" s="80"/>
      <c r="G92" s="80"/>
      <c r="H92" s="80"/>
      <c r="I92" s="86"/>
    </row>
    <row r="93" spans="1:9">
      <c r="A93" s="84" t="s">
        <v>227</v>
      </c>
      <c r="B93" s="78"/>
      <c r="C93" s="79"/>
      <c r="D93" s="79"/>
      <c r="E93" s="83"/>
      <c r="F93" s="80"/>
      <c r="G93" s="80"/>
      <c r="H93" s="80"/>
      <c r="I93" s="86"/>
    </row>
    <row r="94" spans="1:9">
      <c r="A94" s="76" t="s">
        <v>228</v>
      </c>
      <c r="B94" s="72" t="s">
        <v>229</v>
      </c>
      <c r="C94" s="76">
        <v>8.9700000000000006</v>
      </c>
      <c r="D94" s="79"/>
      <c r="E94" s="85">
        <v>7.3999999999999996E-2</v>
      </c>
      <c r="F94" s="85">
        <v>3.4000000000000002E-2</v>
      </c>
      <c r="G94" s="85">
        <v>0.113</v>
      </c>
      <c r="H94" s="85">
        <v>5.7000000000000002E-2</v>
      </c>
      <c r="I94" s="76" t="s">
        <v>230</v>
      </c>
    </row>
    <row r="95" spans="1:9">
      <c r="A95" s="76" t="s">
        <v>231</v>
      </c>
      <c r="B95" s="72" t="s">
        <v>229</v>
      </c>
      <c r="C95" s="76">
        <v>7.93</v>
      </c>
      <c r="D95" s="79"/>
      <c r="E95" s="85">
        <v>0.124</v>
      </c>
      <c r="F95" s="85">
        <v>3.4000000000000002E-2</v>
      </c>
      <c r="G95" s="85">
        <v>0.17399999999999999</v>
      </c>
      <c r="H95" s="85">
        <v>5.7000000000000002E-2</v>
      </c>
      <c r="I95" s="76" t="s">
        <v>230</v>
      </c>
    </row>
    <row r="96" spans="1:9">
      <c r="A96" s="76" t="s">
        <v>232</v>
      </c>
      <c r="B96" s="72" t="s">
        <v>229</v>
      </c>
      <c r="C96" s="76">
        <v>8.36</v>
      </c>
      <c r="E96" s="85">
        <v>0.14299999999999999</v>
      </c>
      <c r="F96" s="85">
        <v>2.5999999999999999E-2</v>
      </c>
      <c r="G96" s="85">
        <v>0.221</v>
      </c>
      <c r="H96" s="85">
        <v>3.9E-2</v>
      </c>
      <c r="I96" s="76" t="s">
        <v>230</v>
      </c>
    </row>
    <row r="97" spans="1:9">
      <c r="A97" s="76" t="s">
        <v>233</v>
      </c>
      <c r="B97" s="72" t="s">
        <v>229</v>
      </c>
      <c r="C97" s="76">
        <v>7.7</v>
      </c>
      <c r="E97" s="85">
        <v>0.123</v>
      </c>
      <c r="F97" s="85">
        <v>3.4000000000000002E-2</v>
      </c>
      <c r="G97" s="85">
        <v>0.17599999999999999</v>
      </c>
      <c r="H97" s="85">
        <v>5.7000000000000002E-2</v>
      </c>
      <c r="I97" s="76" t="s">
        <v>230</v>
      </c>
    </row>
    <row r="98" spans="1:9">
      <c r="A98" s="76" t="s">
        <v>234</v>
      </c>
      <c r="B98" s="72" t="s">
        <v>229</v>
      </c>
      <c r="C98" s="76">
        <v>7.69</v>
      </c>
      <c r="E98" s="85">
        <v>0.127</v>
      </c>
      <c r="F98" s="85">
        <v>3.4000000000000002E-2</v>
      </c>
      <c r="G98" s="85">
        <v>0.19500000000000001</v>
      </c>
      <c r="H98" s="85">
        <v>5.7000000000000002E-2</v>
      </c>
      <c r="I98" s="76" t="s">
        <v>230</v>
      </c>
    </row>
    <row r="99" spans="1:9">
      <c r="A99" s="76" t="s">
        <v>235</v>
      </c>
      <c r="B99" s="72" t="s">
        <v>229</v>
      </c>
      <c r="C99" s="76">
        <v>8.43</v>
      </c>
      <c r="E99" s="85">
        <v>0.10100000000000001</v>
      </c>
      <c r="F99" s="85">
        <v>3.4000000000000002E-2</v>
      </c>
      <c r="G99" s="85">
        <v>0.159</v>
      </c>
      <c r="H99" s="85">
        <v>5.7000000000000002E-2</v>
      </c>
      <c r="I99" s="76" t="s">
        <v>230</v>
      </c>
    </row>
    <row r="100" spans="1:9">
      <c r="A100" s="76" t="s">
        <v>236</v>
      </c>
      <c r="B100" s="72" t="s">
        <v>229</v>
      </c>
      <c r="C100" s="76">
        <v>7.77</v>
      </c>
      <c r="E100" s="85">
        <v>0.13900000000000001</v>
      </c>
      <c r="F100" s="85">
        <v>2.5999999999999999E-2</v>
      </c>
      <c r="G100" s="85">
        <v>0.17499999999999999</v>
      </c>
      <c r="H100" s="85">
        <v>3.3000000000000002E-2</v>
      </c>
      <c r="I100" s="76" t="s">
        <v>230</v>
      </c>
    </row>
    <row r="101" spans="1:9">
      <c r="A101" s="76" t="s">
        <v>237</v>
      </c>
      <c r="B101" s="72" t="s">
        <v>238</v>
      </c>
      <c r="C101" s="76">
        <v>8.15</v>
      </c>
      <c r="E101" s="85">
        <v>9.6000000000000002E-2</v>
      </c>
      <c r="F101" s="85">
        <v>2.5999999999999999E-2</v>
      </c>
      <c r="G101" s="85">
        <v>0.128</v>
      </c>
      <c r="H101" s="85">
        <v>3.3000000000000002E-2</v>
      </c>
      <c r="I101" s="76" t="s">
        <v>230</v>
      </c>
    </row>
    <row r="102" spans="1:9">
      <c r="A102" s="76" t="s">
        <v>239</v>
      </c>
      <c r="B102" s="72" t="s">
        <v>238</v>
      </c>
      <c r="C102" s="76">
        <v>8.0399999999999991</v>
      </c>
      <c r="E102" s="85">
        <v>0.11700000000000001</v>
      </c>
      <c r="F102" s="85">
        <v>3.1E-2</v>
      </c>
      <c r="G102" s="85">
        <v>0.154</v>
      </c>
      <c r="H102" s="85">
        <v>3.3000000000000002E-2</v>
      </c>
      <c r="I102" s="76" t="s">
        <v>230</v>
      </c>
    </row>
    <row r="103" spans="1:9">
      <c r="A103" s="76" t="s">
        <v>240</v>
      </c>
      <c r="B103" s="72" t="s">
        <v>238</v>
      </c>
      <c r="C103" s="76">
        <v>8.52</v>
      </c>
      <c r="E103" s="85">
        <v>9.5000000000000001E-2</v>
      </c>
      <c r="F103" s="85">
        <v>2.5999999999999999E-2</v>
      </c>
      <c r="G103" s="85">
        <v>0.13</v>
      </c>
      <c r="H103" s="85">
        <v>3.3000000000000002E-2</v>
      </c>
      <c r="I103" s="76" t="s">
        <v>230</v>
      </c>
    </row>
    <row r="104" spans="1:9">
      <c r="A104" s="76" t="s">
        <v>241</v>
      </c>
      <c r="B104" s="72" t="s">
        <v>238</v>
      </c>
      <c r="C104" s="76">
        <v>8.9700000000000006</v>
      </c>
      <c r="E104" s="85">
        <v>0.13</v>
      </c>
      <c r="F104" s="85">
        <v>2.5999999999999999E-2</v>
      </c>
      <c r="G104" s="85">
        <v>0.17699999999999999</v>
      </c>
      <c r="H104" s="85">
        <v>3.3000000000000002E-2</v>
      </c>
      <c r="I104" s="76" t="s">
        <v>230</v>
      </c>
    </row>
    <row r="105" spans="1:9">
      <c r="A105" s="76" t="s">
        <v>242</v>
      </c>
      <c r="B105" s="72" t="s">
        <v>238</v>
      </c>
      <c r="C105" s="76">
        <v>7.21</v>
      </c>
      <c r="E105" s="85">
        <v>0.126</v>
      </c>
      <c r="F105" s="85">
        <v>2.5999999999999999E-2</v>
      </c>
      <c r="G105" s="85">
        <v>0.20200000000000001</v>
      </c>
      <c r="H105" s="85">
        <v>3.3000000000000002E-2</v>
      </c>
      <c r="I105" s="76" t="s">
        <v>230</v>
      </c>
    </row>
    <row r="106" spans="1:9">
      <c r="A106" s="76" t="s">
        <v>243</v>
      </c>
      <c r="B106" s="72" t="s">
        <v>238</v>
      </c>
      <c r="C106" s="76">
        <v>6.99</v>
      </c>
      <c r="E106" s="85">
        <v>8.6999999999999994E-2</v>
      </c>
      <c r="F106" s="85">
        <v>2.8000000000000001E-2</v>
      </c>
      <c r="G106" s="85">
        <v>0.122</v>
      </c>
      <c r="H106" s="85">
        <v>3.7999999999999999E-2</v>
      </c>
      <c r="I106" s="76" t="s">
        <v>230</v>
      </c>
    </row>
    <row r="107" spans="1:9">
      <c r="A107" s="76" t="s">
        <v>244</v>
      </c>
      <c r="B107" s="72" t="s">
        <v>238</v>
      </c>
      <c r="C107" s="76">
        <v>7.64</v>
      </c>
      <c r="E107" s="85">
        <v>0.106</v>
      </c>
      <c r="F107" s="85">
        <v>2.8000000000000001E-2</v>
      </c>
      <c r="G107" s="85">
        <v>0.16</v>
      </c>
      <c r="H107" s="85">
        <v>4.4999999999999998E-2</v>
      </c>
      <c r="I107" s="76" t="s">
        <v>230</v>
      </c>
    </row>
    <row r="108" spans="1:9">
      <c r="A108" s="76" t="s">
        <v>245</v>
      </c>
      <c r="B108" s="72" t="s">
        <v>238</v>
      </c>
      <c r="C108" s="76">
        <v>7.92</v>
      </c>
      <c r="E108" s="85">
        <v>0.128</v>
      </c>
      <c r="F108" s="85">
        <v>2.5999999999999999E-2</v>
      </c>
      <c r="G108" s="85">
        <v>0.151</v>
      </c>
      <c r="H108" s="85">
        <v>4.7E-2</v>
      </c>
      <c r="I108" s="76" t="s">
        <v>230</v>
      </c>
    </row>
    <row r="109" spans="1:9">
      <c r="A109" s="76" t="s">
        <v>246</v>
      </c>
      <c r="B109" s="72" t="s">
        <v>238</v>
      </c>
      <c r="C109" s="76">
        <v>7.89</v>
      </c>
      <c r="E109" s="85">
        <v>8.6999999999999994E-2</v>
      </c>
      <c r="F109" s="85">
        <v>2.5999999999999999E-2</v>
      </c>
      <c r="G109" s="85">
        <v>0.13900000000000001</v>
      </c>
      <c r="H109" s="85">
        <v>4.7E-2</v>
      </c>
      <c r="I109" s="76" t="s">
        <v>230</v>
      </c>
    </row>
    <row r="110" spans="1:9">
      <c r="A110" s="76" t="s">
        <v>247</v>
      </c>
      <c r="B110" s="72" t="s">
        <v>238</v>
      </c>
      <c r="C110" s="76">
        <v>7.3</v>
      </c>
      <c r="E110" s="85">
        <v>7.9000000000000001E-2</v>
      </c>
      <c r="F110" s="85">
        <v>2.9000000000000001E-2</v>
      </c>
      <c r="G110" s="85">
        <v>0.126</v>
      </c>
      <c r="H110" s="85">
        <v>4.5999999999999999E-2</v>
      </c>
      <c r="I110" s="76" t="s">
        <v>230</v>
      </c>
    </row>
    <row r="111" spans="1:9">
      <c r="A111" s="76" t="s">
        <v>248</v>
      </c>
      <c r="B111" s="72" t="s">
        <v>238</v>
      </c>
      <c r="C111" s="76">
        <v>7.03</v>
      </c>
      <c r="E111" s="85">
        <v>0.10100000000000001</v>
      </c>
      <c r="F111" s="85">
        <v>2.8000000000000001E-2</v>
      </c>
      <c r="G111" s="85">
        <v>0.17899999999999999</v>
      </c>
      <c r="H111" s="85">
        <v>4.4999999999999998E-2</v>
      </c>
      <c r="I111" s="76" t="s">
        <v>230</v>
      </c>
    </row>
    <row r="112" spans="1:9">
      <c r="A112" s="76" t="s">
        <v>249</v>
      </c>
      <c r="B112" s="72" t="s">
        <v>238</v>
      </c>
      <c r="C112" s="76">
        <v>6.41</v>
      </c>
      <c r="E112" s="85">
        <v>0.10100000000000001</v>
      </c>
      <c r="F112" s="85">
        <v>2.9000000000000001E-2</v>
      </c>
      <c r="G112" s="85">
        <v>0.158</v>
      </c>
      <c r="H112" s="85">
        <v>4.5999999999999999E-2</v>
      </c>
      <c r="I112" s="76" t="s">
        <v>230</v>
      </c>
    </row>
    <row r="113" spans="1:9">
      <c r="A113" s="76" t="s">
        <v>250</v>
      </c>
      <c r="B113" s="72" t="s">
        <v>238</v>
      </c>
      <c r="C113" s="76">
        <v>7.88</v>
      </c>
      <c r="E113" s="85">
        <v>8.4000000000000005E-2</v>
      </c>
      <c r="F113" s="85">
        <v>4.5999999999999999E-2</v>
      </c>
      <c r="G113" s="85">
        <v>0.11799999999999999</v>
      </c>
      <c r="H113" s="85">
        <v>5.0999999999999997E-2</v>
      </c>
      <c r="I113" s="76" t="s">
        <v>230</v>
      </c>
    </row>
    <row r="114" spans="1:9">
      <c r="A114" s="76" t="s">
        <v>251</v>
      </c>
      <c r="B114" s="72" t="s">
        <v>238</v>
      </c>
      <c r="C114" s="76">
        <v>7.92</v>
      </c>
      <c r="E114" s="85">
        <v>9.9000000000000005E-2</v>
      </c>
      <c r="F114" s="85">
        <v>4.5999999999999999E-2</v>
      </c>
      <c r="G114" s="85">
        <v>0.14899999999999999</v>
      </c>
      <c r="H114" s="85">
        <v>5.0999999999999997E-2</v>
      </c>
      <c r="I114" s="76" t="s">
        <v>230</v>
      </c>
    </row>
    <row r="115" spans="1:9">
      <c r="A115" s="76" t="s">
        <v>252</v>
      </c>
      <c r="B115" s="72" t="s">
        <v>238</v>
      </c>
      <c r="C115" s="76">
        <v>7.33</v>
      </c>
      <c r="E115" s="85">
        <v>0.104</v>
      </c>
      <c r="F115" s="85">
        <v>2.8000000000000001E-2</v>
      </c>
      <c r="G115" s="85">
        <v>0.14399999999999999</v>
      </c>
      <c r="H115" s="85">
        <v>3.7999999999999999E-2</v>
      </c>
      <c r="I115" s="76" t="s">
        <v>230</v>
      </c>
    </row>
    <row r="116" spans="1:9">
      <c r="A116" s="76" t="s">
        <v>253</v>
      </c>
      <c r="B116" s="72" t="s">
        <v>238</v>
      </c>
      <c r="C116" s="76">
        <v>7.3</v>
      </c>
      <c r="E116" s="85">
        <v>0.106</v>
      </c>
      <c r="F116" s="85">
        <v>2.8000000000000001E-2</v>
      </c>
      <c r="G116" s="85">
        <v>0.14599999999999999</v>
      </c>
      <c r="H116" s="85">
        <v>3.7999999999999999E-2</v>
      </c>
      <c r="I116" s="76" t="s">
        <v>230</v>
      </c>
    </row>
    <row r="117" spans="1:9">
      <c r="A117" s="76" t="s">
        <v>254</v>
      </c>
      <c r="B117" s="72" t="s">
        <v>238</v>
      </c>
      <c r="C117" s="76">
        <v>7.51</v>
      </c>
      <c r="E117" s="85">
        <v>0.13300000000000001</v>
      </c>
      <c r="F117" s="85">
        <v>2.5999999999999999E-2</v>
      </c>
      <c r="G117" s="85">
        <v>0.20200000000000001</v>
      </c>
      <c r="H117" s="85">
        <v>3.4000000000000002E-2</v>
      </c>
      <c r="I117" s="76" t="s">
        <v>230</v>
      </c>
    </row>
    <row r="118" spans="1:9">
      <c r="A118" s="76" t="s">
        <v>255</v>
      </c>
      <c r="B118" s="72" t="s">
        <v>238</v>
      </c>
      <c r="C118" s="76">
        <v>7.31</v>
      </c>
      <c r="E118" s="85">
        <v>0.11</v>
      </c>
      <c r="F118" s="85">
        <v>2.5999999999999999E-2</v>
      </c>
      <c r="G118" s="85">
        <v>0.14099999999999999</v>
      </c>
      <c r="H118" s="85">
        <v>3.4000000000000002E-2</v>
      </c>
      <c r="I118" s="76" t="s">
        <v>230</v>
      </c>
    </row>
    <row r="119" spans="1:9">
      <c r="A119" s="76" t="s">
        <v>256</v>
      </c>
      <c r="B119" s="72" t="s">
        <v>238</v>
      </c>
      <c r="C119" s="76">
        <v>6.9</v>
      </c>
      <c r="E119" s="85">
        <v>0.128</v>
      </c>
      <c r="F119" s="85">
        <v>2.5999999999999999E-2</v>
      </c>
      <c r="G119" s="85">
        <v>0.17899999999999999</v>
      </c>
      <c r="H119" s="85">
        <v>3.4000000000000002E-2</v>
      </c>
      <c r="I119" s="76" t="s">
        <v>230</v>
      </c>
    </row>
    <row r="120" spans="1:9">
      <c r="A120" s="76" t="s">
        <v>257</v>
      </c>
      <c r="B120" s="72" t="s">
        <v>238</v>
      </c>
      <c r="C120" s="76">
        <v>7.36</v>
      </c>
      <c r="E120" s="85">
        <v>7.5999999999999998E-2</v>
      </c>
      <c r="F120" s="85">
        <v>2.5999999999999999E-2</v>
      </c>
      <c r="G120" s="85">
        <v>0.14299999999999999</v>
      </c>
      <c r="H120" s="85">
        <v>3.4000000000000002E-2</v>
      </c>
      <c r="I120" s="76" t="s">
        <v>230</v>
      </c>
    </row>
    <row r="121" spans="1:9">
      <c r="A121" s="76" t="s">
        <v>258</v>
      </c>
      <c r="B121" s="72" t="s">
        <v>238</v>
      </c>
      <c r="C121" s="76">
        <v>8.0399999999999991</v>
      </c>
      <c r="E121" s="85">
        <v>0.08</v>
      </c>
      <c r="F121" s="85">
        <v>2.8000000000000001E-2</v>
      </c>
      <c r="G121" s="85">
        <v>0.109</v>
      </c>
      <c r="H121" s="85">
        <v>3.7999999999999999E-2</v>
      </c>
      <c r="I121" s="76" t="s">
        <v>230</v>
      </c>
    </row>
    <row r="122" spans="1:9">
      <c r="A122" s="76" t="s">
        <v>259</v>
      </c>
      <c r="B122" s="72" t="s">
        <v>260</v>
      </c>
      <c r="C122" s="76">
        <v>8.09</v>
      </c>
      <c r="E122" s="85">
        <v>9.8000000000000004E-2</v>
      </c>
      <c r="F122" s="85">
        <v>2.5999999999999999E-2</v>
      </c>
      <c r="G122" s="85">
        <v>0.129</v>
      </c>
      <c r="H122" s="85">
        <v>3.3000000000000002E-2</v>
      </c>
      <c r="I122" s="76" t="s">
        <v>230</v>
      </c>
    </row>
    <row r="123" spans="1:9">
      <c r="A123" s="76" t="s">
        <v>261</v>
      </c>
      <c r="B123" s="72" t="s">
        <v>260</v>
      </c>
      <c r="C123" s="76">
        <v>7.86</v>
      </c>
      <c r="E123" s="85">
        <v>0.107</v>
      </c>
      <c r="F123" s="85">
        <v>2.5999999999999999E-2</v>
      </c>
      <c r="G123" s="85">
        <v>0.156</v>
      </c>
      <c r="H123" s="85">
        <v>3.4000000000000002E-2</v>
      </c>
      <c r="I123" s="76" t="s">
        <v>230</v>
      </c>
    </row>
    <row r="124" spans="1:9">
      <c r="A124" s="76" t="s">
        <v>262</v>
      </c>
      <c r="B124" s="72" t="s">
        <v>260</v>
      </c>
      <c r="C124" s="76">
        <v>7.53</v>
      </c>
      <c r="E124" s="85">
        <v>9.5000000000000001E-2</v>
      </c>
      <c r="F124" s="85">
        <v>2.5999999999999999E-2</v>
      </c>
      <c r="G124" s="85">
        <v>0.13300000000000001</v>
      </c>
      <c r="H124" s="85">
        <v>3.4000000000000002E-2</v>
      </c>
      <c r="I124" s="76" t="s">
        <v>230</v>
      </c>
    </row>
    <row r="125" spans="1:9">
      <c r="A125" s="76" t="s">
        <v>263</v>
      </c>
      <c r="B125" s="72" t="s">
        <v>260</v>
      </c>
      <c r="C125" s="76">
        <v>8.5299999999999994</v>
      </c>
      <c r="E125" s="85">
        <v>7.6999999999999999E-2</v>
      </c>
      <c r="F125" s="85">
        <v>2.7E-2</v>
      </c>
      <c r="G125" s="85">
        <v>0.107</v>
      </c>
      <c r="H125" s="85">
        <v>3.9E-2</v>
      </c>
      <c r="I125" s="76" t="s">
        <v>230</v>
      </c>
    </row>
    <row r="126" spans="1:9">
      <c r="A126" s="76" t="s">
        <v>264</v>
      </c>
      <c r="B126" s="72" t="s">
        <v>260</v>
      </c>
      <c r="C126" s="76">
        <v>9.73</v>
      </c>
      <c r="E126" s="85">
        <v>0.10100000000000001</v>
      </c>
      <c r="F126" s="85">
        <v>3.2000000000000001E-2</v>
      </c>
      <c r="G126" s="85">
        <v>0.155</v>
      </c>
      <c r="H126" s="85">
        <v>5.3999999999999999E-2</v>
      </c>
      <c r="I126" s="76" t="s">
        <v>230</v>
      </c>
    </row>
    <row r="127" spans="1:9">
      <c r="A127" s="76" t="s">
        <v>265</v>
      </c>
      <c r="B127" s="72" t="s">
        <v>260</v>
      </c>
      <c r="C127" s="76">
        <v>7.38</v>
      </c>
      <c r="E127" s="85">
        <v>0.125</v>
      </c>
      <c r="F127" s="85">
        <v>3.2000000000000001E-2</v>
      </c>
      <c r="G127" s="85">
        <v>0.16700000000000001</v>
      </c>
      <c r="H127" s="85">
        <v>5.3999999999999999E-2</v>
      </c>
      <c r="I127" s="76" t="s">
        <v>230</v>
      </c>
    </row>
    <row r="128" spans="1:9">
      <c r="A128" s="76" t="s">
        <v>266</v>
      </c>
      <c r="B128" s="72" t="s">
        <v>260</v>
      </c>
      <c r="C128" s="76">
        <v>8.5299999999999994</v>
      </c>
      <c r="E128" s="85">
        <v>0.08</v>
      </c>
      <c r="F128" s="85">
        <v>3.2000000000000001E-2</v>
      </c>
      <c r="G128" s="85">
        <v>0.126</v>
      </c>
      <c r="H128" s="85">
        <v>5.3999999999999999E-2</v>
      </c>
      <c r="I128" s="76" t="s">
        <v>230</v>
      </c>
    </row>
    <row r="129" spans="1:9">
      <c r="A129" s="76" t="s">
        <v>267</v>
      </c>
      <c r="B129" s="72" t="s">
        <v>260</v>
      </c>
      <c r="C129" s="76">
        <v>8.6300000000000008</v>
      </c>
      <c r="E129" s="85">
        <v>0.14099999999999999</v>
      </c>
      <c r="F129" s="85">
        <v>3.2000000000000001E-2</v>
      </c>
      <c r="G129" s="85">
        <v>0.20100000000000001</v>
      </c>
      <c r="H129" s="85">
        <v>5.3999999999999999E-2</v>
      </c>
      <c r="I129" s="76" t="s">
        <v>230</v>
      </c>
    </row>
    <row r="130" spans="1:9">
      <c r="A130" s="76" t="s">
        <v>268</v>
      </c>
      <c r="B130" s="72" t="s">
        <v>269</v>
      </c>
      <c r="C130" s="76">
        <v>6.9</v>
      </c>
      <c r="E130" s="85">
        <v>0.10199999999999999</v>
      </c>
      <c r="F130" s="85">
        <v>2.5999999999999999E-2</v>
      </c>
      <c r="G130" s="85">
        <v>0.153</v>
      </c>
      <c r="H130" s="85">
        <v>3.4000000000000002E-2</v>
      </c>
      <c r="I130" s="76" t="s">
        <v>230</v>
      </c>
    </row>
    <row r="131" spans="1:9">
      <c r="A131" s="76" t="s">
        <v>270</v>
      </c>
      <c r="B131" s="72" t="s">
        <v>269</v>
      </c>
      <c r="C131" s="76">
        <v>7.9</v>
      </c>
      <c r="E131" s="85">
        <v>0.11700000000000001</v>
      </c>
      <c r="F131" s="85">
        <v>3.2000000000000001E-2</v>
      </c>
      <c r="G131" s="85">
        <v>0.12</v>
      </c>
      <c r="H131" s="85">
        <v>5.3999999999999999E-2</v>
      </c>
      <c r="I131" s="76" t="s">
        <v>230</v>
      </c>
    </row>
    <row r="132" spans="1:9">
      <c r="A132" s="76" t="s">
        <v>271</v>
      </c>
      <c r="B132" s="72" t="s">
        <v>269</v>
      </c>
      <c r="C132" s="76">
        <v>8.4</v>
      </c>
      <c r="E132" s="85">
        <v>7.2999999999999995E-2</v>
      </c>
      <c r="F132" s="85">
        <v>3.2000000000000001E-2</v>
      </c>
      <c r="G132" s="85">
        <v>6.6000000000000003E-2</v>
      </c>
      <c r="H132" s="85">
        <v>5.3999999999999999E-2</v>
      </c>
      <c r="I132" s="76" t="s">
        <v>230</v>
      </c>
    </row>
    <row r="134" spans="1:9">
      <c r="A134" s="77" t="s">
        <v>272</v>
      </c>
      <c r="B134" s="78"/>
      <c r="C134" s="79">
        <f>AVERAGE(C94:C132)</f>
        <v>7.8448717948717928</v>
      </c>
      <c r="D134" s="79"/>
      <c r="E134" s="81">
        <f>AVERAGE(E94:E132)</f>
        <v>0.10564102564102566</v>
      </c>
      <c r="F134" s="80"/>
      <c r="G134" s="81">
        <f>AVERAGE(G94:G132)</f>
        <v>0.1508461538461538</v>
      </c>
      <c r="H134" s="80"/>
      <c r="I134" s="86"/>
    </row>
    <row r="135" spans="1:9">
      <c r="A135" s="82" t="s">
        <v>226</v>
      </c>
      <c r="B135" s="78"/>
      <c r="C135" s="79"/>
      <c r="D135" s="79"/>
      <c r="E135" s="81">
        <f>STDEV(E94:E132)*2/SQRT(39)</f>
        <v>6.5181102133184893E-3</v>
      </c>
      <c r="F135" s="80"/>
      <c r="G135" s="81">
        <f>STDEV(G94:G132)*2/SQRT(39)</f>
        <v>1.0085876460472723E-2</v>
      </c>
      <c r="H135" s="80"/>
      <c r="I135" s="86"/>
    </row>
    <row r="137" spans="1:9">
      <c r="A137" s="3" t="s">
        <v>273</v>
      </c>
    </row>
    <row r="138" spans="1:9">
      <c r="A138" s="71" t="s">
        <v>274</v>
      </c>
      <c r="B138" s="72" t="s">
        <v>275</v>
      </c>
      <c r="C138" s="73">
        <v>11.64</v>
      </c>
      <c r="D138" s="73">
        <v>10.726000000000001</v>
      </c>
      <c r="E138" s="74">
        <v>0.127</v>
      </c>
      <c r="F138" s="74">
        <v>3.9E-2</v>
      </c>
      <c r="G138" s="74">
        <v>0.184</v>
      </c>
      <c r="H138" s="74">
        <v>0.06</v>
      </c>
      <c r="I138" s="76" t="s">
        <v>276</v>
      </c>
    </row>
    <row r="139" spans="1:9">
      <c r="A139" s="71" t="s">
        <v>277</v>
      </c>
      <c r="B139" s="72" t="s">
        <v>275</v>
      </c>
      <c r="C139" s="73">
        <v>7.73</v>
      </c>
      <c r="D139" s="73">
        <v>10.94</v>
      </c>
      <c r="E139" s="74">
        <v>0.14599999999999999</v>
      </c>
      <c r="F139" s="74">
        <v>2.9000000000000001E-2</v>
      </c>
      <c r="G139" s="74">
        <v>0.184</v>
      </c>
      <c r="H139" s="74">
        <v>3.7999999999999999E-2</v>
      </c>
      <c r="I139" s="76" t="s">
        <v>276</v>
      </c>
    </row>
    <row r="140" spans="1:9">
      <c r="A140" s="71" t="s">
        <v>278</v>
      </c>
      <c r="B140" s="72" t="s">
        <v>275</v>
      </c>
      <c r="C140" s="73">
        <v>7.77</v>
      </c>
      <c r="D140" s="73">
        <v>10.545999999999999</v>
      </c>
      <c r="E140" s="74">
        <v>0.11799999999999999</v>
      </c>
      <c r="F140" s="74">
        <v>3.9E-2</v>
      </c>
      <c r="G140" s="74">
        <v>0.17899999999999999</v>
      </c>
      <c r="H140" s="74">
        <v>0.06</v>
      </c>
      <c r="I140" s="76" t="s">
        <v>276</v>
      </c>
    </row>
    <row r="141" spans="1:9">
      <c r="A141" s="71" t="s">
        <v>279</v>
      </c>
      <c r="B141" s="72" t="s">
        <v>280</v>
      </c>
      <c r="C141" s="73">
        <v>9.16</v>
      </c>
      <c r="D141" s="73"/>
      <c r="E141" s="74">
        <v>0.106</v>
      </c>
      <c r="F141" s="74">
        <v>4.5999999999999999E-2</v>
      </c>
      <c r="G141" s="74">
        <v>0.125</v>
      </c>
      <c r="H141" s="74">
        <v>5.0999999999999997E-2</v>
      </c>
      <c r="I141" s="76" t="s">
        <v>230</v>
      </c>
    </row>
    <row r="142" spans="1:9">
      <c r="A142" s="71" t="s">
        <v>281</v>
      </c>
      <c r="B142" s="72" t="s">
        <v>282</v>
      </c>
      <c r="C142" s="73">
        <v>10.11</v>
      </c>
      <c r="D142" s="73"/>
      <c r="E142" s="74">
        <v>0.13500000000000001</v>
      </c>
      <c r="F142" s="74">
        <v>2.7E-2</v>
      </c>
      <c r="G142" s="74">
        <v>0.21199999999999999</v>
      </c>
      <c r="H142" s="74">
        <v>3.9E-2</v>
      </c>
      <c r="I142" s="76" t="s">
        <v>230</v>
      </c>
    </row>
    <row r="143" spans="1:9">
      <c r="A143" s="71" t="s">
        <v>283</v>
      </c>
      <c r="B143" s="72" t="s">
        <v>282</v>
      </c>
      <c r="C143" s="73">
        <v>8.7799999999999994</v>
      </c>
      <c r="D143" s="73"/>
      <c r="E143" s="74">
        <v>0.14099999999999999</v>
      </c>
      <c r="F143" s="74">
        <v>2.7E-2</v>
      </c>
      <c r="G143" s="74">
        <v>0.23100000000000001</v>
      </c>
      <c r="H143" s="74">
        <v>3.9E-2</v>
      </c>
      <c r="I143" s="76" t="s">
        <v>230</v>
      </c>
    </row>
    <row r="144" spans="1:9">
      <c r="A144" s="71" t="s">
        <v>284</v>
      </c>
      <c r="B144" s="72" t="s">
        <v>282</v>
      </c>
      <c r="C144" s="73">
        <v>9.91</v>
      </c>
      <c r="D144" s="73"/>
      <c r="E144" s="74">
        <v>0.156</v>
      </c>
      <c r="F144" s="74">
        <v>2.9000000000000001E-2</v>
      </c>
      <c r="G144" s="74">
        <v>0.23</v>
      </c>
      <c r="H144" s="74">
        <v>4.5999999999999999E-2</v>
      </c>
      <c r="I144" s="76" t="s">
        <v>230</v>
      </c>
    </row>
    <row r="145" spans="1:9">
      <c r="A145" s="71" t="s">
        <v>285</v>
      </c>
      <c r="B145" s="72" t="s">
        <v>282</v>
      </c>
      <c r="C145" s="73">
        <v>8.2799999999999994</v>
      </c>
      <c r="D145" s="73"/>
      <c r="E145" s="74">
        <v>0.11700000000000001</v>
      </c>
      <c r="F145" s="74">
        <v>3.6999999999999998E-2</v>
      </c>
      <c r="G145" s="74">
        <v>0.16600000000000001</v>
      </c>
      <c r="H145" s="74">
        <v>4.9000000000000002E-2</v>
      </c>
      <c r="I145" s="76" t="s">
        <v>230</v>
      </c>
    </row>
    <row r="146" spans="1:9">
      <c r="A146" s="71" t="s">
        <v>286</v>
      </c>
      <c r="B146" s="72" t="s">
        <v>282</v>
      </c>
      <c r="C146" s="73">
        <v>7.54</v>
      </c>
      <c r="D146" s="73"/>
      <c r="E146" s="74">
        <v>0.14599999999999999</v>
      </c>
      <c r="F146" s="74">
        <v>3.1E-2</v>
      </c>
      <c r="G146" s="74">
        <v>0.23400000000000001</v>
      </c>
      <c r="H146" s="74">
        <v>4.8000000000000001E-2</v>
      </c>
      <c r="I146" s="76" t="s">
        <v>230</v>
      </c>
    </row>
    <row r="147" spans="1:9">
      <c r="A147" s="71" t="s">
        <v>287</v>
      </c>
      <c r="B147" s="72" t="s">
        <v>282</v>
      </c>
      <c r="C147" s="73">
        <v>9.74</v>
      </c>
      <c r="D147" s="73"/>
      <c r="E147" s="74">
        <v>0.152</v>
      </c>
      <c r="F147" s="74">
        <v>3.1E-2</v>
      </c>
      <c r="G147" s="74">
        <v>0.152</v>
      </c>
      <c r="H147" s="74">
        <v>4.8000000000000001E-2</v>
      </c>
      <c r="I147" s="76" t="s">
        <v>230</v>
      </c>
    </row>
    <row r="148" spans="1:9">
      <c r="A148" s="71" t="s">
        <v>288</v>
      </c>
      <c r="B148" s="72" t="s">
        <v>282</v>
      </c>
      <c r="C148" s="73">
        <v>9.26</v>
      </c>
      <c r="D148" s="73"/>
      <c r="E148" s="74">
        <v>0.13800000000000001</v>
      </c>
      <c r="F148" s="74">
        <v>2.7E-2</v>
      </c>
      <c r="G148" s="74">
        <v>0.21</v>
      </c>
      <c r="H148" s="74">
        <v>3.9E-2</v>
      </c>
      <c r="I148" s="76" t="s">
        <v>230</v>
      </c>
    </row>
    <row r="149" spans="1:9">
      <c r="A149" s="71" t="s">
        <v>289</v>
      </c>
      <c r="B149" s="72" t="s">
        <v>290</v>
      </c>
      <c r="C149" s="73">
        <v>6.31</v>
      </c>
      <c r="D149" s="73"/>
      <c r="E149" s="74">
        <v>0.151</v>
      </c>
      <c r="F149" s="74">
        <v>2.5999999999999999E-2</v>
      </c>
      <c r="G149" s="74">
        <v>0.24399999999999999</v>
      </c>
      <c r="H149" s="74">
        <v>4.7E-2</v>
      </c>
      <c r="I149" s="76" t="s">
        <v>230</v>
      </c>
    </row>
    <row r="150" spans="1:9">
      <c r="A150" s="71" t="s">
        <v>291</v>
      </c>
      <c r="B150" s="72" t="s">
        <v>290</v>
      </c>
      <c r="C150" s="73">
        <v>8.06</v>
      </c>
      <c r="D150" s="73"/>
      <c r="E150" s="74">
        <v>0.14899999999999999</v>
      </c>
      <c r="F150" s="74">
        <v>2.9000000000000001E-2</v>
      </c>
      <c r="G150" s="74">
        <v>0.23899999999999999</v>
      </c>
      <c r="H150" s="74">
        <v>4.5999999999999999E-2</v>
      </c>
      <c r="I150" s="76" t="s">
        <v>230</v>
      </c>
    </row>
    <row r="151" spans="1:9">
      <c r="A151" s="71" t="s">
        <v>292</v>
      </c>
      <c r="B151" s="72" t="s">
        <v>293</v>
      </c>
      <c r="C151" s="73">
        <v>7.23</v>
      </c>
      <c r="D151" s="73"/>
      <c r="E151" s="74">
        <v>0.125</v>
      </c>
      <c r="F151" s="74">
        <v>2.5999999999999999E-2</v>
      </c>
      <c r="G151" s="74">
        <v>0.13400000000000001</v>
      </c>
      <c r="H151" s="74">
        <v>4.7E-2</v>
      </c>
      <c r="I151" s="76" t="s">
        <v>230</v>
      </c>
    </row>
    <row r="152" spans="1:9">
      <c r="A152" s="71" t="s">
        <v>294</v>
      </c>
      <c r="B152" s="72" t="s">
        <v>295</v>
      </c>
      <c r="C152" s="73">
        <v>7.14</v>
      </c>
      <c r="D152" s="73"/>
      <c r="E152" s="74">
        <v>0.104</v>
      </c>
      <c r="F152" s="74">
        <v>0.03</v>
      </c>
      <c r="G152" s="74">
        <v>0.13400000000000001</v>
      </c>
      <c r="H152" s="74">
        <v>4.8000000000000001E-2</v>
      </c>
      <c r="I152" s="76" t="s">
        <v>230</v>
      </c>
    </row>
    <row r="153" spans="1:9">
      <c r="A153" s="71" t="s">
        <v>296</v>
      </c>
      <c r="B153" s="72" t="s">
        <v>295</v>
      </c>
      <c r="C153" s="73">
        <v>6.99</v>
      </c>
      <c r="D153" s="73"/>
      <c r="E153" s="74">
        <v>0.13600000000000001</v>
      </c>
      <c r="F153" s="74">
        <v>0.03</v>
      </c>
      <c r="G153" s="74">
        <v>0.187</v>
      </c>
      <c r="H153" s="74">
        <v>4.8000000000000001E-2</v>
      </c>
      <c r="I153" s="76" t="s">
        <v>230</v>
      </c>
    </row>
    <row r="154" spans="1:9">
      <c r="A154" s="71" t="s">
        <v>297</v>
      </c>
      <c r="B154" s="72" t="s">
        <v>295</v>
      </c>
      <c r="C154" s="73">
        <v>7.25</v>
      </c>
      <c r="D154" s="73"/>
      <c r="E154" s="74">
        <v>6.5000000000000002E-2</v>
      </c>
      <c r="F154" s="74">
        <v>0.03</v>
      </c>
      <c r="G154" s="74">
        <v>0.105</v>
      </c>
      <c r="H154" s="74">
        <v>4.8000000000000001E-2</v>
      </c>
      <c r="I154" s="76" t="s">
        <v>230</v>
      </c>
    </row>
    <row r="155" spans="1:9">
      <c r="A155" s="71" t="s">
        <v>298</v>
      </c>
      <c r="B155" s="72" t="s">
        <v>295</v>
      </c>
      <c r="C155" s="73">
        <v>7.08</v>
      </c>
      <c r="D155" s="73"/>
      <c r="E155" s="74">
        <v>0.104</v>
      </c>
      <c r="F155" s="74">
        <v>3.4000000000000002E-2</v>
      </c>
      <c r="G155" s="74">
        <v>0.13600000000000001</v>
      </c>
      <c r="H155" s="74">
        <v>4.8000000000000001E-2</v>
      </c>
      <c r="I155" s="76" t="s">
        <v>230</v>
      </c>
    </row>
    <row r="156" spans="1:9">
      <c r="A156" s="71" t="s">
        <v>299</v>
      </c>
      <c r="B156" s="72" t="s">
        <v>295</v>
      </c>
      <c r="C156" s="73">
        <v>8.86</v>
      </c>
      <c r="D156" s="73"/>
      <c r="E156" s="74">
        <v>0.08</v>
      </c>
      <c r="F156" s="74">
        <v>0.03</v>
      </c>
      <c r="G156" s="74">
        <v>0.14099999999999999</v>
      </c>
      <c r="H156" s="74">
        <v>4.8000000000000001E-2</v>
      </c>
      <c r="I156" s="76" t="s">
        <v>230</v>
      </c>
    </row>
    <row r="157" spans="1:9">
      <c r="A157" s="71" t="s">
        <v>300</v>
      </c>
      <c r="B157" s="72" t="s">
        <v>295</v>
      </c>
      <c r="C157" s="73">
        <v>6.58</v>
      </c>
      <c r="D157" s="73"/>
      <c r="E157" s="74">
        <v>0.1</v>
      </c>
      <c r="F157" s="74">
        <v>0.03</v>
      </c>
      <c r="G157" s="74">
        <v>0.16</v>
      </c>
      <c r="H157" s="74">
        <v>4.8000000000000001E-2</v>
      </c>
      <c r="I157" s="76" t="s">
        <v>230</v>
      </c>
    </row>
    <row r="158" spans="1:9">
      <c r="A158" s="71" t="s">
        <v>301</v>
      </c>
      <c r="B158" s="72" t="s">
        <v>295</v>
      </c>
      <c r="C158" s="73">
        <v>9.26</v>
      </c>
      <c r="D158" s="73"/>
      <c r="E158" s="74">
        <v>8.8999999999999996E-2</v>
      </c>
      <c r="F158" s="74">
        <v>0.03</v>
      </c>
      <c r="G158" s="74">
        <v>0.128</v>
      </c>
      <c r="H158" s="74">
        <v>4.8000000000000001E-2</v>
      </c>
      <c r="I158" s="76" t="s">
        <v>230</v>
      </c>
    </row>
    <row r="159" spans="1:9">
      <c r="A159" s="71" t="s">
        <v>302</v>
      </c>
      <c r="B159" s="72" t="s">
        <v>295</v>
      </c>
      <c r="C159" s="73">
        <v>8.81</v>
      </c>
      <c r="D159" s="73"/>
      <c r="E159" s="74">
        <v>8.2000000000000003E-2</v>
      </c>
      <c r="F159" s="74">
        <v>0.03</v>
      </c>
      <c r="G159" s="74">
        <v>0.13100000000000001</v>
      </c>
      <c r="H159" s="74">
        <v>4.7E-2</v>
      </c>
      <c r="I159" s="76" t="s">
        <v>230</v>
      </c>
    </row>
    <row r="160" spans="1:9">
      <c r="A160" s="71" t="s">
        <v>303</v>
      </c>
      <c r="B160" s="72" t="s">
        <v>295</v>
      </c>
      <c r="C160" s="73">
        <v>9.2100000000000009</v>
      </c>
      <c r="D160" s="73"/>
      <c r="E160" s="74">
        <v>9.1999999999999998E-2</v>
      </c>
      <c r="F160" s="74">
        <v>2.9000000000000001E-2</v>
      </c>
      <c r="G160" s="74">
        <v>0.14199999999999999</v>
      </c>
      <c r="H160" s="74">
        <v>3.7999999999999999E-2</v>
      </c>
      <c r="I160" s="76" t="s">
        <v>230</v>
      </c>
    </row>
    <row r="161" spans="1:9">
      <c r="A161" s="71" t="s">
        <v>304</v>
      </c>
      <c r="B161" s="72" t="s">
        <v>295</v>
      </c>
      <c r="C161" s="73">
        <v>6.84</v>
      </c>
      <c r="D161" s="73"/>
      <c r="E161" s="74">
        <v>0.12</v>
      </c>
      <c r="F161" s="74">
        <v>2.9000000000000001E-2</v>
      </c>
      <c r="G161" s="74">
        <v>0.13500000000000001</v>
      </c>
      <c r="H161" s="74">
        <v>3.7999999999999999E-2</v>
      </c>
      <c r="I161" s="76" t="s">
        <v>230</v>
      </c>
    </row>
    <row r="162" spans="1:9">
      <c r="A162" s="71" t="s">
        <v>305</v>
      </c>
      <c r="B162" s="72" t="s">
        <v>295</v>
      </c>
      <c r="C162" s="73">
        <v>10.15</v>
      </c>
      <c r="D162" s="73"/>
      <c r="E162" s="74">
        <v>0.1</v>
      </c>
      <c r="F162" s="74">
        <v>2.9000000000000001E-2</v>
      </c>
      <c r="G162" s="74">
        <v>0.14799999999999999</v>
      </c>
      <c r="H162" s="74">
        <v>3.7999999999999999E-2</v>
      </c>
      <c r="I162" s="76" t="s">
        <v>230</v>
      </c>
    </row>
    <row r="163" spans="1:9">
      <c r="A163" s="71" t="s">
        <v>306</v>
      </c>
      <c r="B163" s="72" t="s">
        <v>295</v>
      </c>
      <c r="C163" s="73">
        <v>8.35</v>
      </c>
      <c r="D163" s="73"/>
      <c r="E163" s="74">
        <v>9.6000000000000002E-2</v>
      </c>
      <c r="F163" s="74">
        <v>2.9000000000000001E-2</v>
      </c>
      <c r="G163" s="74">
        <v>0.14199999999999999</v>
      </c>
      <c r="H163" s="74">
        <v>3.7999999999999999E-2</v>
      </c>
      <c r="I163" s="76" t="s">
        <v>230</v>
      </c>
    </row>
    <row r="164" spans="1:9">
      <c r="A164" s="71" t="s">
        <v>307</v>
      </c>
      <c r="B164" s="72" t="s">
        <v>295</v>
      </c>
      <c r="C164" s="73">
        <v>10.44</v>
      </c>
      <c r="D164" s="73"/>
      <c r="E164" s="74">
        <v>7.5999999999999998E-2</v>
      </c>
      <c r="F164" s="74">
        <v>2.9000000000000001E-2</v>
      </c>
      <c r="G164" s="74">
        <v>0.127</v>
      </c>
      <c r="H164" s="74">
        <v>3.7999999999999999E-2</v>
      </c>
      <c r="I164" s="76" t="s">
        <v>230</v>
      </c>
    </row>
    <row r="165" spans="1:9">
      <c r="A165" s="71" t="s">
        <v>308</v>
      </c>
      <c r="B165" s="72" t="s">
        <v>295</v>
      </c>
      <c r="C165" s="73">
        <v>6.83</v>
      </c>
      <c r="D165" s="73"/>
      <c r="E165" s="74">
        <v>0.115</v>
      </c>
      <c r="F165" s="74">
        <v>2.9000000000000001E-2</v>
      </c>
      <c r="G165" s="74">
        <v>0.16900000000000001</v>
      </c>
      <c r="H165" s="74">
        <v>3.7999999999999999E-2</v>
      </c>
      <c r="I165" s="76" t="s">
        <v>230</v>
      </c>
    </row>
    <row r="166" spans="1:9">
      <c r="A166" s="71" t="s">
        <v>309</v>
      </c>
      <c r="B166" s="72" t="s">
        <v>295</v>
      </c>
      <c r="C166" s="73">
        <v>6.76</v>
      </c>
      <c r="D166" s="73"/>
      <c r="E166" s="74">
        <v>0.10100000000000001</v>
      </c>
      <c r="F166" s="74">
        <v>3.1E-2</v>
      </c>
      <c r="G166" s="74">
        <v>0.13500000000000001</v>
      </c>
      <c r="H166" s="74">
        <v>4.7E-2</v>
      </c>
      <c r="I166" s="76" t="s">
        <v>230</v>
      </c>
    </row>
    <row r="167" spans="1:9">
      <c r="A167" s="71" t="s">
        <v>310</v>
      </c>
      <c r="B167" s="72" t="s">
        <v>295</v>
      </c>
      <c r="C167" s="73">
        <v>6.79</v>
      </c>
      <c r="D167" s="73"/>
      <c r="E167" s="74">
        <v>0.11899999999999999</v>
      </c>
      <c r="F167" s="74">
        <v>2.9000000000000001E-2</v>
      </c>
      <c r="G167" s="74">
        <v>0.151</v>
      </c>
      <c r="H167" s="74">
        <v>3.7999999999999999E-2</v>
      </c>
      <c r="I167" s="76" t="s">
        <v>230</v>
      </c>
    </row>
    <row r="168" spans="1:9">
      <c r="A168" s="71" t="s">
        <v>311</v>
      </c>
      <c r="B168" s="72" t="s">
        <v>295</v>
      </c>
      <c r="C168" s="73">
        <v>6.72</v>
      </c>
      <c r="D168" s="73"/>
      <c r="E168" s="74">
        <v>8.3000000000000004E-2</v>
      </c>
      <c r="F168" s="74">
        <v>2.5000000000000001E-2</v>
      </c>
      <c r="G168" s="74">
        <v>0.13100000000000001</v>
      </c>
      <c r="H168" s="74">
        <v>0.04</v>
      </c>
      <c r="I168" s="76" t="s">
        <v>230</v>
      </c>
    </row>
    <row r="169" spans="1:9">
      <c r="A169" s="71" t="s">
        <v>312</v>
      </c>
      <c r="B169" s="72" t="s">
        <v>295</v>
      </c>
      <c r="C169" s="73">
        <v>6.28</v>
      </c>
      <c r="D169" s="73"/>
      <c r="E169" s="74">
        <v>0.1</v>
      </c>
      <c r="F169" s="74">
        <v>3.1E-2</v>
      </c>
      <c r="G169" s="74">
        <v>0.11799999999999999</v>
      </c>
      <c r="H169" s="74">
        <v>3.9E-2</v>
      </c>
      <c r="I169" s="76" t="s">
        <v>230</v>
      </c>
    </row>
    <row r="170" spans="1:9">
      <c r="A170" s="71" t="s">
        <v>313</v>
      </c>
      <c r="B170" s="72" t="s">
        <v>314</v>
      </c>
      <c r="C170" s="73">
        <v>9.14</v>
      </c>
      <c r="D170" s="73"/>
      <c r="E170" s="74">
        <v>9.6791888078540098E-2</v>
      </c>
      <c r="F170" s="74">
        <v>5.3174118030227098E-2</v>
      </c>
      <c r="G170" s="74">
        <v>0.15026619412006301</v>
      </c>
      <c r="H170" s="74">
        <v>0.104954384603721</v>
      </c>
      <c r="I170" s="76" t="s">
        <v>315</v>
      </c>
    </row>
    <row r="171" spans="1:9">
      <c r="A171" s="71" t="s">
        <v>316</v>
      </c>
      <c r="B171" s="72" t="s">
        <v>314</v>
      </c>
      <c r="C171" s="73">
        <v>9.5</v>
      </c>
      <c r="D171" s="73">
        <v>10.68</v>
      </c>
      <c r="E171" s="74">
        <v>0.16617141776031899</v>
      </c>
      <c r="F171" s="74">
        <v>3.1437312129797298E-4</v>
      </c>
      <c r="G171" s="74">
        <v>0.26492402866862302</v>
      </c>
      <c r="H171" s="74">
        <v>1.4085264165775499E-2</v>
      </c>
      <c r="I171" s="76" t="s">
        <v>315</v>
      </c>
    </row>
    <row r="172" spans="1:9">
      <c r="A172" s="71" t="s">
        <v>317</v>
      </c>
      <c r="B172" s="72" t="s">
        <v>314</v>
      </c>
      <c r="C172" s="73">
        <v>7.65</v>
      </c>
      <c r="D172" s="73"/>
      <c r="E172" s="74">
        <v>0.14608134866545</v>
      </c>
      <c r="F172" s="74">
        <v>1.8194369048829699E-2</v>
      </c>
      <c r="G172" s="74">
        <v>0.20575940858713601</v>
      </c>
      <c r="H172" s="74">
        <v>9.3139397181990699E-3</v>
      </c>
      <c r="I172" s="76" t="s">
        <v>315</v>
      </c>
    </row>
    <row r="173" spans="1:9">
      <c r="A173" s="71" t="s">
        <v>318</v>
      </c>
      <c r="B173" s="72" t="s">
        <v>314</v>
      </c>
      <c r="C173" s="73">
        <v>6.49</v>
      </c>
      <c r="D173" s="73">
        <v>10.52</v>
      </c>
      <c r="E173" s="74">
        <v>0.12427554530466001</v>
      </c>
      <c r="F173" s="74">
        <v>2.2584431049682E-2</v>
      </c>
      <c r="G173" s="74">
        <v>0.23037980393462501</v>
      </c>
      <c r="H173" s="74">
        <v>4.7962737497947001E-2</v>
      </c>
      <c r="I173" s="76" t="s">
        <v>315</v>
      </c>
    </row>
    <row r="174" spans="1:9">
      <c r="A174" s="71" t="s">
        <v>319</v>
      </c>
      <c r="B174" s="72" t="s">
        <v>314</v>
      </c>
      <c r="C174" s="73">
        <v>6.54</v>
      </c>
      <c r="D174" s="73">
        <v>10.99</v>
      </c>
      <c r="E174" s="74">
        <v>0.209816985995981</v>
      </c>
      <c r="F174" s="74">
        <v>7.3259457396331995E-2</v>
      </c>
      <c r="G174" s="74">
        <v>0.30110652188630699</v>
      </c>
      <c r="H174" s="74">
        <v>5.7284225254086198E-2</v>
      </c>
      <c r="I174" s="76" t="s">
        <v>315</v>
      </c>
    </row>
    <row r="175" spans="1:9">
      <c r="A175" s="71" t="s">
        <v>320</v>
      </c>
      <c r="B175" s="72" t="s">
        <v>314</v>
      </c>
      <c r="C175" s="73">
        <v>7.09</v>
      </c>
      <c r="D175" s="73">
        <v>11.41</v>
      </c>
      <c r="E175" s="74">
        <v>0.16921603531453799</v>
      </c>
      <c r="F175" s="74">
        <v>3.20563051912564E-2</v>
      </c>
      <c r="G175" s="74">
        <v>0.246908451587776</v>
      </c>
      <c r="H175" s="74">
        <v>4.0015805748217101E-2</v>
      </c>
      <c r="I175" s="76" t="s">
        <v>315</v>
      </c>
    </row>
    <row r="176" spans="1:9">
      <c r="A176" s="71" t="s">
        <v>321</v>
      </c>
      <c r="B176" s="72" t="s">
        <v>322</v>
      </c>
      <c r="C176" s="73">
        <v>7.97</v>
      </c>
      <c r="D176" s="73">
        <v>9.74</v>
      </c>
      <c r="E176" s="74">
        <v>0.15</v>
      </c>
      <c r="F176" s="74">
        <v>0.03</v>
      </c>
      <c r="G176" s="74">
        <v>0.28000000000000003</v>
      </c>
      <c r="H176" s="74">
        <v>0.05</v>
      </c>
      <c r="I176" s="76" t="s">
        <v>323</v>
      </c>
    </row>
    <row r="177" spans="1:9">
      <c r="A177" s="71" t="s">
        <v>324</v>
      </c>
      <c r="B177" s="72" t="s">
        <v>322</v>
      </c>
      <c r="C177" s="73">
        <v>6.37</v>
      </c>
      <c r="D177" s="73">
        <v>7.86</v>
      </c>
      <c r="E177" s="74">
        <v>0.28000000000000003</v>
      </c>
      <c r="F177" s="74">
        <v>0.03</v>
      </c>
      <c r="G177" s="74">
        <v>0.45</v>
      </c>
      <c r="H177" s="74">
        <v>0.05</v>
      </c>
      <c r="I177" s="76" t="s">
        <v>323</v>
      </c>
    </row>
    <row r="178" spans="1:9">
      <c r="A178" s="71" t="s">
        <v>325</v>
      </c>
      <c r="B178" s="72" t="s">
        <v>322</v>
      </c>
      <c r="C178" s="73">
        <v>8.2200000000000006</v>
      </c>
      <c r="D178" s="73">
        <v>9.73</v>
      </c>
      <c r="E178" s="74">
        <v>0.08</v>
      </c>
      <c r="F178" s="74">
        <v>0.03</v>
      </c>
      <c r="G178" s="74"/>
      <c r="H178" s="74"/>
      <c r="I178" s="76" t="s">
        <v>323</v>
      </c>
    </row>
    <row r="179" spans="1:9">
      <c r="A179" s="71" t="s">
        <v>326</v>
      </c>
      <c r="B179" s="72" t="s">
        <v>322</v>
      </c>
      <c r="C179" s="73">
        <v>11.65</v>
      </c>
      <c r="D179" s="73">
        <v>9.67</v>
      </c>
      <c r="E179" s="74">
        <v>0.11</v>
      </c>
      <c r="F179" s="74">
        <v>0.03</v>
      </c>
      <c r="G179" s="74"/>
      <c r="H179" s="74"/>
      <c r="I179" s="76" t="s">
        <v>323</v>
      </c>
    </row>
    <row r="180" spans="1:9">
      <c r="A180" s="71" t="s">
        <v>327</v>
      </c>
      <c r="B180" s="72" t="s">
        <v>322</v>
      </c>
      <c r="C180" s="73">
        <v>10.89</v>
      </c>
      <c r="D180" s="73">
        <v>12.31</v>
      </c>
      <c r="E180" s="74">
        <v>0.16</v>
      </c>
      <c r="F180" s="74">
        <v>2.9000000000000001E-2</v>
      </c>
      <c r="G180" s="74">
        <v>0.23</v>
      </c>
      <c r="H180" s="74">
        <v>5.1999999999999998E-2</v>
      </c>
      <c r="I180" s="76" t="s">
        <v>323</v>
      </c>
    </row>
    <row r="181" spans="1:9">
      <c r="A181" s="71" t="s">
        <v>328</v>
      </c>
      <c r="B181" s="72" t="s">
        <v>322</v>
      </c>
      <c r="C181" s="73">
        <v>10.51</v>
      </c>
      <c r="D181" s="73">
        <v>11.48</v>
      </c>
      <c r="E181" s="74">
        <v>0.31</v>
      </c>
      <c r="F181" s="74">
        <v>0.04</v>
      </c>
      <c r="G181" s="74"/>
      <c r="H181" s="74"/>
      <c r="I181" s="76" t="s">
        <v>323</v>
      </c>
    </row>
    <row r="182" spans="1:9">
      <c r="A182" s="71" t="s">
        <v>329</v>
      </c>
      <c r="B182" s="72" t="s">
        <v>322</v>
      </c>
      <c r="C182" s="73">
        <v>7.42</v>
      </c>
      <c r="D182" s="73">
        <v>11.94</v>
      </c>
      <c r="E182" s="74">
        <v>0.33</v>
      </c>
      <c r="F182" s="74">
        <v>0.04</v>
      </c>
      <c r="G182" s="74"/>
      <c r="H182" s="74"/>
      <c r="I182" s="76" t="s">
        <v>323</v>
      </c>
    </row>
    <row r="183" spans="1:9">
      <c r="A183" s="71" t="s">
        <v>330</v>
      </c>
      <c r="B183" s="72" t="s">
        <v>322</v>
      </c>
      <c r="C183" s="73">
        <v>11.23</v>
      </c>
      <c r="D183" s="73">
        <v>12.45</v>
      </c>
      <c r="E183" s="74">
        <v>0.21</v>
      </c>
      <c r="F183" s="74">
        <v>0.04</v>
      </c>
      <c r="G183" s="74"/>
      <c r="H183" s="74"/>
      <c r="I183" s="76" t="s">
        <v>323</v>
      </c>
    </row>
    <row r="184" spans="1:9">
      <c r="A184" s="71" t="s">
        <v>331</v>
      </c>
      <c r="B184" s="72" t="s">
        <v>332</v>
      </c>
      <c r="C184" s="73">
        <v>7.62</v>
      </c>
      <c r="D184" s="73">
        <v>12.17</v>
      </c>
      <c r="E184" s="74">
        <v>0.13</v>
      </c>
      <c r="F184" s="74">
        <v>0.02</v>
      </c>
      <c r="G184" s="74">
        <v>0.21</v>
      </c>
      <c r="H184" s="74">
        <v>0.05</v>
      </c>
      <c r="I184" s="76" t="s">
        <v>333</v>
      </c>
    </row>
    <row r="185" spans="1:9">
      <c r="A185" s="71" t="s">
        <v>334</v>
      </c>
      <c r="B185" s="72" t="s">
        <v>332</v>
      </c>
      <c r="C185" s="73">
        <v>8.4499999999999993</v>
      </c>
      <c r="D185" s="73">
        <v>11.08</v>
      </c>
      <c r="E185" s="74">
        <v>0.13</v>
      </c>
      <c r="F185" s="74">
        <v>0.03</v>
      </c>
      <c r="G185" s="74">
        <v>0.18</v>
      </c>
      <c r="H185" s="74">
        <v>0.03</v>
      </c>
      <c r="I185" s="76" t="s">
        <v>333</v>
      </c>
    </row>
    <row r="186" spans="1:9">
      <c r="A186" s="71" t="s">
        <v>335</v>
      </c>
      <c r="B186" s="72" t="s">
        <v>332</v>
      </c>
      <c r="C186" s="73">
        <v>6.56</v>
      </c>
      <c r="D186" s="73">
        <v>12.97</v>
      </c>
      <c r="E186" s="74">
        <v>0.13</v>
      </c>
      <c r="F186" s="74">
        <v>0.01</v>
      </c>
      <c r="G186" s="74">
        <v>0.21</v>
      </c>
      <c r="H186" s="74">
        <v>0.01</v>
      </c>
      <c r="I186" s="76" t="s">
        <v>333</v>
      </c>
    </row>
    <row r="187" spans="1:9">
      <c r="A187" s="71" t="s">
        <v>336</v>
      </c>
      <c r="B187" s="72" t="s">
        <v>332</v>
      </c>
      <c r="C187" s="73">
        <v>6.27</v>
      </c>
      <c r="D187" s="73">
        <v>11.93</v>
      </c>
      <c r="E187" s="74">
        <v>0.12</v>
      </c>
      <c r="F187" s="74">
        <v>0.02</v>
      </c>
      <c r="G187" s="74">
        <v>0.19</v>
      </c>
      <c r="H187" s="74">
        <v>0.03</v>
      </c>
      <c r="I187" s="76" t="s">
        <v>333</v>
      </c>
    </row>
    <row r="188" spans="1:9">
      <c r="A188" s="71" t="s">
        <v>337</v>
      </c>
      <c r="B188" s="72" t="s">
        <v>338</v>
      </c>
      <c r="C188" s="73">
        <v>6.68</v>
      </c>
      <c r="D188" s="73">
        <v>11.11</v>
      </c>
      <c r="E188" s="74">
        <v>0.1</v>
      </c>
      <c r="F188" s="74">
        <v>0.02</v>
      </c>
      <c r="G188" s="74">
        <v>0.15</v>
      </c>
      <c r="H188" s="74">
        <v>0.02</v>
      </c>
      <c r="I188" s="76" t="s">
        <v>333</v>
      </c>
    </row>
    <row r="189" spans="1:9">
      <c r="A189" s="71" t="s">
        <v>339</v>
      </c>
      <c r="B189" s="72" t="s">
        <v>340</v>
      </c>
      <c r="C189" s="73">
        <v>9.81</v>
      </c>
      <c r="D189" s="73">
        <v>12.78</v>
      </c>
      <c r="E189" s="74">
        <v>7.0000000000000007E-2</v>
      </c>
      <c r="F189" s="74">
        <v>0.01</v>
      </c>
      <c r="G189" s="74">
        <v>0.12</v>
      </c>
      <c r="H189" s="74">
        <v>0.01</v>
      </c>
      <c r="I189" s="76" t="s">
        <v>333</v>
      </c>
    </row>
    <row r="190" spans="1:9">
      <c r="A190" s="71" t="s">
        <v>341</v>
      </c>
      <c r="B190" s="72" t="s">
        <v>342</v>
      </c>
      <c r="C190" s="73">
        <v>7.52</v>
      </c>
      <c r="D190" s="73">
        <v>11.26</v>
      </c>
      <c r="E190" s="74">
        <v>0.11</v>
      </c>
      <c r="F190" s="74">
        <v>0.01</v>
      </c>
      <c r="G190" s="74">
        <v>0.14000000000000001</v>
      </c>
      <c r="H190" s="74">
        <v>0.01</v>
      </c>
      <c r="I190" s="76" t="s">
        <v>333</v>
      </c>
    </row>
    <row r="191" spans="1:9">
      <c r="A191" s="71" t="s">
        <v>343</v>
      </c>
      <c r="B191" s="72" t="s">
        <v>342</v>
      </c>
      <c r="C191" s="73">
        <v>6.47</v>
      </c>
      <c r="D191" s="73">
        <v>11.65</v>
      </c>
      <c r="E191" s="74">
        <v>0.1</v>
      </c>
      <c r="F191" s="74">
        <v>0.02</v>
      </c>
      <c r="G191" s="74">
        <v>0.16</v>
      </c>
      <c r="H191" s="74">
        <v>0.02</v>
      </c>
      <c r="I191" s="76" t="s">
        <v>333</v>
      </c>
    </row>
    <row r="192" spans="1:9">
      <c r="A192" s="71" t="s">
        <v>344</v>
      </c>
      <c r="B192" s="72" t="s">
        <v>345</v>
      </c>
      <c r="C192" s="73">
        <v>8.24</v>
      </c>
      <c r="D192" s="73">
        <v>10.43</v>
      </c>
      <c r="E192" s="74">
        <v>0.2</v>
      </c>
      <c r="F192" s="74">
        <v>0.01</v>
      </c>
      <c r="G192" s="74">
        <v>0.34</v>
      </c>
      <c r="H192" s="74">
        <v>0.02</v>
      </c>
      <c r="I192" s="76" t="s">
        <v>333</v>
      </c>
    </row>
    <row r="193" spans="1:9">
      <c r="A193" s="71" t="s">
        <v>346</v>
      </c>
      <c r="B193" s="72" t="s">
        <v>345</v>
      </c>
      <c r="C193" s="73">
        <v>8.9499999999999993</v>
      </c>
      <c r="D193" s="73">
        <v>12.05</v>
      </c>
      <c r="E193" s="74">
        <v>0.13</v>
      </c>
      <c r="F193" s="74">
        <v>0.03</v>
      </c>
      <c r="G193" s="74">
        <v>0.24</v>
      </c>
      <c r="H193" s="74">
        <v>0.03</v>
      </c>
      <c r="I193" s="76" t="s">
        <v>333</v>
      </c>
    </row>
    <row r="194" spans="1:9">
      <c r="A194" s="71" t="s">
        <v>347</v>
      </c>
      <c r="B194" s="72" t="s">
        <v>345</v>
      </c>
      <c r="C194" s="73">
        <v>8.4499999999999993</v>
      </c>
      <c r="D194" s="73">
        <v>11.56</v>
      </c>
      <c r="E194" s="74">
        <v>0.14000000000000001</v>
      </c>
      <c r="F194" s="74">
        <v>0.01</v>
      </c>
      <c r="G194" s="74">
        <v>0.24</v>
      </c>
      <c r="H194" s="74">
        <v>0.03</v>
      </c>
      <c r="I194" s="76" t="s">
        <v>333</v>
      </c>
    </row>
    <row r="195" spans="1:9">
      <c r="A195" s="71" t="s">
        <v>348</v>
      </c>
      <c r="B195" s="72" t="s">
        <v>345</v>
      </c>
      <c r="C195" s="73">
        <v>8.84</v>
      </c>
      <c r="D195" s="73">
        <v>10.7</v>
      </c>
      <c r="E195" s="74">
        <v>0.14000000000000001</v>
      </c>
      <c r="F195" s="74">
        <v>0.02</v>
      </c>
      <c r="G195" s="74">
        <v>0.22</v>
      </c>
      <c r="H195" s="74">
        <v>0.03</v>
      </c>
      <c r="I195" s="76" t="s">
        <v>333</v>
      </c>
    </row>
    <row r="196" spans="1:9">
      <c r="A196" s="71" t="s">
        <v>349</v>
      </c>
      <c r="B196" s="72" t="s">
        <v>345</v>
      </c>
      <c r="C196" s="73">
        <v>11.99</v>
      </c>
      <c r="D196" s="73">
        <v>11.18</v>
      </c>
      <c r="E196" s="74">
        <v>0.18</v>
      </c>
      <c r="F196" s="74">
        <v>0.02</v>
      </c>
      <c r="G196" s="74">
        <v>0.23</v>
      </c>
      <c r="H196" s="74">
        <v>0.02</v>
      </c>
      <c r="I196" s="76" t="s">
        <v>333</v>
      </c>
    </row>
    <row r="197" spans="1:9">
      <c r="A197" s="71" t="s">
        <v>350</v>
      </c>
      <c r="B197" s="72" t="s">
        <v>345</v>
      </c>
      <c r="C197" s="73">
        <v>8.1999999999999993</v>
      </c>
      <c r="D197" s="73">
        <v>11.59</v>
      </c>
      <c r="E197" s="74">
        <v>0.14000000000000001</v>
      </c>
      <c r="F197" s="74">
        <v>0.01</v>
      </c>
      <c r="G197" s="74">
        <v>0.23</v>
      </c>
      <c r="H197" s="74">
        <v>0.01</v>
      </c>
      <c r="I197" s="76" t="s">
        <v>333</v>
      </c>
    </row>
    <row r="198" spans="1:9">
      <c r="A198" s="71" t="s">
        <v>351</v>
      </c>
      <c r="B198" s="72" t="s">
        <v>345</v>
      </c>
      <c r="C198" s="73">
        <v>9.6999999999999993</v>
      </c>
      <c r="D198" s="73">
        <v>11.32</v>
      </c>
      <c r="E198" s="74">
        <v>0.17</v>
      </c>
      <c r="F198" s="74">
        <v>0.03</v>
      </c>
      <c r="G198" s="74">
        <v>0.28000000000000003</v>
      </c>
      <c r="H198" s="74">
        <v>0.04</v>
      </c>
      <c r="I198" s="76" t="s">
        <v>333</v>
      </c>
    </row>
    <row r="199" spans="1:9">
      <c r="A199" s="71" t="s">
        <v>352</v>
      </c>
      <c r="B199" s="72" t="s">
        <v>345</v>
      </c>
      <c r="C199" s="73">
        <v>8.91</v>
      </c>
      <c r="D199" s="73">
        <v>12.4</v>
      </c>
      <c r="E199" s="74">
        <v>0.25</v>
      </c>
      <c r="F199" s="74">
        <v>0.05</v>
      </c>
      <c r="G199" s="74">
        <v>0.28000000000000003</v>
      </c>
      <c r="H199" s="74">
        <v>0.02</v>
      </c>
      <c r="I199" s="76" t="s">
        <v>333</v>
      </c>
    </row>
    <row r="200" spans="1:9">
      <c r="A200" s="71" t="s">
        <v>353</v>
      </c>
      <c r="B200" s="72" t="s">
        <v>345</v>
      </c>
      <c r="C200" s="73">
        <v>9.7200000000000006</v>
      </c>
      <c r="D200" s="73">
        <v>10.35</v>
      </c>
      <c r="E200" s="74">
        <v>0.2</v>
      </c>
      <c r="F200" s="74">
        <v>0.02</v>
      </c>
      <c r="G200" s="74">
        <v>0.28000000000000003</v>
      </c>
      <c r="H200" s="74">
        <v>0.02</v>
      </c>
      <c r="I200" s="76" t="s">
        <v>333</v>
      </c>
    </row>
    <row r="201" spans="1:9">
      <c r="A201" s="71" t="s">
        <v>354</v>
      </c>
      <c r="B201" s="72" t="s">
        <v>355</v>
      </c>
      <c r="C201" s="73">
        <v>8.6999999999999993</v>
      </c>
      <c r="D201" s="73">
        <v>11.03</v>
      </c>
      <c r="E201" s="74">
        <v>0.14000000000000001</v>
      </c>
      <c r="F201" s="74">
        <v>0.03</v>
      </c>
      <c r="G201" s="74">
        <v>0.16</v>
      </c>
      <c r="H201" s="74">
        <v>0.02</v>
      </c>
      <c r="I201" s="76" t="s">
        <v>333</v>
      </c>
    </row>
    <row r="202" spans="1:9">
      <c r="A202" s="71" t="s">
        <v>356</v>
      </c>
      <c r="B202" s="72" t="s">
        <v>355</v>
      </c>
      <c r="C202" s="73">
        <v>7.94</v>
      </c>
      <c r="D202" s="73">
        <v>10.48</v>
      </c>
      <c r="E202" s="74">
        <v>0.16</v>
      </c>
      <c r="F202" s="74">
        <v>0.02</v>
      </c>
      <c r="G202" s="74">
        <v>0.22</v>
      </c>
      <c r="H202" s="74">
        <v>0.01</v>
      </c>
      <c r="I202" s="76" t="s">
        <v>333</v>
      </c>
    </row>
    <row r="203" spans="1:9">
      <c r="A203" s="71" t="s">
        <v>357</v>
      </c>
      <c r="B203" s="72" t="s">
        <v>355</v>
      </c>
      <c r="C203" s="73">
        <v>11.8</v>
      </c>
      <c r="D203" s="73">
        <v>8.68</v>
      </c>
      <c r="E203" s="74">
        <v>0.15</v>
      </c>
      <c r="F203" s="74">
        <v>0.01</v>
      </c>
      <c r="G203" s="74">
        <v>0.2</v>
      </c>
      <c r="H203" s="74">
        <v>0.01</v>
      </c>
      <c r="I203" s="76" t="s">
        <v>333</v>
      </c>
    </row>
    <row r="204" spans="1:9">
      <c r="A204" s="71" t="s">
        <v>358</v>
      </c>
      <c r="B204" s="72" t="s">
        <v>359</v>
      </c>
      <c r="C204" s="73">
        <v>10.36</v>
      </c>
      <c r="D204" s="73">
        <v>9.94</v>
      </c>
      <c r="E204" s="74">
        <v>0.14000000000000001</v>
      </c>
      <c r="F204" s="74">
        <v>0.03</v>
      </c>
      <c r="G204" s="74">
        <v>0.18</v>
      </c>
      <c r="H204" s="74">
        <v>0.02</v>
      </c>
      <c r="I204" s="76" t="s">
        <v>333</v>
      </c>
    </row>
    <row r="205" spans="1:9">
      <c r="A205" s="71" t="s">
        <v>360</v>
      </c>
      <c r="B205" s="72" t="s">
        <v>359</v>
      </c>
      <c r="C205" s="73">
        <v>9.6300000000000008</v>
      </c>
      <c r="D205" s="73">
        <v>9.8000000000000007</v>
      </c>
      <c r="E205" s="74">
        <v>0.2</v>
      </c>
      <c r="F205" s="74">
        <v>0.04</v>
      </c>
      <c r="G205" s="74">
        <v>0.24</v>
      </c>
      <c r="H205" s="74">
        <v>0.02</v>
      </c>
      <c r="I205" s="76" t="s">
        <v>333</v>
      </c>
    </row>
    <row r="206" spans="1:9">
      <c r="A206" s="71" t="s">
        <v>361</v>
      </c>
      <c r="B206" s="72" t="s">
        <v>359</v>
      </c>
      <c r="C206" s="73">
        <v>8.24</v>
      </c>
      <c r="D206" s="73">
        <v>9.99</v>
      </c>
      <c r="E206" s="74">
        <v>0.18</v>
      </c>
      <c r="F206" s="74">
        <v>0.02</v>
      </c>
      <c r="G206" s="74">
        <v>0.22</v>
      </c>
      <c r="H206" s="74">
        <v>0.02</v>
      </c>
      <c r="I206" s="76" t="s">
        <v>333</v>
      </c>
    </row>
    <row r="207" spans="1:9">
      <c r="A207" s="71" t="s">
        <v>362</v>
      </c>
      <c r="B207" s="72" t="s">
        <v>359</v>
      </c>
      <c r="C207" s="73">
        <v>10.83</v>
      </c>
      <c r="D207" s="73">
        <v>10.28</v>
      </c>
      <c r="E207" s="74">
        <v>0.16</v>
      </c>
      <c r="F207" s="74">
        <v>0.01</v>
      </c>
      <c r="G207" s="74">
        <v>0.24</v>
      </c>
      <c r="H207" s="74">
        <v>0.02</v>
      </c>
      <c r="I207" s="76" t="s">
        <v>333</v>
      </c>
    </row>
    <row r="208" spans="1:9">
      <c r="A208" s="71" t="s">
        <v>363</v>
      </c>
      <c r="B208" s="72" t="s">
        <v>359</v>
      </c>
      <c r="C208" s="73">
        <v>8.16</v>
      </c>
      <c r="D208" s="73">
        <v>9.31</v>
      </c>
      <c r="E208" s="74">
        <v>0.22</v>
      </c>
      <c r="F208" s="74">
        <v>0.04</v>
      </c>
      <c r="G208" s="74">
        <v>0.28000000000000003</v>
      </c>
      <c r="H208" s="74">
        <v>0.02</v>
      </c>
      <c r="I208" s="76" t="s">
        <v>333</v>
      </c>
    </row>
    <row r="209" spans="1:9">
      <c r="A209" s="71" t="s">
        <v>364</v>
      </c>
      <c r="B209" s="72" t="s">
        <v>359</v>
      </c>
      <c r="C209" s="73">
        <v>6.6</v>
      </c>
      <c r="D209" s="73">
        <v>10.82</v>
      </c>
      <c r="E209" s="74">
        <v>0.16</v>
      </c>
      <c r="F209" s="74">
        <v>0.02</v>
      </c>
      <c r="G209" s="74">
        <v>0.24</v>
      </c>
      <c r="H209" s="74">
        <v>0.02</v>
      </c>
      <c r="I209" s="76" t="s">
        <v>333</v>
      </c>
    </row>
    <row r="210" spans="1:9">
      <c r="A210" s="71" t="s">
        <v>365</v>
      </c>
      <c r="B210" s="72" t="s">
        <v>359</v>
      </c>
      <c r="C210" s="73">
        <v>6</v>
      </c>
      <c r="D210" s="73">
        <v>10.53</v>
      </c>
      <c r="E210" s="74">
        <v>0.17</v>
      </c>
      <c r="F210" s="74">
        <v>0.01</v>
      </c>
      <c r="G210" s="74">
        <v>0.27</v>
      </c>
      <c r="H210" s="74">
        <v>0</v>
      </c>
      <c r="I210" s="76" t="s">
        <v>333</v>
      </c>
    </row>
    <row r="211" spans="1:9">
      <c r="A211" s="71" t="s">
        <v>366</v>
      </c>
      <c r="B211" s="72" t="s">
        <v>367</v>
      </c>
      <c r="C211" s="73">
        <v>8.1300000000000008</v>
      </c>
      <c r="D211" s="73">
        <v>9.75</v>
      </c>
      <c r="E211" s="74">
        <v>0.18</v>
      </c>
      <c r="F211" s="74">
        <v>0.03</v>
      </c>
      <c r="G211" s="74">
        <v>0.26</v>
      </c>
      <c r="H211" s="74">
        <v>0.01</v>
      </c>
      <c r="I211" s="76" t="s">
        <v>333</v>
      </c>
    </row>
    <row r="212" spans="1:9">
      <c r="A212" s="71" t="s">
        <v>368</v>
      </c>
      <c r="B212" s="72" t="s">
        <v>367</v>
      </c>
      <c r="C212" s="73">
        <v>7.83</v>
      </c>
      <c r="D212" s="73">
        <v>9.32</v>
      </c>
      <c r="E212" s="74">
        <v>0.2</v>
      </c>
      <c r="F212" s="74">
        <v>0.01</v>
      </c>
      <c r="G212" s="74">
        <v>0.27</v>
      </c>
      <c r="H212" s="74">
        <v>0.01</v>
      </c>
      <c r="I212" s="76" t="s">
        <v>333</v>
      </c>
    </row>
    <row r="213" spans="1:9">
      <c r="A213" s="71" t="s">
        <v>369</v>
      </c>
      <c r="B213" s="72" t="s">
        <v>367</v>
      </c>
      <c r="C213" s="73">
        <v>9.73</v>
      </c>
      <c r="D213" s="73">
        <v>9.66</v>
      </c>
      <c r="E213" s="74">
        <v>0.2</v>
      </c>
      <c r="F213" s="74">
        <v>0.01</v>
      </c>
      <c r="G213" s="74">
        <v>0.26</v>
      </c>
      <c r="H213" s="74">
        <v>0.02</v>
      </c>
      <c r="I213" s="76" t="s">
        <v>333</v>
      </c>
    </row>
    <row r="214" spans="1:9">
      <c r="A214" s="71" t="s">
        <v>370</v>
      </c>
      <c r="B214" s="72" t="s">
        <v>371</v>
      </c>
      <c r="C214" s="73">
        <v>6.25</v>
      </c>
      <c r="D214" s="73">
        <v>9.34</v>
      </c>
      <c r="E214" s="74">
        <v>0.15</v>
      </c>
      <c r="F214" s="74">
        <v>0.01</v>
      </c>
      <c r="G214" s="74">
        <v>0.21</v>
      </c>
      <c r="H214" s="74">
        <v>0.03</v>
      </c>
      <c r="I214" s="76" t="s">
        <v>333</v>
      </c>
    </row>
    <row r="215" spans="1:9">
      <c r="A215" s="71" t="s">
        <v>372</v>
      </c>
      <c r="B215" s="72" t="s">
        <v>373</v>
      </c>
      <c r="C215" s="73">
        <v>8.17</v>
      </c>
      <c r="D215" s="73">
        <v>10.36</v>
      </c>
      <c r="E215" s="74">
        <v>0.26</v>
      </c>
      <c r="F215" s="74">
        <v>0.02</v>
      </c>
      <c r="G215" s="74">
        <v>0.37</v>
      </c>
      <c r="H215" s="74">
        <v>0.01</v>
      </c>
      <c r="I215" s="76" t="s">
        <v>333</v>
      </c>
    </row>
    <row r="216" spans="1:9">
      <c r="A216" s="71" t="s">
        <v>374</v>
      </c>
      <c r="B216" s="72" t="s">
        <v>373</v>
      </c>
      <c r="C216" s="73">
        <v>7.02</v>
      </c>
      <c r="D216" s="73">
        <v>9.52</v>
      </c>
      <c r="E216" s="74">
        <v>0.18</v>
      </c>
      <c r="F216" s="74">
        <v>0.01</v>
      </c>
      <c r="G216" s="74">
        <v>0.27</v>
      </c>
      <c r="H216" s="74">
        <v>0.04</v>
      </c>
      <c r="I216" s="76" t="s">
        <v>333</v>
      </c>
    </row>
    <row r="218" spans="1:9">
      <c r="A218" s="77" t="s">
        <v>375</v>
      </c>
      <c r="B218" s="78"/>
      <c r="C218" s="79">
        <f>AVERAGE(C138:C216)</f>
        <v>8.3582278481012668</v>
      </c>
      <c r="D218" s="79">
        <f>AVERAGE(D138:D216)</f>
        <v>10.756916666666667</v>
      </c>
      <c r="E218" s="81">
        <f>AVERAGE(E138:E216)</f>
        <v>0.14558674963442389</v>
      </c>
      <c r="F218" s="81"/>
      <c r="G218" s="81">
        <f t="shared" ref="G218" si="0">AVERAGE(G138:G216)</f>
        <v>0.20531546498357472</v>
      </c>
    </row>
    <row r="219" spans="1:9">
      <c r="A219" s="87" t="s">
        <v>226</v>
      </c>
      <c r="B219" s="88"/>
      <c r="C219" s="89">
        <f>STDEV(C138:C216)*2/SQRT(79)</f>
        <v>0.34604113529316616</v>
      </c>
      <c r="D219" s="89">
        <f>STDEV(D138:D216)*2/SQRT(79)</f>
        <v>0.24693215029236551</v>
      </c>
      <c r="E219" s="90">
        <f>STDEV(E138:E216)*2/SQRT(79)</f>
        <v>1.171265245816806E-2</v>
      </c>
      <c r="F219" s="90"/>
      <c r="G219" s="90">
        <f t="shared" ref="G219" si="1">STDEV(G138:G216)*2/SQRT(79)</f>
        <v>1.4509345538313683E-2</v>
      </c>
      <c r="H219" s="91"/>
      <c r="I219" s="91"/>
    </row>
    <row r="222" spans="1:9">
      <c r="A222" s="84" t="s">
        <v>70</v>
      </c>
      <c r="B222" s="71" t="s">
        <v>376</v>
      </c>
    </row>
    <row r="223" spans="1:9">
      <c r="A223" s="71"/>
      <c r="B223" s="71" t="s">
        <v>377</v>
      </c>
    </row>
    <row r="224" spans="1:9">
      <c r="A224" s="71"/>
      <c r="B224" s="71"/>
    </row>
    <row r="225" spans="1:2">
      <c r="A225" s="71"/>
      <c r="B225" s="71"/>
    </row>
    <row r="226" spans="1:2">
      <c r="A226" s="84" t="s">
        <v>76</v>
      </c>
      <c r="B226" s="71"/>
    </row>
    <row r="227" spans="1:2">
      <c r="A227" s="1" t="s">
        <v>378</v>
      </c>
      <c r="B227" s="71"/>
    </row>
    <row r="228" spans="1:2">
      <c r="A228" s="1" t="s">
        <v>379</v>
      </c>
      <c r="B228" s="71"/>
    </row>
    <row r="229" spans="1:2">
      <c r="A229" s="1" t="s">
        <v>380</v>
      </c>
      <c r="B229" s="71"/>
    </row>
    <row r="230" spans="1:2">
      <c r="A230" s="1" t="s">
        <v>381</v>
      </c>
      <c r="B230" s="71"/>
    </row>
    <row r="231" spans="1:2">
      <c r="A231" s="1" t="s">
        <v>382</v>
      </c>
      <c r="B231" s="71"/>
    </row>
    <row r="232" spans="1:2">
      <c r="A232" s="1" t="s">
        <v>383</v>
      </c>
      <c r="B232" s="71"/>
    </row>
    <row r="233" spans="1:2">
      <c r="A233" s="1" t="s">
        <v>384</v>
      </c>
      <c r="B233" s="71"/>
    </row>
    <row r="234" spans="1:2">
      <c r="A234" s="1" t="s">
        <v>385</v>
      </c>
      <c r="B234" s="71"/>
    </row>
    <row r="235" spans="1:2">
      <c r="A235" s="71" t="s">
        <v>386</v>
      </c>
      <c r="B235" s="71"/>
    </row>
    <row r="236" spans="1:2">
      <c r="A236" s="71"/>
      <c r="B236" s="71"/>
    </row>
    <row r="238" spans="1:2" s="128" customFormat="1">
      <c r="A238" s="128" t="s">
        <v>1105</v>
      </c>
    </row>
    <row r="239" spans="1:2">
      <c r="A239" t="s">
        <v>1103</v>
      </c>
    </row>
    <row r="240" spans="1:2">
      <c r="A240" t="s">
        <v>1104</v>
      </c>
    </row>
  </sheetData>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414"/>
  <sheetViews>
    <sheetView topLeftCell="A391" workbookViewId="0">
      <selection activeCell="A412" sqref="A412:XFD412"/>
    </sheetView>
  </sheetViews>
  <sheetFormatPr defaultColWidth="9" defaultRowHeight="15"/>
  <cols>
    <col min="1" max="1" width="16.42578125" style="1" customWidth="1"/>
    <col min="2" max="2" width="19.28515625" style="1" customWidth="1"/>
    <col min="3" max="4" width="9" style="9"/>
    <col min="5" max="6" width="9" style="2"/>
    <col min="7" max="7" width="18.140625" style="1" customWidth="1"/>
    <col min="8" max="16384" width="9" style="1"/>
  </cols>
  <sheetData>
    <row r="1" spans="1:15" customFormat="1"/>
    <row r="2" spans="1:15" customFormat="1"/>
    <row r="3" spans="1:15" customFormat="1"/>
    <row r="4" spans="1:15" customFormat="1"/>
    <row r="5" spans="1:15" customFormat="1"/>
    <row r="7" spans="1:15">
      <c r="A7" s="121" t="s">
        <v>1100</v>
      </c>
    </row>
    <row r="9" spans="1:15" ht="17.25">
      <c r="A9" s="13" t="s">
        <v>0</v>
      </c>
      <c r="B9" s="14" t="s">
        <v>102</v>
      </c>
      <c r="C9" s="15" t="s">
        <v>387</v>
      </c>
      <c r="D9" s="15" t="s">
        <v>6</v>
      </c>
      <c r="E9" s="16" t="s">
        <v>388</v>
      </c>
      <c r="F9" s="16" t="s">
        <v>2</v>
      </c>
      <c r="G9" s="13" t="s">
        <v>107</v>
      </c>
      <c r="H9" s="33"/>
      <c r="I9" s="50" t="s">
        <v>389</v>
      </c>
      <c r="J9" s="19" t="s">
        <v>390</v>
      </c>
      <c r="K9" s="50"/>
      <c r="L9" s="50" t="s">
        <v>391</v>
      </c>
      <c r="M9" s="50" t="s">
        <v>392</v>
      </c>
      <c r="N9" s="50" t="s">
        <v>6</v>
      </c>
      <c r="O9" s="50" t="s">
        <v>8</v>
      </c>
    </row>
    <row r="10" spans="1:15">
      <c r="A10" s="17" t="s">
        <v>393</v>
      </c>
      <c r="B10" s="18"/>
      <c r="C10" s="19"/>
      <c r="D10" s="19"/>
      <c r="E10" s="20"/>
      <c r="F10" s="20"/>
      <c r="G10" s="17"/>
      <c r="H10" s="33"/>
      <c r="I10" s="50"/>
      <c r="J10" s="19"/>
      <c r="K10" s="50"/>
      <c r="L10" s="51">
        <f>AVERAGE(C11:C252)</f>
        <v>9.4517730673154832E-2</v>
      </c>
      <c r="M10" s="52">
        <f>MEDIAN(C11:C252)</f>
        <v>0.09</v>
      </c>
      <c r="N10" s="52">
        <f>STDEV(C11:C252)*2/SQRT(O10)</f>
        <v>8.6624415197089216E-3</v>
      </c>
      <c r="O10" s="53">
        <f>COUNT(C11:C252)</f>
        <v>238</v>
      </c>
    </row>
    <row r="11" spans="1:15" ht="14.25" customHeight="1">
      <c r="A11" s="21" t="s">
        <v>394</v>
      </c>
      <c r="B11" s="21" t="s">
        <v>395</v>
      </c>
      <c r="C11" s="23">
        <v>0.24</v>
      </c>
      <c r="D11" s="23">
        <v>0.02</v>
      </c>
      <c r="E11" s="24">
        <v>53.07</v>
      </c>
      <c r="F11" s="24">
        <v>9.4299040000000005</v>
      </c>
      <c r="G11" s="34" t="s">
        <v>396</v>
      </c>
      <c r="H11" s="33"/>
      <c r="I11" s="33"/>
      <c r="J11" s="33"/>
      <c r="K11" s="33"/>
    </row>
    <row r="12" spans="1:15" ht="14.25" customHeight="1">
      <c r="A12" s="35" t="s">
        <v>397</v>
      </c>
      <c r="B12" s="36" t="s">
        <v>398</v>
      </c>
      <c r="C12" s="37">
        <v>5.7000000000000002E-2</v>
      </c>
      <c r="D12" s="37">
        <v>3.9E-2</v>
      </c>
      <c r="E12" s="38">
        <v>53.08</v>
      </c>
      <c r="F12" s="24">
        <v>7.407</v>
      </c>
      <c r="G12" s="39" t="s">
        <v>213</v>
      </c>
      <c r="H12" s="33"/>
      <c r="I12" s="33"/>
      <c r="J12" s="33"/>
      <c r="K12" s="33"/>
      <c r="L12" s="33"/>
      <c r="M12" s="33"/>
      <c r="N12" s="33"/>
      <c r="O12" s="33"/>
    </row>
    <row r="13" spans="1:15" ht="14.25" customHeight="1">
      <c r="A13" s="35" t="s">
        <v>223</v>
      </c>
      <c r="B13" s="36" t="s">
        <v>399</v>
      </c>
      <c r="C13" s="37">
        <v>6.8000000000000005E-2</v>
      </c>
      <c r="D13" s="37">
        <v>3.5999999999999997E-2</v>
      </c>
      <c r="E13" s="38">
        <v>53.09</v>
      </c>
      <c r="F13" s="24">
        <v>8.7780000000000005</v>
      </c>
      <c r="G13" s="39" t="s">
        <v>213</v>
      </c>
      <c r="H13" s="33"/>
      <c r="I13" s="33"/>
      <c r="J13" s="33"/>
      <c r="K13" s="33"/>
      <c r="L13" s="33"/>
      <c r="M13" s="33"/>
      <c r="N13" s="33"/>
      <c r="O13" s="33"/>
    </row>
    <row r="14" spans="1:15" ht="14.25" customHeight="1">
      <c r="A14" s="35" t="s">
        <v>211</v>
      </c>
      <c r="B14" s="36" t="s">
        <v>400</v>
      </c>
      <c r="C14" s="37">
        <v>-3.6999999999999998E-2</v>
      </c>
      <c r="D14" s="37">
        <v>2.1999999999999999E-2</v>
      </c>
      <c r="E14" s="38">
        <v>53.1</v>
      </c>
      <c r="F14" s="24">
        <v>8.6189999999999998</v>
      </c>
      <c r="G14" s="39" t="s">
        <v>213</v>
      </c>
      <c r="H14" s="33"/>
      <c r="I14" s="33"/>
      <c r="J14" s="33"/>
      <c r="K14" s="33"/>
      <c r="L14" s="33"/>
      <c r="M14" s="33"/>
      <c r="N14" s="33"/>
      <c r="O14" s="33"/>
    </row>
    <row r="15" spans="1:15" ht="14.25" customHeight="1">
      <c r="A15" s="39" t="s">
        <v>145</v>
      </c>
      <c r="B15" s="39" t="s">
        <v>144</v>
      </c>
      <c r="C15" s="40">
        <v>-2.4651967086070301E-2</v>
      </c>
      <c r="D15" s="40">
        <v>1.57069387263865E-2</v>
      </c>
      <c r="E15" s="41">
        <v>53.11</v>
      </c>
      <c r="F15" s="24">
        <v>8.9943299999999997</v>
      </c>
      <c r="G15" s="39" t="s">
        <v>111</v>
      </c>
      <c r="H15" s="33"/>
      <c r="I15" s="33"/>
      <c r="J15" s="33"/>
      <c r="K15" s="33"/>
      <c r="L15" s="33"/>
      <c r="M15" s="33"/>
      <c r="N15" s="33"/>
      <c r="O15" s="33"/>
    </row>
    <row r="16" spans="1:15" ht="14.25" customHeight="1">
      <c r="A16" s="39" t="s">
        <v>146</v>
      </c>
      <c r="B16" s="39" t="s">
        <v>144</v>
      </c>
      <c r="C16" s="40">
        <v>3.00808110463846E-2</v>
      </c>
      <c r="D16" s="40">
        <v>3.1646597062395501E-3</v>
      </c>
      <c r="E16" s="41">
        <v>53.11</v>
      </c>
      <c r="F16" s="24">
        <v>8.9994200000000006</v>
      </c>
      <c r="G16" s="39" t="s">
        <v>111</v>
      </c>
      <c r="H16" s="33"/>
      <c r="I16" s="33"/>
      <c r="J16" s="33"/>
      <c r="K16" s="33"/>
      <c r="L16" s="33"/>
      <c r="M16" s="33"/>
      <c r="N16" s="33"/>
      <c r="O16" s="33"/>
    </row>
    <row r="17" spans="1:15" ht="14.25" customHeight="1">
      <c r="A17" s="39" t="s">
        <v>147</v>
      </c>
      <c r="B17" s="39" t="s">
        <v>144</v>
      </c>
      <c r="C17" s="40">
        <v>1.5906026447076699E-2</v>
      </c>
      <c r="D17" s="40">
        <v>2.4897351239753399E-2</v>
      </c>
      <c r="E17" s="41">
        <v>53.11</v>
      </c>
      <c r="F17" s="24">
        <v>8.9990799999999993</v>
      </c>
      <c r="G17" s="39" t="s">
        <v>111</v>
      </c>
      <c r="H17" s="33"/>
      <c r="I17" s="33"/>
      <c r="J17" s="33"/>
      <c r="K17" s="33"/>
      <c r="L17" s="33"/>
      <c r="M17" s="33"/>
      <c r="N17" s="33"/>
      <c r="O17" s="33"/>
    </row>
    <row r="18" spans="1:15" ht="14.25" customHeight="1">
      <c r="A18" s="39" t="s">
        <v>143</v>
      </c>
      <c r="B18" s="39" t="s">
        <v>144</v>
      </c>
      <c r="C18" s="40">
        <v>-7.9699037315694707E-2</v>
      </c>
      <c r="D18" s="40">
        <v>1.4198747228979101E-2</v>
      </c>
      <c r="E18" s="41">
        <v>53.11</v>
      </c>
      <c r="F18" s="24">
        <v>9.0063739999999992</v>
      </c>
      <c r="G18" s="39" t="s">
        <v>111</v>
      </c>
      <c r="H18" s="33"/>
      <c r="I18" s="33"/>
      <c r="J18" s="33"/>
      <c r="K18" s="33"/>
      <c r="L18" s="33"/>
      <c r="M18" s="33"/>
      <c r="N18" s="33"/>
      <c r="O18" s="33"/>
    </row>
    <row r="19" spans="1:15" ht="14.25" customHeight="1">
      <c r="A19" s="35" t="s">
        <v>401</v>
      </c>
      <c r="B19" s="36" t="s">
        <v>402</v>
      </c>
      <c r="C19" s="37">
        <v>8.4000000000000005E-2</v>
      </c>
      <c r="D19" s="37">
        <v>0.04</v>
      </c>
      <c r="E19" s="38">
        <v>53.13</v>
      </c>
      <c r="F19" s="24">
        <v>8.1539999999999999</v>
      </c>
      <c r="G19" s="39" t="s">
        <v>403</v>
      </c>
      <c r="H19" s="33"/>
      <c r="I19" s="33"/>
      <c r="J19" s="33"/>
      <c r="K19" s="33"/>
      <c r="L19" s="33"/>
      <c r="M19" s="33"/>
      <c r="N19" s="33"/>
      <c r="O19" s="33"/>
    </row>
    <row r="20" spans="1:15" ht="14.25" customHeight="1">
      <c r="A20" s="21" t="s">
        <v>404</v>
      </c>
      <c r="B20" s="21" t="s">
        <v>395</v>
      </c>
      <c r="C20" s="23">
        <v>7.0000000000000007E-2</v>
      </c>
      <c r="D20" s="23">
        <v>0.05</v>
      </c>
      <c r="E20" s="24">
        <v>53.3</v>
      </c>
      <c r="F20" s="24">
        <v>8.6290820000000004</v>
      </c>
      <c r="G20" s="34" t="s">
        <v>396</v>
      </c>
      <c r="H20" s="33"/>
      <c r="I20" s="33"/>
      <c r="J20" s="33"/>
      <c r="K20" s="33"/>
      <c r="L20" s="33"/>
      <c r="M20" s="33"/>
      <c r="N20" s="33"/>
      <c r="O20" s="33"/>
    </row>
    <row r="21" spans="1:15" ht="14.25" customHeight="1">
      <c r="A21" s="42" t="s">
        <v>405</v>
      </c>
      <c r="B21" s="43" t="s">
        <v>406</v>
      </c>
      <c r="C21" s="44">
        <v>0.13</v>
      </c>
      <c r="D21" s="44">
        <v>0.06</v>
      </c>
      <c r="E21" s="41">
        <v>53.345001009525603</v>
      </c>
      <c r="F21" s="45">
        <v>9.3775280432594492</v>
      </c>
      <c r="G21" s="46" t="s">
        <v>407</v>
      </c>
      <c r="H21" s="33"/>
      <c r="I21" s="33"/>
      <c r="J21" s="33"/>
      <c r="K21" s="33"/>
      <c r="L21" s="33"/>
      <c r="M21" s="33"/>
      <c r="N21" s="33"/>
      <c r="O21" s="33"/>
    </row>
    <row r="22" spans="1:15" ht="14.25" customHeight="1">
      <c r="A22" s="35" t="s">
        <v>408</v>
      </c>
      <c r="B22" s="36" t="s">
        <v>402</v>
      </c>
      <c r="C22" s="37">
        <v>0.12</v>
      </c>
      <c r="D22" s="37">
        <v>3.5000000000000003E-2</v>
      </c>
      <c r="E22" s="38">
        <v>53.39</v>
      </c>
      <c r="F22" s="24">
        <v>8.73</v>
      </c>
      <c r="G22" s="39" t="s">
        <v>403</v>
      </c>
      <c r="H22" s="33"/>
      <c r="I22" s="33"/>
      <c r="J22" s="33"/>
      <c r="K22" s="33"/>
      <c r="L22" s="33"/>
      <c r="M22" s="33"/>
      <c r="N22" s="33"/>
      <c r="O22" s="33"/>
    </row>
    <row r="23" spans="1:15" ht="14.25" customHeight="1">
      <c r="A23" s="42" t="s">
        <v>409</v>
      </c>
      <c r="B23" s="43" t="s">
        <v>410</v>
      </c>
      <c r="C23" s="44">
        <v>0.13</v>
      </c>
      <c r="D23" s="44">
        <v>0.06</v>
      </c>
      <c r="E23" s="41">
        <v>53.39</v>
      </c>
      <c r="F23" s="45">
        <v>9.0429899999999996</v>
      </c>
      <c r="G23" s="46" t="s">
        <v>407</v>
      </c>
      <c r="H23" s="33"/>
      <c r="I23" s="33"/>
      <c r="J23" s="33"/>
      <c r="K23" s="33"/>
      <c r="L23" s="33"/>
      <c r="M23" s="33"/>
      <c r="N23" s="33"/>
      <c r="O23" s="33"/>
    </row>
    <row r="24" spans="1:15" ht="14.25" customHeight="1">
      <c r="A24" s="39" t="s">
        <v>126</v>
      </c>
      <c r="B24" s="39" t="s">
        <v>124</v>
      </c>
      <c r="C24" s="40">
        <v>0.11033548391201101</v>
      </c>
      <c r="D24" s="40">
        <v>2.35899304460764E-2</v>
      </c>
      <c r="E24" s="41">
        <v>53.5992710337147</v>
      </c>
      <c r="F24" s="24">
        <v>7.3804619999999996</v>
      </c>
      <c r="G24" s="39" t="s">
        <v>111</v>
      </c>
      <c r="H24" s="33"/>
      <c r="I24" s="33"/>
      <c r="J24" s="33"/>
      <c r="K24" s="33"/>
      <c r="L24" s="33"/>
      <c r="M24" s="33"/>
      <c r="N24" s="33"/>
      <c r="O24" s="33"/>
    </row>
    <row r="25" spans="1:15" ht="14.25" customHeight="1">
      <c r="A25" s="39" t="s">
        <v>411</v>
      </c>
      <c r="B25" s="39" t="s">
        <v>412</v>
      </c>
      <c r="C25" s="40">
        <v>0.134738034357262</v>
      </c>
      <c r="D25" s="40">
        <v>4.7877648088869802E-2</v>
      </c>
      <c r="E25" s="41">
        <v>53.74</v>
      </c>
      <c r="F25" s="24">
        <v>8.2515848182271405</v>
      </c>
      <c r="G25" s="39" t="s">
        <v>111</v>
      </c>
      <c r="H25" s="33"/>
      <c r="I25" s="33"/>
      <c r="J25" s="33"/>
      <c r="K25" s="33"/>
      <c r="L25" s="33"/>
      <c r="M25" s="33"/>
      <c r="N25" s="33"/>
      <c r="O25" s="33"/>
    </row>
    <row r="26" spans="1:15" ht="14.25" customHeight="1">
      <c r="A26" s="42" t="s">
        <v>413</v>
      </c>
      <c r="B26" s="43" t="s">
        <v>414</v>
      </c>
      <c r="C26" s="44">
        <v>0.04</v>
      </c>
      <c r="D26" s="44">
        <v>0.04</v>
      </c>
      <c r="E26" s="41">
        <v>53.77</v>
      </c>
      <c r="F26" s="45">
        <v>8.5930900000000001</v>
      </c>
      <c r="G26" s="46" t="s">
        <v>407</v>
      </c>
      <c r="H26" s="33"/>
      <c r="I26" s="33"/>
      <c r="J26" s="33"/>
      <c r="K26" s="33"/>
      <c r="L26" s="33"/>
      <c r="M26" s="33"/>
      <c r="N26" s="33"/>
      <c r="O26" s="33"/>
    </row>
    <row r="27" spans="1:15" ht="14.25" customHeight="1">
      <c r="A27" s="39" t="s">
        <v>156</v>
      </c>
      <c r="B27" s="39" t="s">
        <v>155</v>
      </c>
      <c r="C27" s="40">
        <v>7.65088220242571E-2</v>
      </c>
      <c r="D27" s="40">
        <v>7.2058632918893598E-2</v>
      </c>
      <c r="E27" s="41">
        <v>53.8</v>
      </c>
      <c r="F27" s="24">
        <v>7.4851919999999996</v>
      </c>
      <c r="G27" s="39" t="s">
        <v>111</v>
      </c>
      <c r="H27" s="33"/>
      <c r="I27" s="33"/>
      <c r="J27" s="33"/>
      <c r="K27" s="33"/>
      <c r="L27" s="33"/>
      <c r="M27" s="33"/>
      <c r="N27" s="33"/>
      <c r="O27" s="33"/>
    </row>
    <row r="28" spans="1:15" ht="14.25" customHeight="1">
      <c r="A28" s="35" t="s">
        <v>415</v>
      </c>
      <c r="B28" s="36" t="s">
        <v>416</v>
      </c>
      <c r="C28" s="37">
        <v>2.4E-2</v>
      </c>
      <c r="D28" s="37">
        <v>3.1E-2</v>
      </c>
      <c r="E28" s="38">
        <v>53.83</v>
      </c>
      <c r="F28" s="24">
        <v>9.1760000000000002</v>
      </c>
      <c r="G28" s="39" t="s">
        <v>213</v>
      </c>
      <c r="H28" s="33"/>
      <c r="I28" s="33"/>
      <c r="J28" s="33"/>
      <c r="K28" s="33"/>
      <c r="L28" s="33"/>
      <c r="M28" s="33"/>
      <c r="N28" s="33"/>
      <c r="O28" s="33"/>
    </row>
    <row r="29" spans="1:15" ht="14.25" customHeight="1">
      <c r="A29" s="39" t="s">
        <v>417</v>
      </c>
      <c r="B29" s="39" t="s">
        <v>173</v>
      </c>
      <c r="C29" s="40">
        <v>6.8898533611501098E-2</v>
      </c>
      <c r="D29" s="40">
        <v>4.1666664761094901E-2</v>
      </c>
      <c r="E29" s="41">
        <v>53.83</v>
      </c>
      <c r="F29" s="24">
        <v>9.3074960000000004</v>
      </c>
      <c r="G29" s="39" t="s">
        <v>111</v>
      </c>
      <c r="H29" s="33"/>
      <c r="I29" s="33"/>
      <c r="J29" s="33"/>
      <c r="K29" s="33"/>
      <c r="L29" s="33"/>
      <c r="M29" s="33"/>
      <c r="N29" s="33"/>
      <c r="O29" s="33"/>
    </row>
    <row r="30" spans="1:15" ht="14.25" customHeight="1">
      <c r="A30" s="35" t="s">
        <v>418</v>
      </c>
      <c r="B30" s="36" t="s">
        <v>419</v>
      </c>
      <c r="C30" s="37">
        <v>0.10100000000000001</v>
      </c>
      <c r="D30" s="37">
        <v>2.9000000000000001E-2</v>
      </c>
      <c r="E30" s="38">
        <v>53.89</v>
      </c>
      <c r="F30" s="24">
        <v>9.3870000000000005</v>
      </c>
      <c r="G30" s="39" t="s">
        <v>403</v>
      </c>
      <c r="H30" s="33"/>
      <c r="I30" s="33"/>
      <c r="J30" s="33"/>
      <c r="K30" s="33"/>
      <c r="L30" s="33"/>
      <c r="M30" s="33"/>
      <c r="N30" s="33"/>
      <c r="O30" s="33"/>
    </row>
    <row r="31" spans="1:15" ht="14.25" customHeight="1">
      <c r="A31" s="39" t="s">
        <v>172</v>
      </c>
      <c r="B31" s="39" t="s">
        <v>173</v>
      </c>
      <c r="C31" s="40">
        <v>-6.1019726095290501E-2</v>
      </c>
      <c r="D31" s="40">
        <v>3.7925961786742699E-3</v>
      </c>
      <c r="E31" s="41">
        <v>53.94</v>
      </c>
      <c r="F31" s="24">
        <v>9.3743300000000005</v>
      </c>
      <c r="G31" s="39" t="s">
        <v>111</v>
      </c>
      <c r="H31" s="33"/>
      <c r="I31" s="33"/>
      <c r="J31" s="33"/>
      <c r="K31" s="33"/>
      <c r="L31" s="33"/>
      <c r="M31" s="33"/>
      <c r="N31" s="33"/>
      <c r="O31" s="33"/>
    </row>
    <row r="32" spans="1:15" ht="14.25" customHeight="1">
      <c r="A32" s="21" t="s">
        <v>420</v>
      </c>
      <c r="B32" s="21" t="s">
        <v>395</v>
      </c>
      <c r="C32" s="23">
        <v>0.05</v>
      </c>
      <c r="D32" s="23">
        <v>0.05</v>
      </c>
      <c r="E32" s="24">
        <v>53.96</v>
      </c>
      <c r="F32" s="24">
        <v>8.0892020000000002</v>
      </c>
      <c r="G32" s="34" t="s">
        <v>396</v>
      </c>
      <c r="H32" s="33"/>
      <c r="I32" s="33"/>
      <c r="J32" s="33"/>
      <c r="K32" s="33"/>
      <c r="L32" s="33"/>
      <c r="M32" s="33"/>
      <c r="N32" s="33"/>
      <c r="O32" s="33"/>
    </row>
    <row r="33" spans="1:15" ht="14.25" customHeight="1">
      <c r="A33" s="21" t="s">
        <v>421</v>
      </c>
      <c r="B33" s="21" t="s">
        <v>395</v>
      </c>
      <c r="C33" s="23">
        <v>0</v>
      </c>
      <c r="D33" s="23">
        <v>0.02</v>
      </c>
      <c r="E33" s="24">
        <v>54.02</v>
      </c>
      <c r="F33" s="24">
        <v>6.7215059999999998</v>
      </c>
      <c r="G33" s="34" t="s">
        <v>396</v>
      </c>
      <c r="H33" s="33"/>
      <c r="I33" s="33"/>
      <c r="J33" s="33"/>
      <c r="K33" s="33"/>
      <c r="L33" s="33"/>
      <c r="M33" s="33"/>
      <c r="N33" s="33"/>
      <c r="O33" s="33"/>
    </row>
    <row r="34" spans="1:15" ht="14.25" customHeight="1">
      <c r="A34" s="42" t="s">
        <v>422</v>
      </c>
      <c r="B34" s="43" t="s">
        <v>423</v>
      </c>
      <c r="C34" s="44">
        <v>-0.03</v>
      </c>
      <c r="D34" s="44">
        <v>0.02</v>
      </c>
      <c r="E34" s="41">
        <v>54.033299944969698</v>
      </c>
      <c r="F34" s="45">
        <v>7.8176781804875501</v>
      </c>
      <c r="G34" s="46" t="s">
        <v>407</v>
      </c>
      <c r="H34" s="33"/>
      <c r="I34" s="33"/>
      <c r="J34" s="33"/>
      <c r="K34" s="33"/>
      <c r="L34" s="33"/>
      <c r="M34" s="33"/>
      <c r="N34" s="33"/>
      <c r="O34" s="33"/>
    </row>
    <row r="35" spans="1:15" ht="14.25" customHeight="1">
      <c r="A35" s="39" t="s">
        <v>424</v>
      </c>
      <c r="B35" s="39" t="s">
        <v>153</v>
      </c>
      <c r="C35" s="40">
        <v>6.4699069859397397E-3</v>
      </c>
      <c r="D35" s="40">
        <v>0.02</v>
      </c>
      <c r="E35" s="41">
        <v>54.13</v>
      </c>
      <c r="F35" s="24">
        <v>7.5047352041286404</v>
      </c>
      <c r="G35" s="39" t="s">
        <v>111</v>
      </c>
      <c r="H35" s="33"/>
      <c r="I35" s="33"/>
      <c r="J35" s="33"/>
      <c r="K35" s="33"/>
      <c r="L35" s="33"/>
      <c r="M35" s="33"/>
      <c r="N35" s="33"/>
      <c r="O35" s="33"/>
    </row>
    <row r="36" spans="1:15" ht="14.25" customHeight="1">
      <c r="A36" s="42" t="s">
        <v>425</v>
      </c>
      <c r="B36" s="43" t="s">
        <v>426</v>
      </c>
      <c r="C36" s="44">
        <v>7.0000000000000007E-2</v>
      </c>
      <c r="D36" s="44">
        <v>0.04</v>
      </c>
      <c r="E36" s="41">
        <v>54.140381199833499</v>
      </c>
      <c r="F36" s="45">
        <v>9.7447862604938607</v>
      </c>
      <c r="G36" s="46" t="s">
        <v>407</v>
      </c>
      <c r="H36" s="33"/>
      <c r="I36" s="33"/>
      <c r="J36" s="33"/>
      <c r="K36" s="33"/>
      <c r="L36" s="33"/>
      <c r="M36" s="33"/>
      <c r="N36" s="33"/>
      <c r="O36" s="33"/>
    </row>
    <row r="37" spans="1:15" ht="14.25" customHeight="1">
      <c r="A37" s="35" t="s">
        <v>427</v>
      </c>
      <c r="B37" s="36" t="s">
        <v>428</v>
      </c>
      <c r="C37" s="37">
        <v>8.2000000000000003E-2</v>
      </c>
      <c r="D37" s="37">
        <v>6.0999999999999999E-2</v>
      </c>
      <c r="E37" s="38">
        <v>54.17</v>
      </c>
      <c r="F37" s="24">
        <v>8.9640000000000004</v>
      </c>
      <c r="G37" s="39" t="s">
        <v>403</v>
      </c>
      <c r="H37" s="33"/>
      <c r="I37" s="33"/>
      <c r="J37" s="33"/>
      <c r="K37" s="33"/>
      <c r="L37" s="33"/>
      <c r="M37" s="33"/>
      <c r="N37" s="33"/>
      <c r="O37" s="33"/>
    </row>
    <row r="38" spans="1:15" ht="14.25" customHeight="1">
      <c r="A38" s="42" t="s">
        <v>429</v>
      </c>
      <c r="B38" s="43" t="s">
        <v>414</v>
      </c>
      <c r="C38" s="44">
        <v>0.06</v>
      </c>
      <c r="D38" s="44">
        <v>0.09</v>
      </c>
      <c r="E38" s="41">
        <v>54.17</v>
      </c>
      <c r="F38" s="45">
        <v>8.7550539999999994</v>
      </c>
      <c r="G38" s="46" t="s">
        <v>407</v>
      </c>
      <c r="H38" s="33"/>
      <c r="I38" s="33"/>
      <c r="J38" s="33"/>
      <c r="K38" s="33"/>
      <c r="L38" s="33"/>
      <c r="M38" s="33"/>
      <c r="N38" s="33"/>
      <c r="O38" s="33"/>
    </row>
    <row r="39" spans="1:15" ht="14.25" customHeight="1">
      <c r="A39" s="35" t="s">
        <v>430</v>
      </c>
      <c r="B39" s="36" t="s">
        <v>398</v>
      </c>
      <c r="C39" s="37">
        <v>1.6E-2</v>
      </c>
      <c r="D39" s="37">
        <v>3.3000000000000002E-2</v>
      </c>
      <c r="E39" s="38">
        <v>54.18</v>
      </c>
      <c r="F39" s="24">
        <v>7.0380000000000003</v>
      </c>
      <c r="G39" s="39" t="s">
        <v>213</v>
      </c>
      <c r="H39" s="33"/>
      <c r="I39" s="33"/>
      <c r="J39" s="33"/>
      <c r="K39" s="33"/>
      <c r="L39" s="33"/>
      <c r="M39" s="33"/>
      <c r="N39" s="33"/>
      <c r="O39" s="33"/>
    </row>
    <row r="40" spans="1:15" ht="14.25" customHeight="1">
      <c r="A40" s="35" t="s">
        <v>431</v>
      </c>
      <c r="B40" s="36" t="s">
        <v>402</v>
      </c>
      <c r="C40" s="37">
        <v>0.153</v>
      </c>
      <c r="D40" s="37">
        <v>1.4E-2</v>
      </c>
      <c r="E40" s="38">
        <v>54.28</v>
      </c>
      <c r="F40" s="24">
        <v>9.4410000000000007</v>
      </c>
      <c r="G40" s="39" t="s">
        <v>403</v>
      </c>
      <c r="H40" s="33"/>
      <c r="I40" s="33"/>
      <c r="J40" s="33"/>
      <c r="K40" s="33"/>
      <c r="L40" s="33"/>
      <c r="M40" s="33"/>
      <c r="N40" s="33"/>
      <c r="O40" s="33"/>
    </row>
    <row r="41" spans="1:15" ht="14.25" customHeight="1">
      <c r="A41" s="47" t="s">
        <v>432</v>
      </c>
      <c r="B41" s="48" t="s">
        <v>433</v>
      </c>
      <c r="C41" s="37">
        <v>0.03</v>
      </c>
      <c r="D41" s="37">
        <v>0.03</v>
      </c>
      <c r="E41" s="49">
        <v>54.3</v>
      </c>
      <c r="F41" s="45">
        <v>7.9902240000000004</v>
      </c>
      <c r="G41" s="34" t="s">
        <v>434</v>
      </c>
      <c r="H41" s="33"/>
      <c r="I41" s="33"/>
      <c r="J41" s="33"/>
      <c r="K41" s="33"/>
      <c r="L41" s="33"/>
      <c r="M41" s="33"/>
      <c r="N41" s="33"/>
      <c r="O41" s="33"/>
    </row>
    <row r="42" spans="1:15" ht="14.25" customHeight="1">
      <c r="A42" s="35" t="s">
        <v>435</v>
      </c>
      <c r="B42" s="36" t="s">
        <v>436</v>
      </c>
      <c r="C42" s="37">
        <v>4.9000000000000002E-2</v>
      </c>
      <c r="D42" s="37">
        <v>3.5999999999999997E-2</v>
      </c>
      <c r="E42" s="38">
        <v>54.44</v>
      </c>
      <c r="F42" s="24">
        <v>8.6020000000000003</v>
      </c>
      <c r="G42" s="39" t="s">
        <v>213</v>
      </c>
      <c r="H42" s="33"/>
      <c r="I42" s="33"/>
      <c r="J42" s="33"/>
      <c r="K42" s="33"/>
      <c r="L42" s="33"/>
      <c r="M42" s="33"/>
      <c r="N42" s="33"/>
      <c r="O42" s="33"/>
    </row>
    <row r="43" spans="1:15" ht="14.25" customHeight="1">
      <c r="A43" s="35" t="s">
        <v>437</v>
      </c>
      <c r="B43" s="36" t="s">
        <v>398</v>
      </c>
      <c r="C43" s="37">
        <v>3.3000000000000002E-2</v>
      </c>
      <c r="D43" s="37">
        <v>3.6999999999999998E-2</v>
      </c>
      <c r="E43" s="38">
        <v>54.49</v>
      </c>
      <c r="F43" s="24">
        <v>7.0739999999999998</v>
      </c>
      <c r="G43" s="39" t="s">
        <v>213</v>
      </c>
      <c r="H43" s="33"/>
      <c r="I43" s="33"/>
      <c r="J43" s="33"/>
      <c r="K43" s="33"/>
      <c r="L43" s="33"/>
      <c r="M43" s="33"/>
      <c r="N43" s="33"/>
      <c r="O43" s="33"/>
    </row>
    <row r="44" spans="1:15" ht="14.25" customHeight="1">
      <c r="A44" s="39" t="s">
        <v>438</v>
      </c>
      <c r="B44" s="39" t="s">
        <v>173</v>
      </c>
      <c r="C44" s="40">
        <v>1.29915189472918E-3</v>
      </c>
      <c r="D44" s="40">
        <v>0.03</v>
      </c>
      <c r="E44" s="41">
        <v>54.56</v>
      </c>
      <c r="F44" s="24">
        <v>9.0084979999999995</v>
      </c>
      <c r="G44" s="39" t="s">
        <v>111</v>
      </c>
      <c r="H44" s="33"/>
      <c r="I44" s="33"/>
      <c r="J44" s="33"/>
      <c r="K44" s="33"/>
      <c r="L44" s="33"/>
      <c r="M44" s="33"/>
      <c r="N44" s="33"/>
      <c r="O44" s="33"/>
    </row>
    <row r="45" spans="1:15" ht="14.25" customHeight="1">
      <c r="A45" s="35" t="s">
        <v>439</v>
      </c>
      <c r="B45" s="36" t="s">
        <v>398</v>
      </c>
      <c r="C45" s="37">
        <v>3.2000000000000001E-2</v>
      </c>
      <c r="D45" s="37">
        <v>3.6999999999999998E-2</v>
      </c>
      <c r="E45" s="38">
        <v>54.6</v>
      </c>
      <c r="F45" s="24">
        <v>7.0739999999999998</v>
      </c>
      <c r="G45" s="39" t="s">
        <v>213</v>
      </c>
      <c r="H45" s="33"/>
      <c r="I45" s="33"/>
      <c r="J45" s="33"/>
      <c r="K45" s="33"/>
      <c r="L45" s="33"/>
      <c r="M45" s="33"/>
      <c r="N45" s="33"/>
      <c r="O45" s="33"/>
    </row>
    <row r="46" spans="1:15" ht="14.25" customHeight="1">
      <c r="A46" s="35" t="s">
        <v>440</v>
      </c>
      <c r="B46" s="36" t="s">
        <v>441</v>
      </c>
      <c r="C46" s="37">
        <v>6.6000000000000003E-2</v>
      </c>
      <c r="D46" s="37">
        <v>1.7000000000000001E-2</v>
      </c>
      <c r="E46" s="38">
        <v>54.6</v>
      </c>
      <c r="F46" s="24">
        <v>11.79</v>
      </c>
      <c r="G46" s="39" t="s">
        <v>442</v>
      </c>
      <c r="H46" s="33"/>
      <c r="I46" s="33"/>
      <c r="J46" s="33"/>
      <c r="K46" s="33"/>
      <c r="L46" s="33"/>
      <c r="M46" s="33"/>
      <c r="N46" s="33"/>
      <c r="O46" s="33"/>
    </row>
    <row r="47" spans="1:15" ht="14.25" customHeight="1">
      <c r="A47" s="35" t="s">
        <v>443</v>
      </c>
      <c r="B47" s="36" t="s">
        <v>441</v>
      </c>
      <c r="C47" s="37">
        <v>2.5000000000000001E-2</v>
      </c>
      <c r="D47" s="37">
        <v>1.9E-2</v>
      </c>
      <c r="E47" s="38">
        <v>54.6</v>
      </c>
      <c r="F47" s="24">
        <v>11.61</v>
      </c>
      <c r="G47" s="39" t="s">
        <v>442</v>
      </c>
      <c r="H47" s="33"/>
      <c r="I47" s="33"/>
      <c r="J47" s="33"/>
      <c r="K47" s="33"/>
      <c r="L47" s="33"/>
      <c r="M47" s="33"/>
      <c r="N47" s="33"/>
      <c r="O47" s="33"/>
    </row>
    <row r="48" spans="1:15" ht="14.25" customHeight="1">
      <c r="A48" s="35" t="s">
        <v>444</v>
      </c>
      <c r="B48" s="36" t="s">
        <v>402</v>
      </c>
      <c r="C48" s="37">
        <v>8.6999999999999994E-2</v>
      </c>
      <c r="D48" s="37">
        <v>0.03</v>
      </c>
      <c r="E48" s="38">
        <v>54.63</v>
      </c>
      <c r="F48" s="24">
        <v>9.18</v>
      </c>
      <c r="G48" s="39" t="s">
        <v>403</v>
      </c>
      <c r="H48" s="33"/>
      <c r="I48" s="33"/>
      <c r="J48" s="33"/>
      <c r="K48" s="33"/>
      <c r="L48" s="33"/>
      <c r="M48" s="33"/>
      <c r="N48" s="33"/>
      <c r="O48" s="33"/>
    </row>
    <row r="49" spans="1:15" ht="14.25" customHeight="1">
      <c r="A49" s="35" t="s">
        <v>445</v>
      </c>
      <c r="B49" s="36" t="s">
        <v>446</v>
      </c>
      <c r="C49" s="37">
        <v>0.161</v>
      </c>
      <c r="D49" s="37">
        <v>2.5999999999999999E-2</v>
      </c>
      <c r="E49" s="38">
        <v>54.65</v>
      </c>
      <c r="F49" s="24">
        <v>9.6120000000000001</v>
      </c>
      <c r="G49" s="39" t="s">
        <v>403</v>
      </c>
      <c r="H49" s="33"/>
      <c r="I49" s="33"/>
      <c r="J49" s="33"/>
      <c r="K49" s="33"/>
      <c r="L49" s="33"/>
      <c r="M49" s="33"/>
      <c r="N49" s="33"/>
      <c r="O49" s="33"/>
    </row>
    <row r="50" spans="1:15" ht="14.25" customHeight="1">
      <c r="A50" s="35" t="s">
        <v>447</v>
      </c>
      <c r="B50" s="36" t="s">
        <v>448</v>
      </c>
      <c r="C50" s="37">
        <v>4.4999999999999998E-2</v>
      </c>
      <c r="D50" s="37">
        <v>1.7000000000000001E-2</v>
      </c>
      <c r="E50" s="38">
        <v>54.8</v>
      </c>
      <c r="F50" s="24">
        <v>12</v>
      </c>
      <c r="G50" s="39" t="s">
        <v>442</v>
      </c>
      <c r="H50" s="33"/>
      <c r="I50" s="33"/>
      <c r="J50" s="33"/>
      <c r="K50" s="33"/>
      <c r="L50" s="33"/>
      <c r="M50" s="33"/>
      <c r="N50" s="33"/>
      <c r="O50" s="33"/>
    </row>
    <row r="51" spans="1:15" ht="14.25" customHeight="1">
      <c r="A51" s="21" t="s">
        <v>449</v>
      </c>
      <c r="B51" s="21" t="s">
        <v>395</v>
      </c>
      <c r="C51" s="23">
        <v>0.18</v>
      </c>
      <c r="D51" s="23">
        <v>0.06</v>
      </c>
      <c r="E51" s="24">
        <v>54.81</v>
      </c>
      <c r="F51" s="24">
        <v>7.8732499999999996</v>
      </c>
      <c r="G51" s="34" t="s">
        <v>396</v>
      </c>
      <c r="H51" s="33"/>
      <c r="I51" s="33"/>
      <c r="J51" s="33"/>
      <c r="K51" s="33"/>
      <c r="L51" s="33"/>
      <c r="M51" s="33"/>
      <c r="N51" s="33"/>
      <c r="O51" s="33"/>
    </row>
    <row r="52" spans="1:15" ht="14.25" customHeight="1">
      <c r="A52" s="39" t="s">
        <v>450</v>
      </c>
      <c r="B52" s="39" t="s">
        <v>451</v>
      </c>
      <c r="C52" s="40">
        <v>0.1009</v>
      </c>
      <c r="D52" s="40">
        <v>3.8468308565856299E-2</v>
      </c>
      <c r="E52" s="41">
        <v>54.85</v>
      </c>
      <c r="F52" s="24">
        <v>8.3054828295024503</v>
      </c>
      <c r="G52" s="39" t="s">
        <v>111</v>
      </c>
      <c r="H52" s="33"/>
      <c r="I52" s="33"/>
      <c r="J52" s="33"/>
      <c r="K52" s="33"/>
      <c r="L52" s="33"/>
      <c r="M52" s="33"/>
      <c r="N52" s="33"/>
      <c r="O52" s="33"/>
    </row>
    <row r="53" spans="1:15" ht="14.25" customHeight="1">
      <c r="A53" s="21" t="s">
        <v>452</v>
      </c>
      <c r="B53" s="21" t="s">
        <v>395</v>
      </c>
      <c r="C53" s="23">
        <v>0.05</v>
      </c>
      <c r="D53" s="23">
        <v>0.03</v>
      </c>
      <c r="E53" s="24">
        <v>54.85</v>
      </c>
      <c r="F53" s="24">
        <v>7.3963559999999999</v>
      </c>
      <c r="G53" s="34" t="s">
        <v>396</v>
      </c>
      <c r="H53" s="33"/>
      <c r="I53" s="33"/>
      <c r="J53" s="33"/>
      <c r="K53" s="33"/>
      <c r="L53" s="33"/>
      <c r="M53" s="33"/>
      <c r="N53" s="33"/>
      <c r="O53" s="33"/>
    </row>
    <row r="54" spans="1:15" ht="14.25" customHeight="1">
      <c r="A54" s="35" t="s">
        <v>453</v>
      </c>
      <c r="B54" s="36" t="s">
        <v>398</v>
      </c>
      <c r="C54" s="37">
        <v>0.02</v>
      </c>
      <c r="D54" s="37">
        <v>3.3000000000000002E-2</v>
      </c>
      <c r="E54" s="38">
        <v>54.88</v>
      </c>
      <c r="F54" s="24">
        <v>7.1639999999999997</v>
      </c>
      <c r="G54" s="39" t="s">
        <v>213</v>
      </c>
      <c r="H54" s="33"/>
      <c r="I54" s="33"/>
      <c r="J54" s="33"/>
      <c r="K54" s="33"/>
      <c r="L54" s="33"/>
      <c r="M54" s="33"/>
      <c r="N54" s="33"/>
      <c r="O54" s="33"/>
    </row>
    <row r="55" spans="1:15" ht="14.25" customHeight="1">
      <c r="A55" s="39" t="s">
        <v>454</v>
      </c>
      <c r="B55" s="39" t="s">
        <v>455</v>
      </c>
      <c r="C55" s="40">
        <v>2.9168512745619799E-2</v>
      </c>
      <c r="D55" s="40">
        <v>3.7558690389184898E-2</v>
      </c>
      <c r="E55" s="41">
        <v>54.93</v>
      </c>
      <c r="F55" s="24">
        <v>7.6762740000000003</v>
      </c>
      <c r="G55" s="39" t="s">
        <v>111</v>
      </c>
      <c r="H55" s="33"/>
      <c r="I55" s="33"/>
      <c r="J55" s="33"/>
      <c r="K55" s="33"/>
      <c r="L55" s="33"/>
      <c r="M55" s="33"/>
      <c r="N55" s="33"/>
      <c r="O55" s="33"/>
    </row>
    <row r="56" spans="1:15" ht="14.25" customHeight="1">
      <c r="A56" s="42" t="s">
        <v>456</v>
      </c>
      <c r="B56" s="43" t="s">
        <v>410</v>
      </c>
      <c r="C56" s="44">
        <v>0.05</v>
      </c>
      <c r="D56" s="44">
        <v>0.11</v>
      </c>
      <c r="E56" s="41">
        <v>54.95</v>
      </c>
      <c r="F56" s="45">
        <v>8.6200840000000003</v>
      </c>
      <c r="G56" s="46" t="s">
        <v>407</v>
      </c>
      <c r="H56" s="33"/>
      <c r="I56" s="33"/>
      <c r="J56" s="33"/>
      <c r="K56" s="33"/>
      <c r="L56" s="33"/>
      <c r="M56" s="33"/>
      <c r="N56" s="33"/>
      <c r="O56" s="33"/>
    </row>
    <row r="57" spans="1:15" ht="14.25" customHeight="1">
      <c r="A57" s="39">
        <v>41622</v>
      </c>
      <c r="B57" s="39" t="s">
        <v>412</v>
      </c>
      <c r="C57" s="40">
        <v>0.197207522642591</v>
      </c>
      <c r="D57" s="40">
        <v>7.2029721022404194E-2</v>
      </c>
      <c r="E57" s="41">
        <v>55.09</v>
      </c>
      <c r="F57" s="24">
        <v>8.3235485174886197</v>
      </c>
      <c r="G57" s="39" t="s">
        <v>111</v>
      </c>
      <c r="H57" s="33"/>
      <c r="I57" s="33"/>
      <c r="J57" s="33"/>
      <c r="K57" s="33"/>
      <c r="L57" s="33"/>
      <c r="M57" s="33"/>
      <c r="N57" s="33"/>
      <c r="O57" s="33"/>
    </row>
    <row r="58" spans="1:15" ht="14.25" customHeight="1">
      <c r="A58" s="35" t="s">
        <v>457</v>
      </c>
      <c r="B58" s="36" t="s">
        <v>448</v>
      </c>
      <c r="C58" s="37">
        <v>6.0999999999999999E-2</v>
      </c>
      <c r="D58" s="37">
        <v>1.6E-2</v>
      </c>
      <c r="E58" s="38">
        <v>55.1</v>
      </c>
      <c r="F58" s="24">
        <v>11.6</v>
      </c>
      <c r="G58" s="39" t="s">
        <v>442</v>
      </c>
      <c r="H58" s="33"/>
      <c r="I58" s="33"/>
      <c r="J58" s="33"/>
      <c r="K58" s="33"/>
      <c r="L58" s="33"/>
      <c r="M58" s="33"/>
      <c r="N58" s="33"/>
      <c r="O58" s="33"/>
    </row>
    <row r="59" spans="1:15" ht="14.25" customHeight="1">
      <c r="A59" s="39" t="s">
        <v>458</v>
      </c>
      <c r="B59" s="39" t="s">
        <v>459</v>
      </c>
      <c r="C59" s="40">
        <v>5.8264126501228501E-3</v>
      </c>
      <c r="D59" s="40">
        <v>4.4073384709826698E-4</v>
      </c>
      <c r="E59" s="41">
        <v>55.11</v>
      </c>
      <c r="F59" s="24">
        <v>7.1663139999999999</v>
      </c>
      <c r="G59" s="39" t="s">
        <v>111</v>
      </c>
      <c r="H59" s="33"/>
      <c r="I59" s="33"/>
      <c r="J59" s="33"/>
      <c r="K59" s="33"/>
      <c r="L59" s="33"/>
      <c r="M59" s="33"/>
      <c r="N59" s="33"/>
      <c r="O59" s="33"/>
    </row>
    <row r="60" spans="1:15" ht="14.25" customHeight="1">
      <c r="A60" s="39" t="s">
        <v>109</v>
      </c>
      <c r="B60" s="39" t="s">
        <v>460</v>
      </c>
      <c r="C60" s="40">
        <v>2.3365148928200501E-2</v>
      </c>
      <c r="D60" s="40">
        <v>1.5810784314623998E-2</v>
      </c>
      <c r="E60" s="41">
        <v>55.16</v>
      </c>
      <c r="F60" s="24">
        <v>8.6061139999999998</v>
      </c>
      <c r="G60" s="39" t="s">
        <v>111</v>
      </c>
      <c r="H60" s="33"/>
      <c r="I60" s="33"/>
      <c r="J60" s="33"/>
      <c r="K60" s="33"/>
      <c r="L60" s="33"/>
      <c r="M60" s="33"/>
      <c r="N60" s="33"/>
      <c r="O60" s="33"/>
    </row>
    <row r="61" spans="1:15" ht="14.25" customHeight="1">
      <c r="A61" s="42" t="s">
        <v>461</v>
      </c>
      <c r="B61" s="43" t="s">
        <v>426</v>
      </c>
      <c r="C61" s="44">
        <v>0.13</v>
      </c>
      <c r="D61" s="44">
        <v>0.1</v>
      </c>
      <c r="E61" s="41">
        <v>55.24</v>
      </c>
      <c r="F61" s="45">
        <v>9.6008659999999999</v>
      </c>
      <c r="G61" s="46" t="s">
        <v>407</v>
      </c>
      <c r="H61" s="33"/>
      <c r="I61" s="33"/>
      <c r="J61" s="33"/>
      <c r="K61" s="33"/>
      <c r="L61" s="33"/>
      <c r="M61" s="33"/>
      <c r="N61" s="33"/>
      <c r="O61" s="33"/>
    </row>
    <row r="62" spans="1:15" ht="14.25" customHeight="1">
      <c r="A62" s="35" t="s">
        <v>462</v>
      </c>
      <c r="B62" s="36" t="s">
        <v>398</v>
      </c>
      <c r="C62" s="37">
        <v>4.2999999999999997E-2</v>
      </c>
      <c r="D62" s="37">
        <v>3.3000000000000002E-2</v>
      </c>
      <c r="E62" s="38">
        <v>55.29</v>
      </c>
      <c r="F62" s="24">
        <v>7.4610000000000003</v>
      </c>
      <c r="G62" s="39" t="s">
        <v>213</v>
      </c>
      <c r="H62" s="33"/>
      <c r="I62" s="33"/>
      <c r="J62" s="33"/>
      <c r="K62" s="33"/>
      <c r="L62" s="33"/>
      <c r="M62" s="33"/>
      <c r="N62" s="33"/>
      <c r="O62" s="33"/>
    </row>
    <row r="63" spans="1:15" ht="14.25" customHeight="1">
      <c r="A63" s="35" t="s">
        <v>463</v>
      </c>
      <c r="B63" s="36" t="s">
        <v>398</v>
      </c>
      <c r="C63" s="37">
        <v>0.01</v>
      </c>
      <c r="D63" s="37">
        <v>3.6999999999999998E-2</v>
      </c>
      <c r="E63" s="38">
        <v>55.34</v>
      </c>
      <c r="F63" s="24">
        <v>7.452</v>
      </c>
      <c r="G63" s="39" t="s">
        <v>213</v>
      </c>
      <c r="H63" s="33"/>
      <c r="I63" s="33"/>
      <c r="J63" s="33"/>
      <c r="K63" s="33"/>
      <c r="L63" s="33"/>
      <c r="M63" s="33"/>
      <c r="N63" s="33"/>
      <c r="O63" s="33"/>
    </row>
    <row r="64" spans="1:15" ht="14.25" customHeight="1">
      <c r="A64" s="35" t="s">
        <v>464</v>
      </c>
      <c r="B64" s="36" t="s">
        <v>436</v>
      </c>
      <c r="C64" s="37">
        <v>3.3000000000000002E-2</v>
      </c>
      <c r="D64" s="37">
        <v>2.8000000000000001E-2</v>
      </c>
      <c r="E64" s="38">
        <v>55.35</v>
      </c>
      <c r="F64" s="24">
        <v>10.210000000000001</v>
      </c>
      <c r="G64" s="39" t="s">
        <v>213</v>
      </c>
      <c r="H64" s="33"/>
      <c r="I64" s="33"/>
      <c r="J64" s="33"/>
      <c r="K64" s="33"/>
      <c r="L64" s="33"/>
      <c r="M64" s="33"/>
      <c r="N64" s="33"/>
      <c r="O64" s="33"/>
    </row>
    <row r="65" spans="1:15" ht="14.25" customHeight="1">
      <c r="A65" s="35" t="s">
        <v>465</v>
      </c>
      <c r="B65" s="36" t="s">
        <v>416</v>
      </c>
      <c r="C65" s="37">
        <v>2.3E-2</v>
      </c>
      <c r="D65" s="37">
        <v>3.2000000000000001E-2</v>
      </c>
      <c r="E65" s="38">
        <v>55.41</v>
      </c>
      <c r="F65" s="24">
        <v>8.7070000000000007</v>
      </c>
      <c r="G65" s="39" t="s">
        <v>213</v>
      </c>
      <c r="H65" s="33"/>
      <c r="I65" s="33"/>
      <c r="J65" s="33"/>
      <c r="K65" s="33"/>
      <c r="L65" s="33"/>
      <c r="M65" s="33"/>
      <c r="N65" s="33"/>
      <c r="O65" s="33"/>
    </row>
    <row r="66" spans="1:15" ht="14.25" customHeight="1">
      <c r="A66" s="35" t="s">
        <v>466</v>
      </c>
      <c r="B66" s="36" t="s">
        <v>416</v>
      </c>
      <c r="C66" s="37">
        <v>3.2000000000000001E-2</v>
      </c>
      <c r="D66" s="37">
        <v>3.2000000000000001E-2</v>
      </c>
      <c r="E66" s="38">
        <v>55.53</v>
      </c>
      <c r="F66" s="24">
        <v>8.8030000000000008</v>
      </c>
      <c r="G66" s="39" t="s">
        <v>213</v>
      </c>
      <c r="H66" s="33"/>
      <c r="I66" s="33"/>
      <c r="J66" s="33"/>
      <c r="K66" s="33"/>
      <c r="L66" s="33"/>
      <c r="M66" s="33"/>
      <c r="N66" s="33"/>
      <c r="O66" s="33"/>
    </row>
    <row r="67" spans="1:15" ht="14.25" customHeight="1">
      <c r="A67" s="35" t="s">
        <v>467</v>
      </c>
      <c r="B67" s="36" t="s">
        <v>468</v>
      </c>
      <c r="C67" s="37">
        <v>9.6000000000000002E-2</v>
      </c>
      <c r="D67" s="37">
        <v>3.5000000000000003E-2</v>
      </c>
      <c r="E67" s="38">
        <v>55.56</v>
      </c>
      <c r="F67" s="24">
        <v>9.5579999999999998</v>
      </c>
      <c r="G67" s="39" t="s">
        <v>403</v>
      </c>
      <c r="H67" s="33"/>
      <c r="I67" s="33"/>
      <c r="J67" s="33"/>
      <c r="K67" s="33"/>
      <c r="L67" s="33"/>
      <c r="M67" s="33"/>
      <c r="N67" s="33"/>
      <c r="O67" s="33"/>
    </row>
    <row r="68" spans="1:15" ht="14.25" customHeight="1">
      <c r="A68" s="39" t="s">
        <v>469</v>
      </c>
      <c r="B68" s="39" t="s">
        <v>173</v>
      </c>
      <c r="C68" s="40">
        <v>-8.4337357792729807E-3</v>
      </c>
      <c r="D68" s="40">
        <v>3.1615729723210598E-2</v>
      </c>
      <c r="E68" s="41">
        <v>55.63</v>
      </c>
      <c r="F68" s="24">
        <v>10.931324</v>
      </c>
      <c r="G68" s="39" t="s">
        <v>111</v>
      </c>
      <c r="H68" s="33"/>
      <c r="I68" s="33"/>
      <c r="J68" s="33"/>
      <c r="K68" s="33"/>
      <c r="L68" s="33"/>
      <c r="M68" s="33"/>
      <c r="N68" s="33"/>
      <c r="O68" s="33"/>
    </row>
    <row r="69" spans="1:15" ht="14.25" customHeight="1">
      <c r="A69" s="35" t="s">
        <v>470</v>
      </c>
      <c r="B69" s="36" t="s">
        <v>398</v>
      </c>
      <c r="C69" s="37">
        <v>1.2E-2</v>
      </c>
      <c r="D69" s="37">
        <v>3.9E-2</v>
      </c>
      <c r="E69" s="38">
        <v>55.66</v>
      </c>
      <c r="F69" s="24">
        <v>7.2720000000000002</v>
      </c>
      <c r="G69" s="39" t="s">
        <v>213</v>
      </c>
      <c r="H69" s="33"/>
      <c r="I69" s="33"/>
      <c r="J69" s="33"/>
      <c r="K69" s="33"/>
      <c r="L69" s="33"/>
      <c r="M69" s="33"/>
      <c r="N69" s="33"/>
      <c r="O69" s="33"/>
    </row>
    <row r="70" spans="1:15" ht="14.25" customHeight="1">
      <c r="A70" s="35" t="s">
        <v>471</v>
      </c>
      <c r="B70" s="36" t="s">
        <v>398</v>
      </c>
      <c r="C70" s="37">
        <v>5.2999999999999999E-2</v>
      </c>
      <c r="D70" s="37">
        <v>3.9E-2</v>
      </c>
      <c r="E70" s="38">
        <v>55.7</v>
      </c>
      <c r="F70" s="24">
        <v>7.3710000000000004</v>
      </c>
      <c r="G70" s="39" t="s">
        <v>213</v>
      </c>
      <c r="H70" s="33"/>
      <c r="I70" s="33"/>
      <c r="J70" s="33"/>
      <c r="K70" s="33"/>
      <c r="L70" s="33"/>
      <c r="M70" s="33"/>
      <c r="N70" s="33"/>
      <c r="O70" s="33"/>
    </row>
    <row r="71" spans="1:15" ht="14.25" customHeight="1">
      <c r="A71" s="35" t="s">
        <v>472</v>
      </c>
      <c r="B71" s="36" t="s">
        <v>473</v>
      </c>
      <c r="C71" s="37">
        <v>0.1</v>
      </c>
      <c r="D71" s="37">
        <v>0.03</v>
      </c>
      <c r="E71" s="38">
        <v>55.9</v>
      </c>
      <c r="F71" s="24">
        <v>14</v>
      </c>
      <c r="G71" s="39" t="s">
        <v>474</v>
      </c>
      <c r="H71" s="33"/>
      <c r="I71" s="33"/>
      <c r="J71" s="33"/>
      <c r="K71" s="33"/>
      <c r="L71" s="33"/>
      <c r="M71" s="33"/>
      <c r="N71" s="33"/>
      <c r="O71" s="33"/>
    </row>
    <row r="72" spans="1:15" ht="14.25" customHeight="1">
      <c r="A72" s="35" t="s">
        <v>475</v>
      </c>
      <c r="B72" s="36" t="s">
        <v>398</v>
      </c>
      <c r="C72" s="37">
        <v>1.6E-2</v>
      </c>
      <c r="D72" s="37">
        <v>5.5E-2</v>
      </c>
      <c r="E72" s="38">
        <v>55.93</v>
      </c>
      <c r="F72" s="24">
        <v>7.47</v>
      </c>
      <c r="G72" s="39" t="s">
        <v>213</v>
      </c>
      <c r="H72" s="33"/>
      <c r="I72" s="33"/>
      <c r="J72" s="33"/>
      <c r="K72" s="33"/>
      <c r="L72" s="33"/>
      <c r="M72" s="33"/>
      <c r="N72" s="33"/>
      <c r="O72" s="33"/>
    </row>
    <row r="73" spans="1:15" ht="14.25" customHeight="1">
      <c r="A73" s="35" t="s">
        <v>476</v>
      </c>
      <c r="B73" s="36" t="s">
        <v>477</v>
      </c>
      <c r="C73" s="37">
        <v>0.184</v>
      </c>
      <c r="D73" s="37">
        <v>5.3999999999999999E-2</v>
      </c>
      <c r="E73" s="38">
        <v>56</v>
      </c>
      <c r="F73" s="24">
        <v>10.035</v>
      </c>
      <c r="G73" s="39" t="s">
        <v>403</v>
      </c>
      <c r="H73" s="33"/>
      <c r="I73" s="33"/>
      <c r="J73" s="33"/>
      <c r="K73" s="33"/>
      <c r="L73" s="33"/>
      <c r="M73" s="33"/>
      <c r="N73" s="33"/>
      <c r="O73" s="33"/>
    </row>
    <row r="74" spans="1:15" ht="14.25" customHeight="1">
      <c r="A74" s="35" t="s">
        <v>478</v>
      </c>
      <c r="B74" s="36" t="s">
        <v>416</v>
      </c>
      <c r="C74" s="37">
        <v>0.04</v>
      </c>
      <c r="D74" s="37">
        <v>3.1E-2</v>
      </c>
      <c r="E74" s="38">
        <v>56.02</v>
      </c>
      <c r="F74" s="24">
        <v>8.8030000000000008</v>
      </c>
      <c r="G74" s="39" t="s">
        <v>213</v>
      </c>
      <c r="H74" s="33"/>
      <c r="I74" s="33"/>
      <c r="J74" s="33"/>
      <c r="K74" s="33"/>
      <c r="L74" s="33"/>
      <c r="M74" s="33"/>
      <c r="N74" s="33"/>
      <c r="O74" s="33"/>
    </row>
    <row r="75" spans="1:15" ht="14.25" customHeight="1">
      <c r="A75" s="54" t="s">
        <v>479</v>
      </c>
      <c r="B75" s="21" t="s">
        <v>480</v>
      </c>
      <c r="C75" s="55">
        <v>2.4E-2</v>
      </c>
      <c r="D75" s="55">
        <v>5.0999999999999997E-2</v>
      </c>
      <c r="E75" s="56">
        <v>56.06</v>
      </c>
      <c r="F75" s="56">
        <v>7.4511306008749996</v>
      </c>
      <c r="G75" s="21" t="s">
        <v>481</v>
      </c>
      <c r="H75" s="33"/>
      <c r="I75" s="33"/>
      <c r="J75" s="33"/>
      <c r="K75" s="33"/>
      <c r="L75" s="33"/>
      <c r="M75" s="33"/>
      <c r="N75" s="33"/>
      <c r="O75" s="33"/>
    </row>
    <row r="76" spans="1:15" ht="14.25" customHeight="1">
      <c r="A76" s="35" t="s">
        <v>482</v>
      </c>
      <c r="B76" s="36" t="s">
        <v>398</v>
      </c>
      <c r="C76" s="37">
        <v>5.0999999999999997E-2</v>
      </c>
      <c r="D76" s="37">
        <v>3.9E-2</v>
      </c>
      <c r="E76" s="38">
        <v>56.09</v>
      </c>
      <c r="F76" s="24">
        <v>7.4429999999999996</v>
      </c>
      <c r="G76" s="39" t="s">
        <v>213</v>
      </c>
      <c r="H76" s="33"/>
      <c r="I76" s="33"/>
      <c r="J76" s="33"/>
      <c r="K76" s="33"/>
      <c r="L76" s="33"/>
      <c r="M76" s="33"/>
      <c r="N76" s="33"/>
      <c r="O76" s="33"/>
    </row>
    <row r="77" spans="1:15" ht="14.25" customHeight="1">
      <c r="A77" s="35" t="s">
        <v>483</v>
      </c>
      <c r="B77" s="36" t="s">
        <v>484</v>
      </c>
      <c r="C77" s="37">
        <v>0.19500000000000001</v>
      </c>
      <c r="D77" s="37">
        <v>1.0999999999999999E-2</v>
      </c>
      <c r="E77" s="38">
        <v>56.13</v>
      </c>
      <c r="F77" s="24">
        <v>10.53</v>
      </c>
      <c r="G77" s="39" t="s">
        <v>403</v>
      </c>
      <c r="H77" s="33"/>
      <c r="I77" s="33"/>
      <c r="J77" s="33"/>
      <c r="K77" s="33"/>
      <c r="L77" s="33"/>
      <c r="M77" s="33"/>
      <c r="N77" s="33"/>
      <c r="O77" s="33"/>
    </row>
    <row r="78" spans="1:15" ht="14.25" customHeight="1">
      <c r="A78" s="54" t="s">
        <v>485</v>
      </c>
      <c r="B78" s="21" t="s">
        <v>480</v>
      </c>
      <c r="C78" s="55">
        <v>-1.4999999999999999E-2</v>
      </c>
      <c r="D78" s="55">
        <v>5.3999999999999999E-2</v>
      </c>
      <c r="E78" s="56">
        <v>56.14</v>
      </c>
      <c r="F78" s="56">
        <v>7.1369999999999996</v>
      </c>
      <c r="G78" s="21" t="s">
        <v>481</v>
      </c>
      <c r="H78" s="33"/>
      <c r="I78" s="33"/>
      <c r="J78" s="33"/>
      <c r="K78" s="33"/>
      <c r="L78" s="33"/>
      <c r="M78" s="33"/>
      <c r="N78" s="33"/>
      <c r="O78" s="33"/>
    </row>
    <row r="79" spans="1:15" ht="14.25" customHeight="1">
      <c r="A79" s="35" t="s">
        <v>486</v>
      </c>
      <c r="B79" s="36" t="s">
        <v>487</v>
      </c>
      <c r="C79" s="37">
        <v>6.4000000000000001E-2</v>
      </c>
      <c r="D79" s="37">
        <v>2.1000000000000001E-2</v>
      </c>
      <c r="E79" s="38">
        <v>56.2</v>
      </c>
      <c r="F79" s="24">
        <v>13.592000000000001</v>
      </c>
      <c r="G79" s="39" t="s">
        <v>488</v>
      </c>
      <c r="H79" s="33"/>
      <c r="I79" s="33"/>
      <c r="J79" s="33"/>
      <c r="K79" s="33"/>
      <c r="L79" s="33"/>
      <c r="M79" s="33"/>
      <c r="N79" s="33"/>
      <c r="O79" s="33"/>
    </row>
    <row r="80" spans="1:15" ht="14.25" customHeight="1">
      <c r="A80" s="35" t="s">
        <v>489</v>
      </c>
      <c r="B80" s="36" t="s">
        <v>398</v>
      </c>
      <c r="C80" s="37">
        <v>3.9E-2</v>
      </c>
      <c r="D80" s="37">
        <v>3.3000000000000002E-2</v>
      </c>
      <c r="E80" s="38">
        <v>56.21</v>
      </c>
      <c r="F80" s="24">
        <v>7.2450000000000001</v>
      </c>
      <c r="G80" s="39" t="s">
        <v>213</v>
      </c>
      <c r="H80" s="33"/>
      <c r="I80" s="33"/>
      <c r="J80" s="33"/>
      <c r="K80" s="33"/>
      <c r="L80" s="33"/>
      <c r="M80" s="33"/>
      <c r="N80" s="33"/>
      <c r="O80" s="33"/>
    </row>
    <row r="81" spans="1:15" ht="14.25" customHeight="1">
      <c r="A81" s="35" t="s">
        <v>490</v>
      </c>
      <c r="B81" s="36" t="s">
        <v>491</v>
      </c>
      <c r="C81" s="37">
        <v>0.188</v>
      </c>
      <c r="D81" s="37">
        <v>2.8000000000000001E-2</v>
      </c>
      <c r="E81" s="38">
        <v>56.21</v>
      </c>
      <c r="F81" s="24">
        <v>12.03</v>
      </c>
      <c r="G81" s="39" t="s">
        <v>276</v>
      </c>
      <c r="H81" s="33"/>
      <c r="I81" s="33"/>
      <c r="J81" s="33"/>
      <c r="K81" s="33"/>
      <c r="L81" s="33"/>
      <c r="M81" s="33"/>
      <c r="N81" s="33"/>
      <c r="O81" s="33"/>
    </row>
    <row r="82" spans="1:15" ht="14.25" customHeight="1">
      <c r="A82" s="42" t="s">
        <v>492</v>
      </c>
      <c r="B82" s="43" t="s">
        <v>423</v>
      </c>
      <c r="C82" s="44">
        <v>0.03</v>
      </c>
      <c r="D82" s="44">
        <v>0.04</v>
      </c>
      <c r="E82" s="41">
        <v>56.3532849581471</v>
      </c>
      <c r="F82" s="45">
        <v>7.10771146467187</v>
      </c>
      <c r="G82" s="46" t="s">
        <v>407</v>
      </c>
      <c r="H82" s="33"/>
      <c r="I82" s="33"/>
      <c r="J82" s="33"/>
      <c r="K82" s="33"/>
      <c r="L82" s="33"/>
      <c r="M82" s="33"/>
      <c r="N82" s="33"/>
      <c r="O82" s="33"/>
    </row>
    <row r="83" spans="1:15" ht="14.25" customHeight="1">
      <c r="A83" s="39" t="s">
        <v>493</v>
      </c>
      <c r="B83" s="39" t="s">
        <v>149</v>
      </c>
      <c r="C83" s="40">
        <v>2.0691790698958101E-2</v>
      </c>
      <c r="D83" s="40">
        <v>2.8090768156264798E-2</v>
      </c>
      <c r="E83" s="41">
        <v>56.5</v>
      </c>
      <c r="F83" s="24">
        <v>10.701563999999999</v>
      </c>
      <c r="G83" s="39" t="s">
        <v>111</v>
      </c>
      <c r="H83" s="33"/>
      <c r="I83" s="33"/>
      <c r="J83" s="33"/>
      <c r="K83" s="33"/>
      <c r="L83" s="33"/>
      <c r="M83" s="33"/>
      <c r="N83" s="33"/>
      <c r="O83" s="33"/>
    </row>
    <row r="84" spans="1:15" ht="14.25" customHeight="1">
      <c r="A84" s="39" t="s">
        <v>494</v>
      </c>
      <c r="B84" s="39" t="s">
        <v>459</v>
      </c>
      <c r="C84" s="40">
        <v>5.7282927720780898E-2</v>
      </c>
      <c r="D84" s="40">
        <v>3.5789903522262197E-2</v>
      </c>
      <c r="E84" s="41">
        <v>56.54</v>
      </c>
      <c r="F84" s="24">
        <v>6.828398</v>
      </c>
      <c r="G84" s="39" t="s">
        <v>111</v>
      </c>
      <c r="H84" s="33"/>
      <c r="I84" s="33"/>
      <c r="J84" s="33"/>
      <c r="K84" s="33"/>
      <c r="L84" s="33"/>
      <c r="M84" s="33"/>
      <c r="N84" s="33"/>
      <c r="O84" s="33"/>
    </row>
    <row r="85" spans="1:15" ht="14.25" customHeight="1">
      <c r="A85" s="35" t="s">
        <v>495</v>
      </c>
      <c r="B85" s="36" t="s">
        <v>477</v>
      </c>
      <c r="C85" s="37">
        <v>0.186</v>
      </c>
      <c r="D85" s="37">
        <v>3.5000000000000003E-2</v>
      </c>
      <c r="E85" s="38">
        <v>56.62</v>
      </c>
      <c r="F85" s="24">
        <v>11.07</v>
      </c>
      <c r="G85" s="39" t="s">
        <v>403</v>
      </c>
      <c r="H85" s="33"/>
      <c r="I85" s="33"/>
      <c r="J85" s="33"/>
      <c r="K85" s="33"/>
      <c r="L85" s="33"/>
      <c r="M85" s="33"/>
      <c r="N85" s="33"/>
      <c r="O85" s="33"/>
    </row>
    <row r="86" spans="1:15" ht="14.25" customHeight="1">
      <c r="A86" s="47" t="s">
        <v>496</v>
      </c>
      <c r="B86" s="48" t="s">
        <v>433</v>
      </c>
      <c r="C86" s="37">
        <v>-0.02</v>
      </c>
      <c r="D86" s="37">
        <v>0.06</v>
      </c>
      <c r="E86" s="49">
        <v>56.73</v>
      </c>
      <c r="F86" s="45">
        <v>7.0634300000000003</v>
      </c>
      <c r="G86" s="34" t="s">
        <v>434</v>
      </c>
      <c r="H86" s="33"/>
      <c r="I86" s="33"/>
      <c r="J86" s="33"/>
      <c r="K86" s="33"/>
      <c r="L86" s="33"/>
      <c r="M86" s="33"/>
      <c r="N86" s="33"/>
      <c r="O86" s="33"/>
    </row>
    <row r="87" spans="1:15" ht="14.25" customHeight="1">
      <c r="A87" s="39">
        <v>61333</v>
      </c>
      <c r="B87" s="39" t="s">
        <v>497</v>
      </c>
      <c r="C87" s="40">
        <v>0.104482812591788</v>
      </c>
      <c r="D87" s="40">
        <v>1.87930423156406E-2</v>
      </c>
      <c r="E87" s="41">
        <v>56.78</v>
      </c>
      <c r="F87" s="24">
        <v>7.2887091604950403</v>
      </c>
      <c r="G87" s="39" t="s">
        <v>111</v>
      </c>
      <c r="H87" s="33"/>
      <c r="I87" s="33"/>
      <c r="J87" s="33"/>
      <c r="K87" s="33"/>
      <c r="L87" s="33"/>
      <c r="M87" s="33"/>
      <c r="N87" s="33"/>
      <c r="O87" s="33"/>
    </row>
    <row r="88" spans="1:15" ht="14.25" customHeight="1">
      <c r="A88" s="35" t="s">
        <v>498</v>
      </c>
      <c r="B88" s="36" t="s">
        <v>398</v>
      </c>
      <c r="C88" s="37">
        <v>0.04</v>
      </c>
      <c r="D88" s="37">
        <v>3.6999999999999998E-2</v>
      </c>
      <c r="E88" s="38">
        <v>56.86</v>
      </c>
      <c r="F88" s="24">
        <v>7.4790000000000001</v>
      </c>
      <c r="G88" s="39" t="s">
        <v>213</v>
      </c>
      <c r="H88" s="33"/>
      <c r="I88" s="33"/>
      <c r="J88" s="33"/>
      <c r="K88" s="33"/>
      <c r="L88" s="33"/>
      <c r="M88" s="33"/>
      <c r="N88" s="33"/>
      <c r="O88" s="33"/>
    </row>
    <row r="89" spans="1:15" ht="14.25" customHeight="1">
      <c r="A89" s="35" t="s">
        <v>499</v>
      </c>
      <c r="B89" s="36" t="s">
        <v>398</v>
      </c>
      <c r="C89" s="37">
        <v>8.9999999999999993E-3</v>
      </c>
      <c r="D89" s="37">
        <v>5.5E-2</v>
      </c>
      <c r="E89" s="38">
        <v>57</v>
      </c>
      <c r="F89" s="24">
        <v>7.5330000000000004</v>
      </c>
      <c r="G89" s="39" t="s">
        <v>213</v>
      </c>
      <c r="H89" s="33"/>
      <c r="I89" s="33"/>
      <c r="J89" s="33"/>
      <c r="K89" s="33"/>
      <c r="L89" s="33"/>
      <c r="M89" s="33"/>
      <c r="N89" s="33"/>
      <c r="O89" s="33"/>
    </row>
    <row r="90" spans="1:15" ht="14.25" customHeight="1">
      <c r="A90" s="35" t="s">
        <v>500</v>
      </c>
      <c r="B90" s="36" t="s">
        <v>491</v>
      </c>
      <c r="C90" s="37">
        <v>0.224</v>
      </c>
      <c r="D90" s="37">
        <v>2.8000000000000001E-2</v>
      </c>
      <c r="E90" s="38">
        <v>57.07</v>
      </c>
      <c r="F90" s="24">
        <v>11.61</v>
      </c>
      <c r="G90" s="39" t="s">
        <v>276</v>
      </c>
      <c r="H90" s="33"/>
      <c r="I90" s="33"/>
      <c r="J90" s="33"/>
      <c r="K90" s="33"/>
      <c r="L90" s="33"/>
      <c r="M90" s="33"/>
      <c r="N90" s="33"/>
      <c r="O90" s="33"/>
    </row>
    <row r="91" spans="1:15" ht="14.25" customHeight="1">
      <c r="A91" s="35" t="s">
        <v>501</v>
      </c>
      <c r="B91" s="36" t="s">
        <v>502</v>
      </c>
      <c r="C91" s="37">
        <v>8.3000000000000004E-2</v>
      </c>
      <c r="D91" s="37">
        <v>3.5999999999999997E-2</v>
      </c>
      <c r="E91" s="38">
        <v>57.2</v>
      </c>
      <c r="F91" s="24">
        <v>7.9370000000000003</v>
      </c>
      <c r="G91" s="39" t="s">
        <v>213</v>
      </c>
      <c r="H91" s="33"/>
      <c r="I91" s="33"/>
      <c r="J91" s="33"/>
      <c r="K91" s="33"/>
      <c r="L91" s="33"/>
      <c r="M91" s="33"/>
      <c r="N91" s="33"/>
      <c r="O91" s="33"/>
    </row>
    <row r="92" spans="1:15" ht="14.25" customHeight="1">
      <c r="A92" s="39" t="s">
        <v>503</v>
      </c>
      <c r="B92" s="39" t="s">
        <v>149</v>
      </c>
      <c r="C92" s="40">
        <v>1.95335045711231E-2</v>
      </c>
      <c r="D92" s="40">
        <v>5.6574645440991597E-2</v>
      </c>
      <c r="E92" s="41">
        <v>57.27</v>
      </c>
      <c r="F92" s="24">
        <v>11.971126</v>
      </c>
      <c r="G92" s="39" t="s">
        <v>111</v>
      </c>
      <c r="H92" s="33"/>
      <c r="I92" s="33"/>
      <c r="J92" s="33"/>
      <c r="K92" s="33"/>
      <c r="L92" s="33"/>
      <c r="M92" s="33"/>
      <c r="N92" s="33"/>
      <c r="O92" s="33"/>
    </row>
    <row r="93" spans="1:15" ht="14.25" customHeight="1">
      <c r="A93" s="35" t="s">
        <v>504</v>
      </c>
      <c r="B93" s="36" t="s">
        <v>505</v>
      </c>
      <c r="C93" s="37">
        <v>0.09</v>
      </c>
      <c r="D93" s="37">
        <v>0.01</v>
      </c>
      <c r="E93" s="38">
        <v>57.64</v>
      </c>
      <c r="F93" s="24">
        <v>6.4260000000000002</v>
      </c>
      <c r="G93" s="39" t="s">
        <v>506</v>
      </c>
      <c r="H93" s="33"/>
      <c r="I93" s="33"/>
      <c r="J93" s="33"/>
      <c r="K93" s="33"/>
      <c r="L93" s="33"/>
      <c r="M93" s="33"/>
      <c r="N93" s="33"/>
      <c r="O93" s="33"/>
    </row>
    <row r="94" spans="1:15" ht="14.25" customHeight="1">
      <c r="A94" s="35" t="s">
        <v>507</v>
      </c>
      <c r="B94" s="36" t="s">
        <v>398</v>
      </c>
      <c r="C94" s="37">
        <v>5.7000000000000002E-2</v>
      </c>
      <c r="D94" s="37">
        <v>3.6999999999999998E-2</v>
      </c>
      <c r="E94" s="38">
        <v>57.67</v>
      </c>
      <c r="F94" s="24">
        <v>7.0739999999999998</v>
      </c>
      <c r="G94" s="39" t="s">
        <v>213</v>
      </c>
      <c r="H94" s="33"/>
      <c r="I94" s="33"/>
      <c r="J94" s="33"/>
      <c r="K94" s="33"/>
      <c r="L94" s="33"/>
      <c r="M94" s="33"/>
      <c r="N94" s="33"/>
      <c r="O94" s="33"/>
    </row>
    <row r="95" spans="1:15" ht="14.25" customHeight="1">
      <c r="A95" s="21" t="s">
        <v>508</v>
      </c>
      <c r="B95" s="21" t="s">
        <v>395</v>
      </c>
      <c r="C95" s="23">
        <v>0.15</v>
      </c>
      <c r="D95" s="23">
        <v>0.03</v>
      </c>
      <c r="E95" s="24">
        <v>57.68</v>
      </c>
      <c r="F95" s="24">
        <v>6.0826479999999998</v>
      </c>
      <c r="G95" s="34" t="s">
        <v>396</v>
      </c>
      <c r="H95" s="33"/>
      <c r="I95" s="33"/>
      <c r="J95" s="33"/>
      <c r="K95" s="33"/>
      <c r="L95" s="33"/>
      <c r="M95" s="33"/>
      <c r="N95" s="33"/>
      <c r="O95" s="33"/>
    </row>
    <row r="96" spans="1:15" ht="14.25" customHeight="1">
      <c r="A96" s="35" t="s">
        <v>509</v>
      </c>
      <c r="B96" s="36" t="s">
        <v>510</v>
      </c>
      <c r="C96" s="37">
        <v>7.0000000000000007E-2</v>
      </c>
      <c r="D96" s="37">
        <v>0.02</v>
      </c>
      <c r="E96" s="38">
        <v>57.9</v>
      </c>
      <c r="F96" s="24">
        <v>8.01</v>
      </c>
      <c r="G96" s="39" t="s">
        <v>506</v>
      </c>
      <c r="H96" s="33"/>
      <c r="I96" s="33"/>
      <c r="J96" s="33"/>
      <c r="K96" s="33"/>
      <c r="L96" s="33"/>
      <c r="M96" s="33"/>
      <c r="N96" s="33"/>
      <c r="O96" s="33"/>
    </row>
    <row r="97" spans="1:15" ht="14.25" customHeight="1">
      <c r="A97" s="35" t="s">
        <v>511</v>
      </c>
      <c r="B97" s="36" t="s">
        <v>398</v>
      </c>
      <c r="C97" s="37">
        <v>0.10100000000000001</v>
      </c>
      <c r="D97" s="37">
        <v>2.9000000000000001E-2</v>
      </c>
      <c r="E97" s="38">
        <v>58.19</v>
      </c>
      <c r="F97" s="24">
        <v>6.33</v>
      </c>
      <c r="G97" s="39" t="s">
        <v>213</v>
      </c>
      <c r="H97" s="33"/>
      <c r="I97" s="33"/>
      <c r="J97" s="33"/>
      <c r="K97" s="33"/>
      <c r="L97" s="33"/>
      <c r="M97" s="33"/>
      <c r="N97" s="33"/>
      <c r="O97" s="33"/>
    </row>
    <row r="98" spans="1:15" ht="14.25" customHeight="1">
      <c r="A98" s="35" t="s">
        <v>512</v>
      </c>
      <c r="B98" s="36" t="s">
        <v>473</v>
      </c>
      <c r="C98" s="37">
        <v>0.1</v>
      </c>
      <c r="D98" s="37">
        <v>0.03</v>
      </c>
      <c r="E98" s="38">
        <v>58.3</v>
      </c>
      <c r="F98" s="24">
        <v>12.5</v>
      </c>
      <c r="G98" s="39" t="s">
        <v>474</v>
      </c>
      <c r="H98" s="33"/>
      <c r="I98" s="33"/>
      <c r="J98" s="33"/>
      <c r="K98" s="33"/>
      <c r="L98" s="33"/>
      <c r="M98" s="33"/>
      <c r="N98" s="33"/>
      <c r="O98" s="33"/>
    </row>
    <row r="99" spans="1:15" ht="14.25" customHeight="1">
      <c r="A99" s="42" t="s">
        <v>513</v>
      </c>
      <c r="B99" s="43" t="s">
        <v>423</v>
      </c>
      <c r="C99" s="44">
        <v>0</v>
      </c>
      <c r="D99" s="44">
        <v>0.04</v>
      </c>
      <c r="E99" s="41">
        <v>58.357259835667598</v>
      </c>
      <c r="F99" s="45">
        <v>8.1344972434270097</v>
      </c>
      <c r="G99" s="46" t="s">
        <v>407</v>
      </c>
      <c r="H99" s="33"/>
      <c r="I99" s="33"/>
      <c r="J99" s="33"/>
      <c r="K99" s="33"/>
      <c r="L99" s="33"/>
      <c r="M99" s="33"/>
      <c r="N99" s="33"/>
      <c r="O99" s="33"/>
    </row>
    <row r="100" spans="1:15" ht="14.25" customHeight="1">
      <c r="A100" s="21" t="s">
        <v>514</v>
      </c>
      <c r="B100" s="21" t="s">
        <v>395</v>
      </c>
      <c r="C100" s="23">
        <v>0.08</v>
      </c>
      <c r="D100" s="23">
        <v>0.02</v>
      </c>
      <c r="E100" s="24">
        <v>58.52</v>
      </c>
      <c r="F100" s="24">
        <v>7.5673180000000002</v>
      </c>
      <c r="G100" s="34" t="s">
        <v>396</v>
      </c>
      <c r="H100" s="33"/>
      <c r="I100" s="33"/>
      <c r="J100" s="33"/>
      <c r="K100" s="33"/>
      <c r="L100" s="33"/>
      <c r="M100" s="33"/>
      <c r="N100" s="33"/>
      <c r="O100" s="33"/>
    </row>
    <row r="101" spans="1:15" ht="14.25" customHeight="1">
      <c r="A101" s="47" t="s">
        <v>515</v>
      </c>
      <c r="B101" s="48" t="s">
        <v>433</v>
      </c>
      <c r="C101" s="37">
        <v>0.05</v>
      </c>
      <c r="D101" s="37">
        <v>0.05</v>
      </c>
      <c r="E101" s="49">
        <v>58.65</v>
      </c>
      <c r="F101" s="45">
        <v>4.4630080000000003</v>
      </c>
      <c r="G101" s="34" t="s">
        <v>434</v>
      </c>
      <c r="H101" s="33"/>
      <c r="I101" s="33"/>
      <c r="J101" s="33"/>
      <c r="K101" s="33"/>
      <c r="L101" s="33"/>
      <c r="M101" s="33"/>
      <c r="N101" s="33"/>
      <c r="O101" s="33"/>
    </row>
    <row r="102" spans="1:15" ht="14.25" customHeight="1">
      <c r="A102" s="35" t="s">
        <v>516</v>
      </c>
      <c r="B102" s="36" t="s">
        <v>517</v>
      </c>
      <c r="C102" s="37">
        <v>0.25399763052943097</v>
      </c>
      <c r="D102" s="37">
        <v>3.1E-2</v>
      </c>
      <c r="E102" s="38">
        <v>58.750999999999998</v>
      </c>
      <c r="F102" s="24"/>
      <c r="G102" s="39" t="s">
        <v>518</v>
      </c>
      <c r="H102" s="33"/>
      <c r="I102" s="33"/>
      <c r="J102" s="33"/>
      <c r="K102" s="33"/>
      <c r="L102" s="33"/>
      <c r="M102" s="33"/>
      <c r="N102" s="33"/>
      <c r="O102" s="33"/>
    </row>
    <row r="103" spans="1:15" ht="14.25" customHeight="1">
      <c r="A103" s="39" t="s">
        <v>519</v>
      </c>
      <c r="B103" s="39" t="s">
        <v>520</v>
      </c>
      <c r="C103" s="40">
        <v>0.11408211217023299</v>
      </c>
      <c r="D103" s="40">
        <v>6.3425991742629704E-3</v>
      </c>
      <c r="E103" s="41">
        <v>58.83</v>
      </c>
      <c r="F103" s="24">
        <v>6.7154119999999997</v>
      </c>
      <c r="G103" s="39" t="s">
        <v>111</v>
      </c>
      <c r="H103" s="33"/>
      <c r="I103" s="33"/>
      <c r="J103" s="33"/>
      <c r="K103" s="33"/>
      <c r="L103" s="33"/>
      <c r="M103" s="33"/>
      <c r="N103" s="33"/>
      <c r="O103" s="33"/>
    </row>
    <row r="104" spans="1:15" ht="14.25" customHeight="1">
      <c r="A104" s="47" t="s">
        <v>521</v>
      </c>
      <c r="B104" s="48" t="s">
        <v>433</v>
      </c>
      <c r="C104" s="37">
        <v>0.09</v>
      </c>
      <c r="D104" s="37">
        <v>0.06</v>
      </c>
      <c r="E104" s="49">
        <v>59.29</v>
      </c>
      <c r="F104" s="45">
        <v>4.1840700000000002</v>
      </c>
      <c r="G104" s="34" t="s">
        <v>434</v>
      </c>
      <c r="H104" s="33"/>
      <c r="I104" s="33"/>
      <c r="J104" s="33"/>
      <c r="K104" s="33"/>
      <c r="L104" s="33"/>
      <c r="M104" s="33"/>
      <c r="N104" s="33"/>
      <c r="O104" s="33"/>
    </row>
    <row r="105" spans="1:15" ht="14.25" customHeight="1">
      <c r="A105" s="42" t="s">
        <v>522</v>
      </c>
      <c r="B105" s="43" t="s">
        <v>423</v>
      </c>
      <c r="C105" s="44">
        <v>0.04</v>
      </c>
      <c r="D105" s="44">
        <v>0.03</v>
      </c>
      <c r="E105" s="41">
        <v>59.508123622143401</v>
      </c>
      <c r="F105" s="45">
        <v>7.3452058421759903</v>
      </c>
      <c r="G105" s="46" t="s">
        <v>407</v>
      </c>
      <c r="H105" s="33"/>
      <c r="I105" s="33"/>
      <c r="J105" s="33"/>
      <c r="K105" s="33"/>
      <c r="L105" s="33"/>
      <c r="M105" s="33"/>
      <c r="N105" s="33"/>
      <c r="O105" s="33"/>
    </row>
    <row r="106" spans="1:15" ht="14.25" customHeight="1">
      <c r="A106" s="47" t="s">
        <v>523</v>
      </c>
      <c r="B106" s="48" t="s">
        <v>433</v>
      </c>
      <c r="C106" s="37">
        <v>0.13</v>
      </c>
      <c r="D106" s="37">
        <v>0.04</v>
      </c>
      <c r="E106" s="49">
        <v>59.52</v>
      </c>
      <c r="F106" s="45">
        <v>5.9566759999999999</v>
      </c>
      <c r="G106" s="34" t="s">
        <v>434</v>
      </c>
      <c r="H106" s="33"/>
      <c r="I106" s="33"/>
      <c r="J106" s="33"/>
      <c r="K106" s="33"/>
      <c r="L106" s="33"/>
      <c r="M106" s="33"/>
      <c r="N106" s="33"/>
      <c r="O106" s="33"/>
    </row>
    <row r="107" spans="1:15" ht="14.25" customHeight="1">
      <c r="A107" s="35" t="s">
        <v>524</v>
      </c>
      <c r="B107" s="36" t="s">
        <v>468</v>
      </c>
      <c r="C107" s="37">
        <v>0.13900000000000001</v>
      </c>
      <c r="D107" s="37">
        <v>2.5999999999999999E-2</v>
      </c>
      <c r="E107" s="38">
        <v>59.65</v>
      </c>
      <c r="F107" s="24">
        <v>12.077999999999999</v>
      </c>
      <c r="G107" s="39" t="s">
        <v>403</v>
      </c>
      <c r="H107" s="33"/>
      <c r="I107" s="33"/>
      <c r="J107" s="33"/>
      <c r="K107" s="33"/>
      <c r="L107" s="33"/>
      <c r="M107" s="33"/>
      <c r="N107" s="33"/>
      <c r="O107" s="33"/>
    </row>
    <row r="108" spans="1:15" ht="14.25" customHeight="1">
      <c r="A108" s="35" t="s">
        <v>525</v>
      </c>
      <c r="B108" s="36" t="s">
        <v>526</v>
      </c>
      <c r="C108" s="37">
        <v>6.3E-2</v>
      </c>
      <c r="D108" s="37">
        <v>1.9E-2</v>
      </c>
      <c r="E108" s="38">
        <v>59.8</v>
      </c>
      <c r="F108" s="24">
        <v>10.5</v>
      </c>
      <c r="G108" s="39" t="s">
        <v>442</v>
      </c>
      <c r="H108" s="33"/>
      <c r="I108" s="33"/>
      <c r="J108" s="33"/>
      <c r="K108" s="33"/>
      <c r="L108" s="33"/>
      <c r="M108" s="33"/>
      <c r="N108" s="33"/>
      <c r="O108" s="33"/>
    </row>
    <row r="109" spans="1:15" ht="14.25" customHeight="1">
      <c r="A109" s="42" t="s">
        <v>527</v>
      </c>
      <c r="B109" s="43" t="s">
        <v>414</v>
      </c>
      <c r="C109" s="44">
        <v>0.08</v>
      </c>
      <c r="D109" s="44">
        <v>0.09</v>
      </c>
      <c r="E109" s="41">
        <v>59.92</v>
      </c>
      <c r="F109" s="45">
        <v>8.9890019999999993</v>
      </c>
      <c r="G109" s="46" t="s">
        <v>407</v>
      </c>
      <c r="H109" s="33"/>
      <c r="I109" s="33"/>
      <c r="J109" s="33"/>
      <c r="K109" s="33"/>
      <c r="L109" s="33"/>
      <c r="M109" s="33"/>
      <c r="N109" s="33"/>
      <c r="O109" s="33"/>
    </row>
    <row r="110" spans="1:15" ht="14.25" customHeight="1">
      <c r="A110" s="54" t="s">
        <v>528</v>
      </c>
      <c r="B110" s="21" t="s">
        <v>529</v>
      </c>
      <c r="C110" s="55">
        <v>9.4E-2</v>
      </c>
      <c r="D110" s="55">
        <v>2.9000000000000001E-2</v>
      </c>
      <c r="E110" s="56">
        <v>60.09</v>
      </c>
      <c r="F110" s="56">
        <v>5.4625605925</v>
      </c>
      <c r="G110" s="21" t="s">
        <v>481</v>
      </c>
      <c r="H110" s="33"/>
      <c r="I110" s="33"/>
      <c r="J110" s="33"/>
      <c r="K110" s="33"/>
      <c r="L110" s="33"/>
      <c r="M110" s="33"/>
      <c r="N110" s="33"/>
      <c r="O110" s="33"/>
    </row>
    <row r="111" spans="1:15" ht="14.25" customHeight="1">
      <c r="A111" s="35" t="s">
        <v>530</v>
      </c>
      <c r="B111" s="36" t="s">
        <v>531</v>
      </c>
      <c r="C111" s="37">
        <v>0.123</v>
      </c>
      <c r="D111" s="37">
        <v>0.02</v>
      </c>
      <c r="E111" s="38">
        <v>60.13</v>
      </c>
      <c r="F111" s="24">
        <v>5.5659999999999998</v>
      </c>
      <c r="G111" s="39" t="s">
        <v>488</v>
      </c>
      <c r="H111" s="33"/>
      <c r="I111" s="33"/>
      <c r="J111" s="33"/>
      <c r="K111" s="33"/>
      <c r="L111" s="33"/>
      <c r="M111" s="33"/>
      <c r="N111" s="33"/>
      <c r="O111" s="33"/>
    </row>
    <row r="112" spans="1:15" ht="14.25" customHeight="1">
      <c r="A112" s="35" t="s">
        <v>532</v>
      </c>
      <c r="B112" s="36" t="s">
        <v>398</v>
      </c>
      <c r="C112" s="37">
        <v>4.8000000000000001E-2</v>
      </c>
      <c r="D112" s="37">
        <v>3.1E-2</v>
      </c>
      <c r="E112" s="38">
        <v>60.29</v>
      </c>
      <c r="F112" s="24">
        <v>7.7439999999999998</v>
      </c>
      <c r="G112" s="39" t="s">
        <v>213</v>
      </c>
      <c r="H112" s="33"/>
      <c r="I112" s="33"/>
      <c r="J112" s="33"/>
      <c r="K112" s="33"/>
      <c r="L112" s="33"/>
      <c r="M112" s="33"/>
      <c r="N112" s="33"/>
      <c r="O112" s="33"/>
    </row>
    <row r="113" spans="1:15" ht="14.25" customHeight="1">
      <c r="A113" s="42" t="s">
        <v>533</v>
      </c>
      <c r="B113" s="43" t="s">
        <v>423</v>
      </c>
      <c r="C113" s="44">
        <v>-0.04</v>
      </c>
      <c r="D113" s="44">
        <v>0.06</v>
      </c>
      <c r="E113" s="41">
        <v>60.293597910013503</v>
      </c>
      <c r="F113" s="45">
        <v>7.7097223936300603</v>
      </c>
      <c r="G113" s="46" t="s">
        <v>407</v>
      </c>
      <c r="H113" s="33"/>
      <c r="I113" s="33"/>
      <c r="J113" s="33"/>
      <c r="K113" s="33"/>
      <c r="L113" s="33"/>
      <c r="M113" s="33"/>
      <c r="N113" s="33"/>
      <c r="O113" s="33"/>
    </row>
    <row r="114" spans="1:15" ht="14.25" customHeight="1">
      <c r="A114" s="35" t="s">
        <v>534</v>
      </c>
      <c r="B114" s="36" t="s">
        <v>526</v>
      </c>
      <c r="C114" s="37">
        <v>7.0000000000000007E-2</v>
      </c>
      <c r="D114" s="37">
        <v>1.7000000000000001E-2</v>
      </c>
      <c r="E114" s="38">
        <v>60.3</v>
      </c>
      <c r="F114" s="24">
        <v>9.3699999999999992</v>
      </c>
      <c r="G114" s="39" t="s">
        <v>442</v>
      </c>
      <c r="H114" s="33"/>
      <c r="I114" s="33"/>
      <c r="J114" s="33"/>
      <c r="K114" s="33"/>
      <c r="L114" s="33"/>
      <c r="M114" s="33"/>
      <c r="N114" s="33"/>
      <c r="O114" s="33"/>
    </row>
    <row r="115" spans="1:15" ht="14.25" customHeight="1">
      <c r="A115" s="35" t="s">
        <v>535</v>
      </c>
      <c r="B115" s="36" t="s">
        <v>398</v>
      </c>
      <c r="C115" s="37">
        <v>0.11899999999999999</v>
      </c>
      <c r="D115" s="37">
        <v>2.9000000000000001E-2</v>
      </c>
      <c r="E115" s="38">
        <v>60.8</v>
      </c>
      <c r="F115" s="24">
        <v>5.3570000000000002</v>
      </c>
      <c r="G115" s="39" t="s">
        <v>213</v>
      </c>
      <c r="H115" s="33"/>
      <c r="I115" s="33"/>
      <c r="J115" s="33"/>
      <c r="K115" s="33"/>
      <c r="L115" s="33"/>
      <c r="M115" s="33"/>
      <c r="N115" s="33"/>
      <c r="O115" s="33"/>
    </row>
    <row r="116" spans="1:15" ht="14.25" customHeight="1">
      <c r="A116" s="39" t="s">
        <v>536</v>
      </c>
      <c r="B116" s="39" t="s">
        <v>537</v>
      </c>
      <c r="C116" s="40">
        <v>9.4641509141772204E-2</v>
      </c>
      <c r="D116" s="40">
        <v>5.87781011111288E-2</v>
      </c>
      <c r="E116" s="41">
        <v>60.997</v>
      </c>
      <c r="F116" s="24">
        <v>4.9059138166828804</v>
      </c>
      <c r="G116" s="39" t="s">
        <v>111</v>
      </c>
      <c r="H116" s="33"/>
      <c r="I116" s="33"/>
      <c r="J116" s="33"/>
      <c r="K116" s="33"/>
      <c r="L116" s="33"/>
      <c r="M116" s="33"/>
      <c r="N116" s="33"/>
      <c r="O116" s="33"/>
    </row>
    <row r="117" spans="1:15" ht="14.25" customHeight="1">
      <c r="A117" s="35" t="s">
        <v>538</v>
      </c>
      <c r="B117" s="36" t="s">
        <v>526</v>
      </c>
      <c r="C117" s="37">
        <v>0.04</v>
      </c>
      <c r="D117" s="37">
        <v>1.2E-2</v>
      </c>
      <c r="E117" s="38">
        <v>61</v>
      </c>
      <c r="F117" s="24">
        <v>9.06</v>
      </c>
      <c r="G117" s="39" t="s">
        <v>442</v>
      </c>
      <c r="H117" s="33"/>
      <c r="I117" s="33"/>
      <c r="J117" s="33"/>
      <c r="K117" s="33"/>
      <c r="L117" s="33"/>
      <c r="M117" s="33"/>
      <c r="N117" s="33"/>
      <c r="O117" s="33"/>
    </row>
    <row r="118" spans="1:15" ht="14.25" customHeight="1">
      <c r="A118" s="54" t="s">
        <v>539</v>
      </c>
      <c r="B118" s="21" t="s">
        <v>480</v>
      </c>
      <c r="C118" s="55">
        <v>9.5000000000000001E-2</v>
      </c>
      <c r="D118" s="55">
        <v>2.9000000000000001E-2</v>
      </c>
      <c r="E118" s="56">
        <v>61.09</v>
      </c>
      <c r="F118" s="56">
        <v>3.609</v>
      </c>
      <c r="G118" s="21" t="s">
        <v>481</v>
      </c>
      <c r="H118" s="33"/>
      <c r="I118" s="33"/>
      <c r="J118" s="33"/>
      <c r="K118" s="33"/>
      <c r="L118" s="33"/>
      <c r="M118" s="33"/>
      <c r="N118" s="33"/>
      <c r="O118" s="33"/>
    </row>
    <row r="119" spans="1:15" ht="14.25" customHeight="1">
      <c r="A119" s="39" t="s">
        <v>540</v>
      </c>
      <c r="B119" s="39" t="s">
        <v>537</v>
      </c>
      <c r="C119" s="40">
        <v>4.6459246022386297E-2</v>
      </c>
      <c r="D119" s="40">
        <v>3.8128521829468603E-2</v>
      </c>
      <c r="E119" s="41">
        <v>61.186</v>
      </c>
      <c r="F119" s="24">
        <v>4.6269786639580701</v>
      </c>
      <c r="G119" s="39" t="s">
        <v>111</v>
      </c>
      <c r="H119" s="33"/>
      <c r="I119" s="33"/>
      <c r="J119" s="33"/>
      <c r="K119" s="33"/>
      <c r="L119" s="33"/>
      <c r="M119" s="33"/>
      <c r="N119" s="33"/>
      <c r="O119" s="33"/>
    </row>
    <row r="120" spans="1:15" ht="14.25" customHeight="1">
      <c r="A120" s="39" t="s">
        <v>541</v>
      </c>
      <c r="B120" s="39" t="s">
        <v>153</v>
      </c>
      <c r="C120" s="40">
        <v>7.0340278029323897E-2</v>
      </c>
      <c r="D120" s="40">
        <v>0.02</v>
      </c>
      <c r="E120" s="41">
        <v>61.27</v>
      </c>
      <c r="F120" s="24">
        <v>6.8747509390435102</v>
      </c>
      <c r="G120" s="39" t="s">
        <v>111</v>
      </c>
      <c r="H120" s="33"/>
      <c r="I120" s="33"/>
      <c r="J120" s="33"/>
      <c r="K120" s="33"/>
      <c r="L120" s="33"/>
      <c r="M120" s="33"/>
      <c r="N120" s="33"/>
      <c r="O120" s="33"/>
    </row>
    <row r="121" spans="1:15" ht="14.25" customHeight="1">
      <c r="A121" s="35" t="s">
        <v>542</v>
      </c>
      <c r="B121" s="36" t="s">
        <v>446</v>
      </c>
      <c r="C121" s="37">
        <v>0.19600000000000001</v>
      </c>
      <c r="D121" s="37">
        <v>2.8000000000000001E-2</v>
      </c>
      <c r="E121" s="38">
        <v>61.31</v>
      </c>
      <c r="F121" s="24">
        <v>11.718</v>
      </c>
      <c r="G121" s="39" t="s">
        <v>403</v>
      </c>
      <c r="H121" s="33"/>
      <c r="I121" s="33"/>
      <c r="J121" s="33"/>
      <c r="K121" s="33"/>
      <c r="L121" s="33"/>
      <c r="M121" s="33"/>
      <c r="N121" s="33"/>
      <c r="O121" s="33"/>
    </row>
    <row r="122" spans="1:15" ht="14.25" customHeight="1">
      <c r="A122" s="39" t="s">
        <v>543</v>
      </c>
      <c r="B122" s="39" t="s">
        <v>537</v>
      </c>
      <c r="C122" s="40">
        <v>4.4037905651661498E-2</v>
      </c>
      <c r="D122" s="40">
        <v>2.9938978345550302E-2</v>
      </c>
      <c r="E122" s="41">
        <v>61.396999999999998</v>
      </c>
      <c r="F122" s="24">
        <v>4.84374520674909</v>
      </c>
      <c r="G122" s="39" t="s">
        <v>111</v>
      </c>
      <c r="H122" s="33"/>
      <c r="I122" s="33"/>
      <c r="J122" s="33"/>
      <c r="K122" s="33"/>
      <c r="L122" s="33"/>
      <c r="M122" s="33"/>
      <c r="N122" s="33"/>
      <c r="O122" s="33"/>
    </row>
    <row r="123" spans="1:15" ht="14.25" customHeight="1">
      <c r="A123" s="35" t="s">
        <v>544</v>
      </c>
      <c r="B123" s="36" t="s">
        <v>510</v>
      </c>
      <c r="C123" s="37">
        <v>0.09</v>
      </c>
      <c r="D123" s="37">
        <v>0.04</v>
      </c>
      <c r="E123" s="38">
        <v>61.7</v>
      </c>
      <c r="F123" s="24">
        <v>5.22</v>
      </c>
      <c r="G123" s="39" t="s">
        <v>506</v>
      </c>
      <c r="H123" s="33"/>
      <c r="I123" s="33"/>
      <c r="J123" s="33"/>
      <c r="K123" s="33"/>
      <c r="L123" s="33"/>
      <c r="M123" s="33"/>
      <c r="N123" s="33"/>
      <c r="O123" s="33"/>
    </row>
    <row r="124" spans="1:15" ht="14.25" customHeight="1">
      <c r="A124" s="35" t="s">
        <v>545</v>
      </c>
      <c r="B124" s="36" t="s">
        <v>473</v>
      </c>
      <c r="C124" s="37">
        <v>7.0000000000000007E-2</v>
      </c>
      <c r="D124" s="37">
        <v>0.03</v>
      </c>
      <c r="E124" s="38">
        <v>61.8</v>
      </c>
      <c r="F124" s="24">
        <v>9.8000000000000007</v>
      </c>
      <c r="G124" s="39" t="s">
        <v>474</v>
      </c>
      <c r="H124" s="33"/>
      <c r="I124" s="33"/>
      <c r="J124" s="33"/>
      <c r="K124" s="33"/>
      <c r="L124" s="33"/>
      <c r="M124" s="33"/>
      <c r="N124" s="33"/>
      <c r="O124" s="33"/>
    </row>
    <row r="125" spans="1:15" ht="14.25" customHeight="1">
      <c r="A125" s="35" t="s">
        <v>546</v>
      </c>
      <c r="B125" s="36" t="s">
        <v>547</v>
      </c>
      <c r="C125" s="37">
        <v>8.4778555145913495E-2</v>
      </c>
      <c r="D125" s="37">
        <v>1.20556709824343E-2</v>
      </c>
      <c r="E125" s="38">
        <v>62.16</v>
      </c>
      <c r="F125" s="24">
        <v>4.5192723739125498</v>
      </c>
      <c r="G125" s="39" t="s">
        <v>518</v>
      </c>
      <c r="H125" s="33"/>
      <c r="I125" s="33"/>
      <c r="J125" s="33"/>
      <c r="K125" s="33"/>
      <c r="L125" s="33"/>
      <c r="M125" s="33"/>
      <c r="N125" s="33"/>
      <c r="O125" s="33"/>
    </row>
    <row r="126" spans="1:15" ht="14.25" customHeight="1">
      <c r="A126" s="35" t="s">
        <v>548</v>
      </c>
      <c r="B126" s="36" t="s">
        <v>549</v>
      </c>
      <c r="C126" s="37">
        <v>6.7000000000000004E-2</v>
      </c>
      <c r="D126" s="37">
        <v>0.02</v>
      </c>
      <c r="E126" s="38">
        <v>62.29</v>
      </c>
      <c r="F126" s="24">
        <v>5.0750000000000002</v>
      </c>
      <c r="G126" s="39" t="s">
        <v>488</v>
      </c>
      <c r="H126" s="33"/>
      <c r="I126" s="33"/>
      <c r="J126" s="33"/>
      <c r="K126" s="33"/>
      <c r="L126" s="33"/>
      <c r="M126" s="33"/>
      <c r="N126" s="33"/>
      <c r="O126" s="33"/>
    </row>
    <row r="127" spans="1:15" ht="14.25" customHeight="1">
      <c r="A127" s="35" t="s">
        <v>550</v>
      </c>
      <c r="B127" s="36" t="s">
        <v>551</v>
      </c>
      <c r="C127" s="37">
        <v>0.02</v>
      </c>
      <c r="D127" s="37">
        <v>0.1</v>
      </c>
      <c r="E127" s="38">
        <v>62.4</v>
      </c>
      <c r="F127" s="24">
        <v>6.6689999999999996</v>
      </c>
      <c r="G127" s="39" t="s">
        <v>506</v>
      </c>
      <c r="H127" s="33"/>
      <c r="I127" s="33"/>
      <c r="J127" s="33"/>
      <c r="K127" s="33"/>
      <c r="L127" s="33"/>
      <c r="M127" s="33"/>
      <c r="N127" s="33"/>
      <c r="O127" s="33"/>
    </row>
    <row r="128" spans="1:15" ht="14.25" customHeight="1">
      <c r="A128" s="35" t="s">
        <v>552</v>
      </c>
      <c r="B128" s="36" t="s">
        <v>553</v>
      </c>
      <c r="C128" s="37">
        <v>0.14699999999999999</v>
      </c>
      <c r="D128" s="37">
        <v>2.4E-2</v>
      </c>
      <c r="E128" s="38">
        <v>62.54</v>
      </c>
      <c r="F128" s="24">
        <v>11.555999999999999</v>
      </c>
      <c r="G128" s="39" t="s">
        <v>403</v>
      </c>
      <c r="H128" s="33"/>
      <c r="I128" s="33"/>
      <c r="J128" s="33"/>
      <c r="K128" s="33"/>
      <c r="L128" s="33"/>
      <c r="M128" s="33"/>
      <c r="N128" s="33"/>
      <c r="O128" s="33"/>
    </row>
    <row r="129" spans="1:15" ht="14.25" customHeight="1">
      <c r="A129" s="35" t="s">
        <v>554</v>
      </c>
      <c r="B129" s="36" t="s">
        <v>505</v>
      </c>
      <c r="C129" s="37">
        <v>0.08</v>
      </c>
      <c r="D129" s="37">
        <v>0.05</v>
      </c>
      <c r="E129" s="38">
        <v>62.67</v>
      </c>
      <c r="F129" s="24">
        <v>5.1749999999999998</v>
      </c>
      <c r="G129" s="39" t="s">
        <v>506</v>
      </c>
      <c r="H129" s="33"/>
      <c r="I129" s="33"/>
      <c r="J129" s="33"/>
      <c r="K129" s="33"/>
      <c r="L129" s="33"/>
      <c r="M129" s="33"/>
      <c r="N129" s="33"/>
      <c r="O129" s="33"/>
    </row>
    <row r="130" spans="1:15" ht="14.25" customHeight="1">
      <c r="A130" s="39" t="s">
        <v>555</v>
      </c>
      <c r="B130" s="39" t="s">
        <v>537</v>
      </c>
      <c r="C130" s="40">
        <v>5.6820317889301898E-2</v>
      </c>
      <c r="D130" s="40">
        <v>1.27506961440269E-2</v>
      </c>
      <c r="E130" s="41">
        <v>62.698999999999998</v>
      </c>
      <c r="F130" s="24">
        <v>4.4946545592827398</v>
      </c>
      <c r="G130" s="39" t="s">
        <v>111</v>
      </c>
      <c r="H130" s="33"/>
      <c r="I130" s="33"/>
      <c r="J130" s="33"/>
      <c r="K130" s="33"/>
      <c r="L130" s="33"/>
      <c r="M130" s="33"/>
      <c r="N130" s="33"/>
      <c r="O130" s="33"/>
    </row>
    <row r="131" spans="1:15" ht="14.25" customHeight="1">
      <c r="A131" s="42" t="s">
        <v>556</v>
      </c>
      <c r="B131" s="43" t="s">
        <v>423</v>
      </c>
      <c r="C131" s="44">
        <v>0.09</v>
      </c>
      <c r="D131" s="44">
        <v>0.06</v>
      </c>
      <c r="E131" s="41">
        <v>62.82</v>
      </c>
      <c r="F131" s="45">
        <v>7.4413460000000002</v>
      </c>
      <c r="G131" s="46" t="s">
        <v>407</v>
      </c>
      <c r="H131" s="33"/>
      <c r="I131" s="33"/>
      <c r="J131" s="33"/>
      <c r="K131" s="33"/>
      <c r="L131" s="33"/>
      <c r="M131" s="33"/>
      <c r="N131" s="33"/>
      <c r="O131" s="33"/>
    </row>
    <row r="132" spans="1:15" ht="14.25" customHeight="1">
      <c r="A132" s="35" t="s">
        <v>557</v>
      </c>
      <c r="B132" s="36" t="s">
        <v>517</v>
      </c>
      <c r="C132" s="37">
        <v>0.25895238630783501</v>
      </c>
      <c r="D132" s="37">
        <v>3.5999999999999997E-2</v>
      </c>
      <c r="E132" s="38">
        <v>62.878999999999998</v>
      </c>
      <c r="F132" s="24"/>
      <c r="G132" s="39" t="s">
        <v>518</v>
      </c>
      <c r="H132" s="33"/>
      <c r="I132" s="33"/>
      <c r="J132" s="33"/>
      <c r="K132" s="33"/>
      <c r="L132" s="33"/>
      <c r="M132" s="33"/>
      <c r="N132" s="33"/>
      <c r="O132" s="33"/>
    </row>
    <row r="133" spans="1:15" ht="14.25" customHeight="1">
      <c r="A133" s="42" t="s">
        <v>558</v>
      </c>
      <c r="B133" s="43" t="s">
        <v>423</v>
      </c>
      <c r="C133" s="44">
        <v>0.09</v>
      </c>
      <c r="D133" s="44">
        <v>0.1</v>
      </c>
      <c r="E133" s="41">
        <v>62.96</v>
      </c>
      <c r="F133" s="45">
        <v>7.4773379999999996</v>
      </c>
      <c r="G133" s="46" t="s">
        <v>407</v>
      </c>
      <c r="H133" s="33"/>
      <c r="I133" s="33"/>
      <c r="J133" s="33"/>
      <c r="K133" s="33"/>
      <c r="L133" s="33"/>
      <c r="M133" s="33"/>
      <c r="N133" s="33"/>
      <c r="O133" s="33"/>
    </row>
    <row r="134" spans="1:15" ht="14.25" customHeight="1">
      <c r="A134" s="47" t="s">
        <v>559</v>
      </c>
      <c r="B134" s="48" t="s">
        <v>433</v>
      </c>
      <c r="C134" s="37">
        <v>0.1</v>
      </c>
      <c r="D134" s="37">
        <v>0.05</v>
      </c>
      <c r="E134" s="49">
        <v>63.03</v>
      </c>
      <c r="F134" s="45">
        <v>4.3190400000000002</v>
      </c>
      <c r="G134" s="34" t="s">
        <v>434</v>
      </c>
      <c r="H134" s="33"/>
      <c r="I134" s="33"/>
      <c r="J134" s="33"/>
      <c r="K134" s="33"/>
      <c r="L134" s="33"/>
      <c r="M134" s="33"/>
      <c r="N134" s="33"/>
      <c r="O134" s="33"/>
    </row>
    <row r="135" spans="1:15" ht="14.25" customHeight="1">
      <c r="A135" s="39" t="s">
        <v>560</v>
      </c>
      <c r="B135" s="39" t="s">
        <v>153</v>
      </c>
      <c r="C135" s="40">
        <v>5.97026347876062E-2</v>
      </c>
      <c r="D135" s="40">
        <v>0.02</v>
      </c>
      <c r="E135" s="41">
        <v>63.15</v>
      </c>
      <c r="F135" s="24">
        <v>6.3799073955101901</v>
      </c>
      <c r="G135" s="39" t="s">
        <v>111</v>
      </c>
      <c r="H135" s="33"/>
      <c r="I135" s="33"/>
      <c r="J135" s="33"/>
      <c r="K135" s="33"/>
      <c r="L135" s="33"/>
      <c r="M135" s="33"/>
      <c r="N135" s="33"/>
      <c r="O135" s="33"/>
    </row>
    <row r="136" spans="1:15" ht="14.25" customHeight="1">
      <c r="A136" s="35" t="s">
        <v>561</v>
      </c>
      <c r="B136" s="36" t="s">
        <v>562</v>
      </c>
      <c r="C136" s="37">
        <v>0.125</v>
      </c>
      <c r="D136" s="37">
        <v>0.02</v>
      </c>
      <c r="E136" s="38">
        <v>63.73</v>
      </c>
      <c r="F136" s="24">
        <v>4.5529999999999999</v>
      </c>
      <c r="G136" s="39" t="s">
        <v>488</v>
      </c>
      <c r="H136" s="33"/>
      <c r="I136" s="33"/>
      <c r="J136" s="33"/>
      <c r="K136" s="33"/>
      <c r="L136" s="33"/>
      <c r="M136" s="33"/>
      <c r="N136" s="33"/>
      <c r="O136" s="33"/>
    </row>
    <row r="137" spans="1:15" ht="14.25" customHeight="1">
      <c r="A137" s="35" t="s">
        <v>563</v>
      </c>
      <c r="B137" s="36" t="s">
        <v>473</v>
      </c>
      <c r="C137" s="37">
        <v>0.15</v>
      </c>
      <c r="D137" s="37">
        <v>0.05</v>
      </c>
      <c r="E137" s="38">
        <v>63.8</v>
      </c>
      <c r="F137" s="24">
        <v>8.9</v>
      </c>
      <c r="G137" s="39" t="s">
        <v>474</v>
      </c>
      <c r="H137" s="33"/>
      <c r="I137" s="33"/>
      <c r="J137" s="33"/>
      <c r="K137" s="33"/>
      <c r="L137" s="33"/>
      <c r="M137" s="33"/>
      <c r="N137" s="33"/>
      <c r="O137" s="33"/>
    </row>
    <row r="138" spans="1:15" ht="14.25" customHeight="1">
      <c r="A138" s="47" t="s">
        <v>564</v>
      </c>
      <c r="B138" s="48" t="s">
        <v>433</v>
      </c>
      <c r="C138" s="37">
        <v>0.04</v>
      </c>
      <c r="D138" s="37">
        <v>0.08</v>
      </c>
      <c r="E138" s="49">
        <v>63.85</v>
      </c>
      <c r="F138" s="45">
        <v>4.022106</v>
      </c>
      <c r="G138" s="34" t="s">
        <v>434</v>
      </c>
      <c r="H138" s="33"/>
      <c r="I138" s="33"/>
      <c r="J138" s="33"/>
      <c r="K138" s="33"/>
      <c r="L138" s="33"/>
      <c r="M138" s="33"/>
      <c r="N138" s="33"/>
      <c r="O138" s="33"/>
    </row>
    <row r="139" spans="1:15" ht="14.25" customHeight="1">
      <c r="A139" s="35" t="s">
        <v>565</v>
      </c>
      <c r="B139" s="36" t="s">
        <v>566</v>
      </c>
      <c r="C139" s="37">
        <v>7.2999999999999995E-2</v>
      </c>
      <c r="D139" s="37">
        <v>1.2E-2</v>
      </c>
      <c r="E139" s="38">
        <v>63.9</v>
      </c>
      <c r="F139" s="24">
        <v>6.6</v>
      </c>
      <c r="G139" s="39" t="s">
        <v>442</v>
      </c>
      <c r="H139" s="33"/>
      <c r="I139" s="33"/>
      <c r="J139" s="33"/>
      <c r="K139" s="33"/>
      <c r="L139" s="33"/>
      <c r="M139" s="33"/>
      <c r="N139" s="33"/>
      <c r="O139" s="33"/>
    </row>
    <row r="140" spans="1:15" ht="14.25" customHeight="1">
      <c r="A140" s="42" t="s">
        <v>567</v>
      </c>
      <c r="B140" s="43" t="s">
        <v>423</v>
      </c>
      <c r="C140" s="44">
        <v>0.06</v>
      </c>
      <c r="D140" s="44">
        <v>0.04</v>
      </c>
      <c r="E140" s="41">
        <v>63.91</v>
      </c>
      <c r="F140" s="45">
        <v>6.3222647399999996</v>
      </c>
      <c r="G140" s="46" t="s">
        <v>407</v>
      </c>
      <c r="H140" s="33"/>
      <c r="I140" s="33"/>
      <c r="J140" s="33"/>
      <c r="K140" s="33"/>
      <c r="L140" s="33"/>
      <c r="M140" s="33"/>
      <c r="N140" s="33"/>
      <c r="O140" s="33"/>
    </row>
    <row r="141" spans="1:15" ht="14.25" customHeight="1">
      <c r="A141" s="21" t="s">
        <v>568</v>
      </c>
      <c r="B141" s="21" t="s">
        <v>569</v>
      </c>
      <c r="C141" s="23">
        <v>0.11</v>
      </c>
      <c r="D141" s="23">
        <v>0.01</v>
      </c>
      <c r="E141" s="24">
        <v>63.96</v>
      </c>
      <c r="F141" s="24">
        <v>2.5734279999999998</v>
      </c>
      <c r="G141" s="34" t="s">
        <v>396</v>
      </c>
      <c r="H141" s="33"/>
      <c r="I141" s="33"/>
      <c r="J141" s="33"/>
      <c r="K141" s="33"/>
      <c r="L141" s="33"/>
      <c r="M141" s="33"/>
      <c r="N141" s="33"/>
      <c r="O141" s="33"/>
    </row>
    <row r="142" spans="1:15" ht="14.25" customHeight="1">
      <c r="A142" s="35" t="s">
        <v>570</v>
      </c>
      <c r="B142" s="36" t="s">
        <v>571</v>
      </c>
      <c r="C142" s="37">
        <v>0.05</v>
      </c>
      <c r="D142" s="37">
        <v>2.9000000000000001E-2</v>
      </c>
      <c r="E142" s="38">
        <v>64.25</v>
      </c>
      <c r="F142" s="24">
        <v>6.4939999999999998</v>
      </c>
      <c r="G142" s="39" t="s">
        <v>213</v>
      </c>
      <c r="H142" s="33"/>
      <c r="I142" s="33"/>
      <c r="J142" s="33"/>
      <c r="K142" s="33"/>
      <c r="L142" s="33"/>
      <c r="M142" s="33"/>
      <c r="N142" s="33"/>
      <c r="O142" s="33"/>
    </row>
    <row r="143" spans="1:15" ht="14.25" customHeight="1">
      <c r="A143" s="35" t="s">
        <v>572</v>
      </c>
      <c r="B143" s="36" t="s">
        <v>553</v>
      </c>
      <c r="C143" s="37">
        <v>0.10100000000000001</v>
      </c>
      <c r="D143" s="37">
        <v>0.02</v>
      </c>
      <c r="E143" s="38">
        <v>64.319999999999993</v>
      </c>
      <c r="F143" s="24">
        <v>9.0180000000000007</v>
      </c>
      <c r="G143" s="39" t="s">
        <v>403</v>
      </c>
      <c r="H143" s="33"/>
      <c r="I143" s="33"/>
      <c r="J143" s="33"/>
      <c r="K143" s="33"/>
      <c r="L143" s="33"/>
      <c r="M143" s="33"/>
      <c r="N143" s="33"/>
      <c r="O143" s="33"/>
    </row>
    <row r="144" spans="1:15" ht="14.25" customHeight="1">
      <c r="A144" s="39" t="s">
        <v>573</v>
      </c>
      <c r="B144" s="39" t="s">
        <v>153</v>
      </c>
      <c r="C144" s="40">
        <v>-1.7210701468817199E-2</v>
      </c>
      <c r="D144" s="40">
        <v>0.02</v>
      </c>
      <c r="E144" s="41">
        <v>64.459999999999994</v>
      </c>
      <c r="F144" s="24">
        <v>5.83101307086904</v>
      </c>
      <c r="G144" s="39" t="s">
        <v>111</v>
      </c>
      <c r="H144" s="33"/>
      <c r="I144" s="33"/>
      <c r="J144" s="33"/>
      <c r="K144" s="33"/>
      <c r="L144" s="33"/>
      <c r="M144" s="33"/>
      <c r="N144" s="33"/>
      <c r="O144" s="33"/>
    </row>
    <row r="145" spans="1:15" ht="14.25" customHeight="1">
      <c r="A145" s="35" t="s">
        <v>574</v>
      </c>
      <c r="B145" s="36" t="s">
        <v>575</v>
      </c>
      <c r="C145" s="37">
        <v>0.1</v>
      </c>
      <c r="D145" s="37">
        <v>0.01</v>
      </c>
      <c r="E145" s="38">
        <v>64.5</v>
      </c>
      <c r="F145" s="24">
        <v>5.5350000000000001</v>
      </c>
      <c r="G145" s="39" t="s">
        <v>506</v>
      </c>
      <c r="H145" s="33"/>
      <c r="I145" s="33"/>
      <c r="J145" s="33"/>
      <c r="K145" s="33"/>
      <c r="L145" s="33"/>
      <c r="M145" s="33"/>
      <c r="N145" s="33"/>
      <c r="O145" s="33"/>
    </row>
    <row r="146" spans="1:15" ht="14.25" customHeight="1">
      <c r="A146" s="35" t="s">
        <v>576</v>
      </c>
      <c r="B146" s="36" t="s">
        <v>577</v>
      </c>
      <c r="C146" s="37">
        <v>7.0000000000000007E-2</v>
      </c>
      <c r="D146" s="37">
        <v>7.0000000000000007E-2</v>
      </c>
      <c r="E146" s="38">
        <v>64.599999999999994</v>
      </c>
      <c r="F146" s="24">
        <v>5.2130000000000001</v>
      </c>
      <c r="G146" s="39" t="s">
        <v>506</v>
      </c>
      <c r="H146" s="33"/>
      <c r="I146" s="33"/>
      <c r="J146" s="33"/>
      <c r="K146" s="33"/>
      <c r="L146" s="33"/>
      <c r="M146" s="33"/>
      <c r="N146" s="33"/>
      <c r="O146" s="33"/>
    </row>
    <row r="147" spans="1:15" ht="14.25" customHeight="1">
      <c r="A147" s="35" t="s">
        <v>578</v>
      </c>
      <c r="B147" s="36" t="s">
        <v>566</v>
      </c>
      <c r="C147" s="37">
        <v>5.0999999999999997E-2</v>
      </c>
      <c r="D147" s="37">
        <v>1.2999999999999999E-2</v>
      </c>
      <c r="E147" s="38">
        <v>64.7</v>
      </c>
      <c r="F147" s="24">
        <v>7.26</v>
      </c>
      <c r="G147" s="39" t="s">
        <v>442</v>
      </c>
      <c r="H147" s="33"/>
      <c r="I147" s="33"/>
      <c r="J147" s="33"/>
      <c r="K147" s="33"/>
      <c r="L147" s="33"/>
      <c r="M147" s="33"/>
      <c r="N147" s="33"/>
      <c r="O147" s="33"/>
    </row>
    <row r="148" spans="1:15" ht="14.25" customHeight="1">
      <c r="A148" s="35" t="s">
        <v>579</v>
      </c>
      <c r="B148" s="36" t="s">
        <v>580</v>
      </c>
      <c r="C148" s="37">
        <v>0.11</v>
      </c>
      <c r="D148" s="37">
        <v>3.5999999999999997E-2</v>
      </c>
      <c r="E148" s="38">
        <v>64.900000000000006</v>
      </c>
      <c r="F148" s="24">
        <v>4.0049999999999999</v>
      </c>
      <c r="G148" s="39" t="s">
        <v>581</v>
      </c>
      <c r="H148" s="33"/>
      <c r="I148" s="33"/>
      <c r="J148" s="33"/>
      <c r="K148" s="33"/>
      <c r="L148" s="33"/>
      <c r="M148" s="33"/>
      <c r="N148" s="33"/>
      <c r="O148" s="33"/>
    </row>
    <row r="149" spans="1:15" ht="14.25" customHeight="1">
      <c r="A149" s="35" t="s">
        <v>582</v>
      </c>
      <c r="B149" s="36" t="s">
        <v>583</v>
      </c>
      <c r="C149" s="37">
        <v>9.8000000000000004E-2</v>
      </c>
      <c r="D149" s="37">
        <v>0.03</v>
      </c>
      <c r="E149" s="38">
        <v>65</v>
      </c>
      <c r="F149" s="24">
        <v>3.3929999999999998</v>
      </c>
      <c r="G149" s="39" t="s">
        <v>581</v>
      </c>
      <c r="H149" s="33"/>
      <c r="I149" s="33"/>
      <c r="J149" s="33"/>
      <c r="K149" s="33"/>
      <c r="L149" s="33"/>
      <c r="M149" s="33"/>
      <c r="N149" s="33"/>
      <c r="O149" s="33"/>
    </row>
    <row r="150" spans="1:15" ht="14.25" customHeight="1">
      <c r="A150" s="35" t="s">
        <v>584</v>
      </c>
      <c r="B150" s="36" t="s">
        <v>585</v>
      </c>
      <c r="C150" s="37">
        <v>8.1000000000000003E-2</v>
      </c>
      <c r="D150" s="37">
        <v>2.1000000000000001E-2</v>
      </c>
      <c r="E150" s="38">
        <v>65.27</v>
      </c>
      <c r="F150" s="24">
        <v>4.4139999999999997</v>
      </c>
      <c r="G150" s="39" t="s">
        <v>488</v>
      </c>
      <c r="H150" s="33"/>
      <c r="I150" s="33"/>
      <c r="J150" s="33"/>
      <c r="K150" s="33"/>
      <c r="L150" s="33"/>
      <c r="M150" s="33"/>
      <c r="N150" s="33"/>
      <c r="O150" s="33"/>
    </row>
    <row r="151" spans="1:15" ht="14.25" customHeight="1">
      <c r="A151" s="47" t="s">
        <v>586</v>
      </c>
      <c r="B151" s="48" t="s">
        <v>433</v>
      </c>
      <c r="C151" s="37">
        <v>0.11</v>
      </c>
      <c r="D151" s="37">
        <v>0.08</v>
      </c>
      <c r="E151" s="49">
        <v>65.45</v>
      </c>
      <c r="F151" s="45">
        <v>3.9321259999999998</v>
      </c>
      <c r="G151" s="34" t="s">
        <v>434</v>
      </c>
      <c r="H151" s="33"/>
      <c r="I151" s="33"/>
      <c r="J151" s="33"/>
      <c r="K151" s="33"/>
      <c r="L151" s="33"/>
      <c r="M151" s="33"/>
      <c r="N151" s="33"/>
      <c r="O151" s="33"/>
    </row>
    <row r="152" spans="1:15" ht="14.25" customHeight="1">
      <c r="A152" s="21" t="s">
        <v>587</v>
      </c>
      <c r="B152" s="21" t="s">
        <v>569</v>
      </c>
      <c r="C152" s="23">
        <v>0.06</v>
      </c>
      <c r="D152" s="23">
        <v>0.05</v>
      </c>
      <c r="E152" s="24">
        <v>65.56</v>
      </c>
      <c r="F152" s="24">
        <v>4.4540100000000002</v>
      </c>
      <c r="G152" s="34" t="s">
        <v>396</v>
      </c>
      <c r="H152" s="33"/>
      <c r="I152" s="33"/>
      <c r="J152" s="33"/>
      <c r="K152" s="33"/>
      <c r="L152" s="33"/>
      <c r="M152" s="33"/>
      <c r="N152" s="33"/>
      <c r="O152" s="33"/>
    </row>
    <row r="153" spans="1:15" ht="14.25" customHeight="1">
      <c r="A153" s="47" t="s">
        <v>588</v>
      </c>
      <c r="B153" s="48" t="s">
        <v>433</v>
      </c>
      <c r="C153" s="37">
        <v>0.13</v>
      </c>
      <c r="D153" s="37">
        <v>0.1</v>
      </c>
      <c r="E153" s="49">
        <v>65.59</v>
      </c>
      <c r="F153" s="45">
        <v>4.7599419999999997</v>
      </c>
      <c r="G153" s="34" t="s">
        <v>434</v>
      </c>
      <c r="H153" s="33"/>
      <c r="I153" s="33"/>
      <c r="J153" s="33"/>
      <c r="K153" s="33"/>
      <c r="L153" s="33"/>
      <c r="M153" s="33"/>
      <c r="N153" s="33"/>
      <c r="O153" s="33"/>
    </row>
    <row r="154" spans="1:15" ht="14.25" customHeight="1">
      <c r="A154" s="35" t="s">
        <v>589</v>
      </c>
      <c r="B154" s="36" t="s">
        <v>577</v>
      </c>
      <c r="C154" s="37">
        <v>0.03</v>
      </c>
      <c r="D154" s="37">
        <v>0.04</v>
      </c>
      <c r="E154" s="38">
        <v>65.599999999999994</v>
      </c>
      <c r="F154" s="24">
        <v>5.1120000000000001</v>
      </c>
      <c r="G154" s="39" t="s">
        <v>506</v>
      </c>
      <c r="H154" s="33"/>
      <c r="I154" s="33"/>
      <c r="J154" s="33"/>
      <c r="K154" s="33"/>
      <c r="L154" s="33"/>
      <c r="M154" s="33"/>
      <c r="N154" s="33"/>
      <c r="O154" s="33"/>
    </row>
    <row r="155" spans="1:15" ht="14.25" customHeight="1">
      <c r="A155" s="47" t="s">
        <v>590</v>
      </c>
      <c r="B155" s="48" t="s">
        <v>433</v>
      </c>
      <c r="C155" s="37">
        <v>0.02</v>
      </c>
      <c r="D155" s="37">
        <v>0.09</v>
      </c>
      <c r="E155" s="49">
        <v>65.73</v>
      </c>
      <c r="F155" s="45">
        <v>4.1210839999999997</v>
      </c>
      <c r="G155" s="34" t="s">
        <v>434</v>
      </c>
      <c r="H155" s="33"/>
      <c r="I155" s="33"/>
      <c r="J155" s="33"/>
      <c r="K155" s="33"/>
      <c r="L155" s="33"/>
      <c r="M155" s="33"/>
      <c r="N155" s="33"/>
      <c r="O155" s="33"/>
    </row>
    <row r="156" spans="1:15" ht="14.25" customHeight="1">
      <c r="A156" s="39" t="s">
        <v>591</v>
      </c>
      <c r="B156" s="39" t="s">
        <v>537</v>
      </c>
      <c r="C156" s="40">
        <v>4.9368576006791898E-2</v>
      </c>
      <c r="D156" s="40">
        <v>3.7692895367054301E-2</v>
      </c>
      <c r="E156" s="41">
        <v>65.796999999999997</v>
      </c>
      <c r="F156" s="24">
        <v>3.2790057683532998</v>
      </c>
      <c r="G156" s="39" t="s">
        <v>111</v>
      </c>
      <c r="H156" s="33"/>
      <c r="I156" s="33"/>
      <c r="J156" s="33"/>
      <c r="K156" s="33"/>
      <c r="L156" s="33"/>
      <c r="M156" s="33"/>
      <c r="N156" s="33"/>
      <c r="O156" s="33"/>
    </row>
    <row r="157" spans="1:15" ht="14.25" customHeight="1">
      <c r="A157" s="35" t="s">
        <v>592</v>
      </c>
      <c r="B157" s="36" t="s">
        <v>593</v>
      </c>
      <c r="C157" s="37">
        <v>0.18</v>
      </c>
      <c r="D157" s="37">
        <v>0.03</v>
      </c>
      <c r="E157" s="38">
        <v>65.83</v>
      </c>
      <c r="F157" s="24">
        <v>4.1040000000000001</v>
      </c>
      <c r="G157" s="39" t="s">
        <v>506</v>
      </c>
      <c r="H157" s="33"/>
      <c r="I157" s="33"/>
      <c r="J157" s="33"/>
      <c r="K157" s="33"/>
      <c r="L157" s="33"/>
      <c r="M157" s="33"/>
      <c r="N157" s="33"/>
      <c r="O157" s="33"/>
    </row>
    <row r="158" spans="1:15" ht="14.25" customHeight="1">
      <c r="A158" s="54" t="s">
        <v>594</v>
      </c>
      <c r="B158" s="21" t="s">
        <v>529</v>
      </c>
      <c r="C158" s="55">
        <v>9.9000000000000005E-2</v>
      </c>
      <c r="D158" s="55">
        <v>2.9000000000000001E-2</v>
      </c>
      <c r="E158" s="56">
        <v>66.17</v>
      </c>
      <c r="F158" s="56">
        <v>3.5816955533749999</v>
      </c>
      <c r="G158" s="21" t="s">
        <v>481</v>
      </c>
      <c r="H158" s="33"/>
      <c r="I158" s="33"/>
      <c r="J158" s="33"/>
      <c r="K158" s="33"/>
      <c r="L158" s="33"/>
      <c r="M158" s="33"/>
      <c r="N158" s="33"/>
      <c r="O158" s="33"/>
    </row>
    <row r="159" spans="1:15" ht="14.25" customHeight="1">
      <c r="A159" s="47" t="s">
        <v>595</v>
      </c>
      <c r="B159" s="48" t="s">
        <v>433</v>
      </c>
      <c r="C159" s="37">
        <v>0.05</v>
      </c>
      <c r="D159" s="37">
        <v>0.03</v>
      </c>
      <c r="E159" s="49">
        <v>66.17</v>
      </c>
      <c r="F159" s="45">
        <v>5.065874</v>
      </c>
      <c r="G159" s="34" t="s">
        <v>434</v>
      </c>
      <c r="H159" s="33"/>
      <c r="I159" s="33"/>
      <c r="J159" s="33"/>
      <c r="K159" s="33"/>
      <c r="L159" s="33"/>
      <c r="M159" s="33"/>
      <c r="N159" s="33"/>
      <c r="O159" s="33"/>
    </row>
    <row r="160" spans="1:15" ht="14.25" customHeight="1">
      <c r="A160" s="35" t="s">
        <v>596</v>
      </c>
      <c r="B160" s="36" t="s">
        <v>553</v>
      </c>
      <c r="C160" s="37">
        <v>7.0000000000000007E-2</v>
      </c>
      <c r="D160" s="37">
        <v>4.4999999999999998E-2</v>
      </c>
      <c r="E160" s="38">
        <v>66.17</v>
      </c>
      <c r="F160" s="24">
        <v>7.9470000000000001</v>
      </c>
      <c r="G160" s="39" t="s">
        <v>403</v>
      </c>
      <c r="H160" s="33"/>
      <c r="I160" s="33"/>
      <c r="J160" s="33"/>
      <c r="K160" s="33"/>
      <c r="L160" s="33"/>
      <c r="M160" s="33"/>
      <c r="N160" s="33"/>
      <c r="O160" s="33"/>
    </row>
    <row r="161" spans="1:15" ht="14.25" customHeight="1">
      <c r="A161" s="35" t="s">
        <v>597</v>
      </c>
      <c r="B161" s="36" t="s">
        <v>598</v>
      </c>
      <c r="C161" s="37">
        <v>0.112</v>
      </c>
      <c r="D161" s="37">
        <v>0.02</v>
      </c>
      <c r="E161" s="38">
        <v>66.17</v>
      </c>
      <c r="F161" s="24">
        <v>5.0199999999999996</v>
      </c>
      <c r="G161" s="39" t="s">
        <v>488</v>
      </c>
      <c r="H161" s="33"/>
      <c r="I161" s="33"/>
      <c r="J161" s="33"/>
      <c r="K161" s="33"/>
      <c r="L161" s="33"/>
      <c r="M161" s="33"/>
      <c r="N161" s="33"/>
      <c r="O161" s="33"/>
    </row>
    <row r="162" spans="1:15" ht="14.25" customHeight="1">
      <c r="A162" s="35" t="s">
        <v>599</v>
      </c>
      <c r="B162" s="36" t="s">
        <v>566</v>
      </c>
      <c r="C162" s="37">
        <v>2.1000000000000001E-2</v>
      </c>
      <c r="D162" s="37">
        <v>1.2999999999999999E-2</v>
      </c>
      <c r="E162" s="38">
        <v>66.3</v>
      </c>
      <c r="F162" s="24">
        <v>7.43</v>
      </c>
      <c r="G162" s="39" t="s">
        <v>442</v>
      </c>
      <c r="H162" s="33"/>
      <c r="I162" s="33"/>
      <c r="J162" s="33"/>
      <c r="K162" s="33"/>
      <c r="L162" s="33"/>
      <c r="M162" s="33"/>
      <c r="N162" s="33"/>
      <c r="O162" s="33"/>
    </row>
    <row r="163" spans="1:15" ht="14.25" customHeight="1">
      <c r="A163" s="35" t="s">
        <v>600</v>
      </c>
      <c r="B163" s="36" t="s">
        <v>601</v>
      </c>
      <c r="C163" s="37">
        <v>0.14000000000000001</v>
      </c>
      <c r="D163" s="37">
        <v>0.04</v>
      </c>
      <c r="E163" s="38">
        <v>66.5</v>
      </c>
      <c r="F163" s="24">
        <v>6.2549999999999999</v>
      </c>
      <c r="G163" s="39" t="s">
        <v>506</v>
      </c>
      <c r="H163" s="33"/>
      <c r="I163" s="33"/>
      <c r="J163" s="33"/>
      <c r="K163" s="33"/>
      <c r="L163" s="33"/>
      <c r="M163" s="33"/>
      <c r="N163" s="33"/>
      <c r="O163" s="33"/>
    </row>
    <row r="164" spans="1:15" ht="14.25" customHeight="1">
      <c r="A164" s="47" t="s">
        <v>602</v>
      </c>
      <c r="B164" s="48" t="s">
        <v>433</v>
      </c>
      <c r="C164" s="37">
        <v>7.0000000000000007E-2</v>
      </c>
      <c r="D164" s="37">
        <v>0.01</v>
      </c>
      <c r="E164" s="49">
        <v>66.62</v>
      </c>
      <c r="F164" s="45">
        <v>4.2110640000000004</v>
      </c>
      <c r="G164" s="34" t="s">
        <v>434</v>
      </c>
      <c r="H164" s="33"/>
      <c r="I164" s="33"/>
      <c r="J164" s="33"/>
      <c r="K164" s="33"/>
      <c r="L164" s="33"/>
      <c r="M164" s="33"/>
      <c r="N164" s="33"/>
      <c r="O164" s="33"/>
    </row>
    <row r="165" spans="1:15" ht="14.25" customHeight="1">
      <c r="A165" s="21" t="s">
        <v>603</v>
      </c>
      <c r="B165" s="21" t="s">
        <v>569</v>
      </c>
      <c r="C165" s="23">
        <v>0.36</v>
      </c>
      <c r="D165" s="23">
        <v>0.03</v>
      </c>
      <c r="E165" s="24">
        <v>66.709999999999994</v>
      </c>
      <c r="F165" s="24">
        <v>2.5554320000000001</v>
      </c>
      <c r="G165" s="34" t="s">
        <v>396</v>
      </c>
      <c r="H165" s="33"/>
      <c r="I165" s="33"/>
      <c r="J165" s="33"/>
      <c r="K165" s="33"/>
      <c r="L165" s="33"/>
      <c r="M165" s="33"/>
      <c r="N165" s="33"/>
      <c r="O165" s="33"/>
    </row>
    <row r="166" spans="1:15" ht="14.25" customHeight="1">
      <c r="A166" s="47" t="s">
        <v>604</v>
      </c>
      <c r="B166" s="48" t="s">
        <v>433</v>
      </c>
      <c r="C166" s="37">
        <v>0.17</v>
      </c>
      <c r="D166" s="37">
        <v>0.08</v>
      </c>
      <c r="E166" s="49">
        <v>66.72</v>
      </c>
      <c r="F166" s="45">
        <v>2.7443900000000001</v>
      </c>
      <c r="G166" s="34" t="s">
        <v>434</v>
      </c>
      <c r="H166" s="33"/>
      <c r="I166" s="33"/>
      <c r="J166" s="33"/>
      <c r="K166" s="33"/>
      <c r="L166" s="33"/>
      <c r="M166" s="33"/>
      <c r="N166" s="33"/>
      <c r="O166" s="33"/>
    </row>
    <row r="167" spans="1:15" ht="14.25" customHeight="1">
      <c r="A167" s="35" t="s">
        <v>605</v>
      </c>
      <c r="B167" s="36" t="s">
        <v>529</v>
      </c>
      <c r="C167" s="37">
        <v>0.12257959862109</v>
      </c>
      <c r="D167" s="37">
        <v>2.2862220562384499E-2</v>
      </c>
      <c r="E167" s="38">
        <v>67.37</v>
      </c>
      <c r="F167" s="24">
        <v>3.2130000000000001</v>
      </c>
      <c r="G167" s="39" t="s">
        <v>606</v>
      </c>
      <c r="H167" s="33"/>
      <c r="I167" s="33"/>
      <c r="J167" s="33"/>
      <c r="K167" s="33"/>
      <c r="L167" s="33"/>
      <c r="M167" s="33"/>
      <c r="N167" s="33"/>
      <c r="O167" s="33"/>
    </row>
    <row r="168" spans="1:15" ht="14.25" customHeight="1">
      <c r="A168" s="35" t="s">
        <v>607</v>
      </c>
      <c r="B168" s="36" t="s">
        <v>608</v>
      </c>
      <c r="C168" s="37">
        <v>0.112</v>
      </c>
      <c r="D168" s="37">
        <v>2.1000000000000001E-2</v>
      </c>
      <c r="E168" s="38">
        <v>67.39</v>
      </c>
      <c r="F168" s="24">
        <v>4.4420000000000002</v>
      </c>
      <c r="G168" s="39" t="s">
        <v>488</v>
      </c>
      <c r="H168" s="33"/>
      <c r="I168" s="33"/>
      <c r="J168" s="33"/>
      <c r="K168" s="33"/>
      <c r="L168" s="33"/>
      <c r="M168" s="33"/>
      <c r="N168" s="33"/>
      <c r="O168" s="33"/>
    </row>
    <row r="169" spans="1:15" ht="14.25" customHeight="1">
      <c r="A169" s="35" t="s">
        <v>609</v>
      </c>
      <c r="B169" s="36" t="s">
        <v>473</v>
      </c>
      <c r="C169" s="37">
        <v>0.13</v>
      </c>
      <c r="D169" s="37">
        <v>0.04</v>
      </c>
      <c r="E169" s="38">
        <v>67.5</v>
      </c>
      <c r="F169" s="24">
        <v>6.8</v>
      </c>
      <c r="G169" s="39" t="s">
        <v>474</v>
      </c>
      <c r="H169" s="33"/>
      <c r="I169" s="33"/>
      <c r="J169" s="33"/>
      <c r="K169" s="33"/>
      <c r="L169" s="33"/>
      <c r="M169" s="33"/>
      <c r="N169" s="33"/>
      <c r="O169" s="33"/>
    </row>
    <row r="170" spans="1:15" ht="14.25" customHeight="1">
      <c r="A170" s="21" t="s">
        <v>610</v>
      </c>
      <c r="B170" s="21" t="s">
        <v>569</v>
      </c>
      <c r="C170" s="23">
        <v>0.33</v>
      </c>
      <c r="D170" s="23">
        <v>0.03</v>
      </c>
      <c r="E170" s="24">
        <v>67.56</v>
      </c>
      <c r="F170" s="24">
        <v>2.5734279999999998</v>
      </c>
      <c r="G170" s="34" t="s">
        <v>396</v>
      </c>
      <c r="H170" s="33"/>
      <c r="I170" s="33"/>
      <c r="J170" s="33"/>
      <c r="K170" s="33"/>
      <c r="L170" s="33"/>
      <c r="M170" s="33"/>
      <c r="N170" s="33"/>
      <c r="O170" s="33"/>
    </row>
    <row r="171" spans="1:15" ht="14.25" customHeight="1">
      <c r="A171" s="35" t="s">
        <v>611</v>
      </c>
      <c r="B171" s="36" t="s">
        <v>612</v>
      </c>
      <c r="C171" s="37">
        <v>0.114</v>
      </c>
      <c r="D171" s="37">
        <v>0.02</v>
      </c>
      <c r="E171" s="38">
        <v>67.680000000000007</v>
      </c>
      <c r="F171" s="24">
        <v>4.6420000000000003</v>
      </c>
      <c r="G171" s="39" t="s">
        <v>488</v>
      </c>
      <c r="H171" s="33"/>
      <c r="I171" s="33"/>
      <c r="J171" s="33"/>
      <c r="K171" s="33"/>
      <c r="L171" s="33"/>
      <c r="M171" s="33"/>
      <c r="N171" s="33"/>
      <c r="O171" s="33"/>
    </row>
    <row r="172" spans="1:15" ht="14.25" customHeight="1">
      <c r="A172" s="35" t="s">
        <v>613</v>
      </c>
      <c r="B172" s="36" t="s">
        <v>614</v>
      </c>
      <c r="C172" s="37">
        <v>9.7000000000000003E-2</v>
      </c>
      <c r="D172" s="37">
        <v>0.02</v>
      </c>
      <c r="E172" s="38">
        <v>67.87</v>
      </c>
      <c r="F172" s="24">
        <v>4.7489999999999997</v>
      </c>
      <c r="G172" s="39" t="s">
        <v>488</v>
      </c>
      <c r="H172" s="33"/>
      <c r="I172" s="33"/>
      <c r="J172" s="33"/>
      <c r="K172" s="33"/>
      <c r="L172" s="33"/>
      <c r="M172" s="33"/>
      <c r="N172" s="33"/>
      <c r="O172" s="33"/>
    </row>
    <row r="173" spans="1:15" ht="14.25" customHeight="1">
      <c r="A173" s="35" t="s">
        <v>615</v>
      </c>
      <c r="B173" s="36" t="s">
        <v>575</v>
      </c>
      <c r="C173" s="37">
        <v>0.13</v>
      </c>
      <c r="D173" s="37">
        <v>0.04</v>
      </c>
      <c r="E173" s="38">
        <v>67.900000000000006</v>
      </c>
      <c r="F173" s="24">
        <v>4.0229999999999997</v>
      </c>
      <c r="G173" s="39" t="s">
        <v>506</v>
      </c>
      <c r="H173" s="33"/>
      <c r="I173" s="33"/>
      <c r="J173" s="33"/>
      <c r="K173" s="33"/>
      <c r="L173" s="33"/>
      <c r="M173" s="33"/>
      <c r="N173" s="33"/>
      <c r="O173" s="33"/>
    </row>
    <row r="174" spans="1:15" ht="14.25" customHeight="1">
      <c r="A174" s="35" t="s">
        <v>616</v>
      </c>
      <c r="B174" s="36" t="s">
        <v>617</v>
      </c>
      <c r="C174" s="37">
        <v>7.1999999999999995E-2</v>
      </c>
      <c r="D174" s="37">
        <v>2.1000000000000001E-2</v>
      </c>
      <c r="E174" s="38">
        <v>68.05</v>
      </c>
      <c r="F174" s="24">
        <v>4.3440000000000003</v>
      </c>
      <c r="G174" s="39" t="s">
        <v>488</v>
      </c>
      <c r="H174" s="33"/>
      <c r="I174" s="33"/>
      <c r="J174" s="33"/>
      <c r="K174" s="33"/>
      <c r="L174" s="33"/>
      <c r="M174" s="33"/>
      <c r="N174" s="33"/>
      <c r="O174" s="33"/>
    </row>
    <row r="175" spans="1:15" ht="14.25" customHeight="1">
      <c r="A175" s="35" t="s">
        <v>618</v>
      </c>
      <c r="B175" s="36" t="s">
        <v>619</v>
      </c>
      <c r="C175" s="37">
        <v>0.113</v>
      </c>
      <c r="D175" s="37">
        <v>0.02</v>
      </c>
      <c r="E175" s="38">
        <v>68.209999999999994</v>
      </c>
      <c r="F175" s="24">
        <v>3.9369999999999998</v>
      </c>
      <c r="G175" s="39" t="s">
        <v>488</v>
      </c>
      <c r="H175" s="33"/>
      <c r="I175" s="33"/>
      <c r="J175" s="33"/>
      <c r="K175" s="33"/>
      <c r="L175" s="33"/>
      <c r="M175" s="33"/>
      <c r="N175" s="33"/>
      <c r="O175" s="33"/>
    </row>
    <row r="176" spans="1:15" ht="14.25" customHeight="1">
      <c r="A176" s="35" t="s">
        <v>620</v>
      </c>
      <c r="B176" s="36" t="s">
        <v>621</v>
      </c>
      <c r="C176" s="37">
        <v>0.16</v>
      </c>
      <c r="D176" s="37">
        <v>0.02</v>
      </c>
      <c r="E176" s="38">
        <v>68.3</v>
      </c>
      <c r="F176" s="24">
        <v>4.8150000000000004</v>
      </c>
      <c r="G176" s="39" t="s">
        <v>506</v>
      </c>
      <c r="H176" s="33"/>
      <c r="I176" s="33"/>
      <c r="J176" s="33"/>
      <c r="K176" s="33"/>
      <c r="L176" s="33"/>
      <c r="M176" s="33"/>
      <c r="N176" s="33"/>
      <c r="O176" s="33"/>
    </row>
    <row r="177" spans="1:15" ht="14.25" customHeight="1">
      <c r="A177" s="54" t="s">
        <v>622</v>
      </c>
      <c r="B177" s="21" t="s">
        <v>529</v>
      </c>
      <c r="C177" s="55">
        <v>0.14299999999999999</v>
      </c>
      <c r="D177" s="55">
        <v>2.3E-2</v>
      </c>
      <c r="E177" s="56">
        <v>68.38</v>
      </c>
      <c r="F177" s="24">
        <v>2.348770880375</v>
      </c>
      <c r="G177" s="21" t="s">
        <v>481</v>
      </c>
      <c r="H177" s="33"/>
      <c r="I177" s="33"/>
      <c r="J177" s="33"/>
      <c r="K177" s="33"/>
      <c r="L177" s="33"/>
      <c r="M177" s="33"/>
      <c r="N177" s="33"/>
      <c r="O177" s="33"/>
    </row>
    <row r="178" spans="1:15" ht="14.25" customHeight="1">
      <c r="A178" s="35" t="s">
        <v>623</v>
      </c>
      <c r="B178" s="36" t="s">
        <v>624</v>
      </c>
      <c r="C178" s="37">
        <v>0.09</v>
      </c>
      <c r="D178" s="37">
        <v>0.02</v>
      </c>
      <c r="E178" s="38">
        <v>68.400000000000006</v>
      </c>
      <c r="F178" s="24">
        <v>3.0640000000000001</v>
      </c>
      <c r="G178" s="39" t="s">
        <v>506</v>
      </c>
      <c r="H178" s="33"/>
      <c r="I178" s="33"/>
      <c r="J178" s="33"/>
      <c r="K178" s="33"/>
      <c r="L178" s="33"/>
      <c r="M178" s="33"/>
      <c r="N178" s="33"/>
      <c r="O178" s="33"/>
    </row>
    <row r="179" spans="1:15" ht="14.25" customHeight="1">
      <c r="A179" s="35" t="s">
        <v>625</v>
      </c>
      <c r="B179" s="36" t="s">
        <v>566</v>
      </c>
      <c r="C179" s="37">
        <v>0.10100000000000001</v>
      </c>
      <c r="D179" s="37">
        <v>2.3E-2</v>
      </c>
      <c r="E179" s="38">
        <v>68.400000000000006</v>
      </c>
      <c r="F179" s="24">
        <v>4.5599999999999996</v>
      </c>
      <c r="G179" s="39" t="s">
        <v>442</v>
      </c>
      <c r="H179" s="33"/>
      <c r="I179" s="33"/>
      <c r="J179" s="33"/>
      <c r="K179" s="33"/>
      <c r="L179" s="33"/>
      <c r="M179" s="33"/>
      <c r="N179" s="33"/>
      <c r="O179" s="33"/>
    </row>
    <row r="180" spans="1:15" ht="14.25" customHeight="1">
      <c r="A180" s="35" t="s">
        <v>626</v>
      </c>
      <c r="B180" s="36" t="s">
        <v>624</v>
      </c>
      <c r="C180" s="37">
        <v>0.16</v>
      </c>
      <c r="D180" s="37">
        <v>7.0000000000000007E-2</v>
      </c>
      <c r="E180" s="38">
        <v>68.430000000000007</v>
      </c>
      <c r="F180" s="24">
        <v>3.2130000000000001</v>
      </c>
      <c r="G180" s="39" t="s">
        <v>506</v>
      </c>
      <c r="H180" s="33"/>
      <c r="I180" s="33"/>
      <c r="J180" s="33"/>
      <c r="K180" s="33"/>
      <c r="L180" s="33"/>
      <c r="M180" s="33"/>
      <c r="N180" s="33"/>
      <c r="O180" s="33"/>
    </row>
    <row r="181" spans="1:15" ht="14.25" customHeight="1">
      <c r="A181" s="39" t="s">
        <v>627</v>
      </c>
      <c r="B181" s="39" t="s">
        <v>149</v>
      </c>
      <c r="C181" s="40">
        <v>6.83645944647715E-3</v>
      </c>
      <c r="D181" s="40">
        <v>2.51824363827516E-2</v>
      </c>
      <c r="E181" s="41">
        <v>68.47</v>
      </c>
      <c r="F181" s="24">
        <v>4.7276759999999998</v>
      </c>
      <c r="G181" s="39" t="s">
        <v>111</v>
      </c>
      <c r="H181" s="33"/>
      <c r="I181" s="33"/>
      <c r="J181" s="33"/>
      <c r="K181" s="33"/>
      <c r="L181" s="33"/>
      <c r="M181" s="33"/>
      <c r="N181" s="33"/>
      <c r="O181" s="33"/>
    </row>
    <row r="182" spans="1:15" ht="14.25" customHeight="1">
      <c r="A182" s="35" t="s">
        <v>628</v>
      </c>
      <c r="B182" s="36" t="s">
        <v>624</v>
      </c>
      <c r="C182" s="37">
        <v>0.12</v>
      </c>
      <c r="D182" s="37">
        <v>0.03</v>
      </c>
      <c r="E182" s="38">
        <v>68.5</v>
      </c>
      <c r="F182" s="24">
        <v>3.1680000000000001</v>
      </c>
      <c r="G182" s="39" t="s">
        <v>506</v>
      </c>
      <c r="H182" s="33"/>
      <c r="I182" s="33"/>
      <c r="J182" s="33"/>
      <c r="K182" s="33"/>
      <c r="L182" s="33"/>
      <c r="M182" s="33"/>
      <c r="N182" s="33"/>
      <c r="O182" s="33"/>
    </row>
    <row r="183" spans="1:15" ht="14.25" customHeight="1">
      <c r="A183" s="35">
        <v>194030</v>
      </c>
      <c r="B183" s="36" t="s">
        <v>517</v>
      </c>
      <c r="C183" s="37">
        <v>0.30536050692586703</v>
      </c>
      <c r="D183" s="37">
        <v>3.2272486548140397E-2</v>
      </c>
      <c r="E183" s="38">
        <v>68.510000000000005</v>
      </c>
      <c r="F183" s="24">
        <v>4.9569999999999999</v>
      </c>
      <c r="G183" s="39" t="s">
        <v>518</v>
      </c>
      <c r="H183" s="33"/>
      <c r="I183" s="33"/>
      <c r="J183" s="33"/>
      <c r="K183" s="33"/>
      <c r="L183" s="33"/>
      <c r="M183" s="33"/>
      <c r="N183" s="33"/>
      <c r="O183" s="33"/>
    </row>
    <row r="184" spans="1:15" ht="14.25" customHeight="1">
      <c r="A184" s="35" t="s">
        <v>629</v>
      </c>
      <c r="B184" s="36" t="s">
        <v>566</v>
      </c>
      <c r="C184" s="37">
        <v>0.106</v>
      </c>
      <c r="D184" s="37">
        <v>0.02</v>
      </c>
      <c r="E184" s="38">
        <v>68.599999999999994</v>
      </c>
      <c r="F184" s="24">
        <v>3.98</v>
      </c>
      <c r="G184" s="39" t="s">
        <v>442</v>
      </c>
      <c r="H184" s="33"/>
      <c r="I184" s="33"/>
      <c r="J184" s="33"/>
      <c r="K184" s="33"/>
      <c r="L184" s="33"/>
      <c r="M184" s="33"/>
      <c r="N184" s="33"/>
      <c r="O184" s="33"/>
    </row>
    <row r="185" spans="1:15" ht="14.25" customHeight="1">
      <c r="A185" s="35" t="s">
        <v>630</v>
      </c>
      <c r="B185" s="36" t="s">
        <v>631</v>
      </c>
      <c r="C185" s="37">
        <v>0.1</v>
      </c>
      <c r="D185" s="37">
        <v>0.06</v>
      </c>
      <c r="E185" s="38">
        <v>68.72</v>
      </c>
      <c r="F185" s="24">
        <v>2.7360000000000002</v>
      </c>
      <c r="G185" s="39" t="s">
        <v>506</v>
      </c>
      <c r="H185" s="33"/>
      <c r="I185" s="33"/>
      <c r="J185" s="33"/>
      <c r="K185" s="33"/>
      <c r="L185" s="33"/>
      <c r="M185" s="33"/>
      <c r="N185" s="33"/>
      <c r="O185" s="33"/>
    </row>
    <row r="186" spans="1:15" ht="14.25" customHeight="1">
      <c r="A186" s="35" t="s">
        <v>632</v>
      </c>
      <c r="B186" s="36" t="s">
        <v>633</v>
      </c>
      <c r="C186" s="37">
        <v>0.155</v>
      </c>
      <c r="D186" s="37">
        <v>3.3000000000000002E-2</v>
      </c>
      <c r="E186" s="38">
        <v>68.72</v>
      </c>
      <c r="F186" s="24">
        <v>4.0890000000000004</v>
      </c>
      <c r="G186" s="39" t="s">
        <v>488</v>
      </c>
      <c r="H186" s="33"/>
      <c r="I186" s="33"/>
      <c r="J186" s="33"/>
      <c r="K186" s="33"/>
      <c r="L186" s="33"/>
      <c r="M186" s="33"/>
      <c r="N186" s="33"/>
      <c r="O186" s="33"/>
    </row>
    <row r="187" spans="1:15" ht="14.25" customHeight="1">
      <c r="A187" s="54" t="s">
        <v>634</v>
      </c>
      <c r="B187" s="21" t="s">
        <v>529</v>
      </c>
      <c r="C187" s="55">
        <v>6.0999999999999999E-2</v>
      </c>
      <c r="D187" s="55">
        <v>5.0999999999999997E-2</v>
      </c>
      <c r="E187" s="56">
        <v>68.81</v>
      </c>
      <c r="F187" s="56">
        <v>2.4209999999999998</v>
      </c>
      <c r="G187" s="21" t="s">
        <v>481</v>
      </c>
      <c r="H187" s="33"/>
      <c r="I187" s="33"/>
      <c r="J187" s="33"/>
      <c r="K187" s="33"/>
      <c r="L187" s="33"/>
      <c r="M187" s="33"/>
      <c r="N187" s="33"/>
      <c r="O187" s="33"/>
    </row>
    <row r="188" spans="1:15" ht="14.25" customHeight="1">
      <c r="A188" s="35" t="s">
        <v>635</v>
      </c>
      <c r="B188" s="36" t="s">
        <v>636</v>
      </c>
      <c r="C188" s="37">
        <v>0.121117054478814</v>
      </c>
      <c r="D188" s="37">
        <v>6.1427602336414401E-3</v>
      </c>
      <c r="E188" s="38">
        <v>68.900000000000006</v>
      </c>
      <c r="F188" s="24">
        <v>3.6014073392767401</v>
      </c>
      <c r="G188" s="39" t="s">
        <v>518</v>
      </c>
      <c r="H188" s="33"/>
      <c r="I188" s="33"/>
      <c r="J188" s="33"/>
      <c r="K188" s="33"/>
      <c r="L188" s="33"/>
      <c r="M188" s="33"/>
      <c r="N188" s="33"/>
      <c r="O188" s="33"/>
    </row>
    <row r="189" spans="1:15" ht="14.25" customHeight="1">
      <c r="A189" s="21" t="s">
        <v>637</v>
      </c>
      <c r="B189" s="21" t="s">
        <v>638</v>
      </c>
      <c r="C189" s="23">
        <v>0.13</v>
      </c>
      <c r="D189" s="23">
        <v>0.01</v>
      </c>
      <c r="E189" s="24">
        <v>69</v>
      </c>
      <c r="F189" s="24">
        <v>3.6621860000000002</v>
      </c>
      <c r="G189" s="57" t="s">
        <v>639</v>
      </c>
      <c r="H189" s="33"/>
      <c r="I189" s="33"/>
      <c r="J189" s="33"/>
      <c r="K189" s="33"/>
      <c r="L189" s="33"/>
      <c r="M189" s="33"/>
      <c r="N189" s="33"/>
      <c r="O189" s="33"/>
    </row>
    <row r="190" spans="1:15" ht="14.25" customHeight="1">
      <c r="A190" s="54" t="s">
        <v>640</v>
      </c>
      <c r="B190" s="21" t="s">
        <v>529</v>
      </c>
      <c r="C190" s="55">
        <v>0.153</v>
      </c>
      <c r="D190" s="55">
        <v>2.3E-2</v>
      </c>
      <c r="E190" s="56">
        <v>69.28</v>
      </c>
      <c r="F190" s="24">
        <v>1.691908979875</v>
      </c>
      <c r="G190" s="21" t="s">
        <v>481</v>
      </c>
      <c r="H190" s="33"/>
      <c r="I190" s="33"/>
      <c r="J190" s="33"/>
      <c r="K190" s="33"/>
      <c r="L190" s="33"/>
      <c r="M190" s="33"/>
      <c r="N190" s="33"/>
      <c r="O190" s="33"/>
    </row>
    <row r="191" spans="1:15" ht="14.25" customHeight="1">
      <c r="A191" s="35" t="s">
        <v>641</v>
      </c>
      <c r="B191" s="36" t="s">
        <v>642</v>
      </c>
      <c r="C191" s="37">
        <v>0.17</v>
      </c>
      <c r="D191" s="37">
        <v>0.02</v>
      </c>
      <c r="E191" s="38">
        <v>69.5</v>
      </c>
      <c r="F191" s="24">
        <v>4.4820000000000002</v>
      </c>
      <c r="G191" s="39" t="s">
        <v>506</v>
      </c>
      <c r="H191" s="33"/>
      <c r="I191" s="33"/>
      <c r="J191" s="33"/>
      <c r="K191" s="33"/>
      <c r="L191" s="33"/>
      <c r="M191" s="33"/>
      <c r="N191" s="33"/>
      <c r="O191" s="33"/>
    </row>
    <row r="192" spans="1:15" ht="14.25" customHeight="1">
      <c r="A192" s="35" t="s">
        <v>643</v>
      </c>
      <c r="B192" s="36" t="s">
        <v>644</v>
      </c>
      <c r="C192" s="37">
        <v>0.121</v>
      </c>
      <c r="D192" s="37">
        <v>2.1999999999999999E-2</v>
      </c>
      <c r="E192" s="38">
        <v>69.510000000000005</v>
      </c>
      <c r="F192" s="24">
        <v>3.4969999999999999</v>
      </c>
      <c r="G192" s="39" t="s">
        <v>488</v>
      </c>
      <c r="H192" s="33"/>
      <c r="I192" s="33"/>
      <c r="J192" s="33"/>
      <c r="K192" s="33"/>
      <c r="L192" s="33"/>
      <c r="M192" s="33"/>
      <c r="N192" s="33"/>
      <c r="O192" s="33"/>
    </row>
    <row r="193" spans="1:15" ht="14.25" customHeight="1">
      <c r="A193" s="35" t="s">
        <v>645</v>
      </c>
      <c r="B193" s="36" t="s">
        <v>631</v>
      </c>
      <c r="C193" s="37">
        <v>0.09</v>
      </c>
      <c r="D193" s="37">
        <v>0.01</v>
      </c>
      <c r="E193" s="38">
        <v>69.52</v>
      </c>
      <c r="F193" s="24">
        <v>2.367</v>
      </c>
      <c r="G193" s="39" t="s">
        <v>506</v>
      </c>
      <c r="H193" s="33"/>
      <c r="I193" s="33"/>
      <c r="J193" s="33"/>
      <c r="K193" s="33"/>
      <c r="L193" s="33"/>
      <c r="M193" s="33"/>
      <c r="N193" s="33"/>
      <c r="O193" s="33"/>
    </row>
    <row r="194" spans="1:15" ht="14.25" customHeight="1">
      <c r="A194" s="35" t="s">
        <v>646</v>
      </c>
      <c r="B194" s="36" t="s">
        <v>631</v>
      </c>
      <c r="C194" s="37">
        <v>0.13</v>
      </c>
      <c r="D194" s="37">
        <v>0</v>
      </c>
      <c r="E194" s="38">
        <v>69.540000000000006</v>
      </c>
      <c r="F194" s="24">
        <v>2.097</v>
      </c>
      <c r="G194" s="39" t="s">
        <v>506</v>
      </c>
      <c r="H194" s="33"/>
      <c r="I194" s="33"/>
      <c r="J194" s="33"/>
      <c r="K194" s="33"/>
      <c r="L194" s="33"/>
      <c r="M194" s="33"/>
      <c r="N194" s="33"/>
      <c r="O194" s="33"/>
    </row>
    <row r="195" spans="1:15" ht="14.25" customHeight="1">
      <c r="A195" s="35" t="s">
        <v>647</v>
      </c>
      <c r="B195" s="36" t="s">
        <v>566</v>
      </c>
      <c r="C195" s="37">
        <v>0.109</v>
      </c>
      <c r="D195" s="37">
        <v>1.4999999999999999E-2</v>
      </c>
      <c r="E195" s="38">
        <v>69.599999999999994</v>
      </c>
      <c r="F195" s="24">
        <v>4.3099999999999996</v>
      </c>
      <c r="G195" s="39" t="s">
        <v>442</v>
      </c>
      <c r="H195" s="33"/>
      <c r="I195" s="33"/>
      <c r="J195" s="33"/>
      <c r="K195" s="33"/>
      <c r="L195" s="33"/>
      <c r="M195" s="33"/>
      <c r="N195" s="33"/>
      <c r="O195" s="33"/>
    </row>
    <row r="196" spans="1:15" ht="14.25" customHeight="1">
      <c r="A196" s="21" t="s">
        <v>648</v>
      </c>
      <c r="B196" s="21" t="s">
        <v>649</v>
      </c>
      <c r="C196" s="23">
        <v>0.22</v>
      </c>
      <c r="D196" s="23">
        <v>0.05</v>
      </c>
      <c r="E196" s="24">
        <v>69.8</v>
      </c>
      <c r="F196" s="24">
        <v>2.9423460000000001</v>
      </c>
      <c r="G196" s="57" t="s">
        <v>639</v>
      </c>
      <c r="H196" s="33"/>
      <c r="I196" s="33"/>
      <c r="J196" s="33"/>
      <c r="K196" s="33"/>
      <c r="L196" s="33"/>
      <c r="M196" s="33"/>
      <c r="N196" s="33"/>
      <c r="O196" s="33"/>
    </row>
    <row r="197" spans="1:15" ht="14.25" customHeight="1">
      <c r="A197" s="47" t="s">
        <v>650</v>
      </c>
      <c r="B197" s="48" t="s">
        <v>433</v>
      </c>
      <c r="C197" s="37">
        <v>0.13</v>
      </c>
      <c r="D197" s="37">
        <v>0.1</v>
      </c>
      <c r="E197" s="49">
        <v>69.87</v>
      </c>
      <c r="F197" s="45">
        <v>2.663408</v>
      </c>
      <c r="G197" s="34" t="s">
        <v>434</v>
      </c>
      <c r="H197" s="33"/>
      <c r="I197" s="33"/>
      <c r="J197" s="33"/>
      <c r="K197" s="33"/>
      <c r="L197" s="33"/>
      <c r="M197" s="33"/>
      <c r="N197" s="33"/>
      <c r="O197" s="33"/>
    </row>
    <row r="198" spans="1:15" ht="14.25" customHeight="1">
      <c r="A198" s="47" t="s">
        <v>651</v>
      </c>
      <c r="B198" s="48" t="s">
        <v>433</v>
      </c>
      <c r="C198" s="37">
        <v>0.1</v>
      </c>
      <c r="D198" s="37">
        <v>0.14000000000000001</v>
      </c>
      <c r="E198" s="49">
        <v>69.88</v>
      </c>
      <c r="F198" s="45">
        <v>2.2494999999999998</v>
      </c>
      <c r="G198" s="34" t="s">
        <v>434</v>
      </c>
      <c r="H198" s="33"/>
      <c r="I198" s="33"/>
      <c r="J198" s="33"/>
      <c r="K198" s="33"/>
      <c r="L198" s="33"/>
      <c r="M198" s="33"/>
      <c r="N198" s="33"/>
      <c r="O198" s="33"/>
    </row>
    <row r="199" spans="1:15" ht="14.25" customHeight="1">
      <c r="A199" s="35" t="s">
        <v>652</v>
      </c>
      <c r="B199" s="36" t="s">
        <v>653</v>
      </c>
      <c r="C199" s="37">
        <v>0.11</v>
      </c>
      <c r="D199" s="37">
        <v>2.7E-2</v>
      </c>
      <c r="E199" s="38">
        <v>69.900000000000006</v>
      </c>
      <c r="F199" s="24">
        <v>2.5470000000000002</v>
      </c>
      <c r="G199" s="39" t="s">
        <v>581</v>
      </c>
      <c r="H199" s="33"/>
      <c r="I199" s="33"/>
      <c r="J199" s="33"/>
      <c r="K199" s="33"/>
      <c r="L199" s="33"/>
      <c r="M199" s="33"/>
      <c r="N199" s="33"/>
      <c r="O199" s="33"/>
    </row>
    <row r="200" spans="1:15" ht="14.25" customHeight="1">
      <c r="A200" s="21" t="s">
        <v>654</v>
      </c>
      <c r="B200" s="21" t="s">
        <v>569</v>
      </c>
      <c r="C200" s="23">
        <v>0.21</v>
      </c>
      <c r="D200" s="23">
        <v>0.02</v>
      </c>
      <c r="E200" s="24">
        <v>70.02</v>
      </c>
      <c r="F200" s="24">
        <v>1.25972</v>
      </c>
      <c r="G200" s="34" t="s">
        <v>396</v>
      </c>
      <c r="H200" s="33"/>
      <c r="I200" s="33"/>
      <c r="J200" s="33"/>
      <c r="K200" s="33"/>
      <c r="L200" s="33"/>
      <c r="M200" s="33"/>
      <c r="N200" s="33"/>
      <c r="O200" s="33"/>
    </row>
    <row r="201" spans="1:15" ht="14.25" customHeight="1">
      <c r="A201" s="35" t="s">
        <v>655</v>
      </c>
      <c r="B201" s="36" t="s">
        <v>656</v>
      </c>
      <c r="C201" s="37">
        <v>0.261482516708544</v>
      </c>
      <c r="D201" s="37">
        <v>7.2758575433832601E-2</v>
      </c>
      <c r="E201" s="38">
        <v>70.099999999999994</v>
      </c>
      <c r="F201" s="24"/>
      <c r="G201" s="39" t="s">
        <v>518</v>
      </c>
      <c r="H201" s="33"/>
      <c r="I201" s="33"/>
      <c r="J201" s="33"/>
      <c r="K201" s="33"/>
      <c r="L201" s="33"/>
      <c r="M201" s="33"/>
      <c r="N201" s="33"/>
      <c r="O201" s="33"/>
    </row>
    <row r="202" spans="1:15" ht="14.25" customHeight="1">
      <c r="A202" s="21" t="s">
        <v>657</v>
      </c>
      <c r="B202" s="21" t="s">
        <v>658</v>
      </c>
      <c r="C202" s="23">
        <v>0.16</v>
      </c>
      <c r="D202" s="23">
        <v>0.02</v>
      </c>
      <c r="E202" s="24">
        <v>70.13</v>
      </c>
      <c r="F202" s="24">
        <v>3.8781379999999999</v>
      </c>
      <c r="G202" s="57" t="s">
        <v>639</v>
      </c>
      <c r="H202" s="33"/>
      <c r="I202" s="33"/>
      <c r="J202" s="33"/>
      <c r="K202" s="33"/>
      <c r="L202" s="33"/>
      <c r="M202" s="33"/>
      <c r="N202" s="33"/>
      <c r="O202" s="33"/>
    </row>
    <row r="203" spans="1:15" ht="14.25" customHeight="1">
      <c r="A203" s="35">
        <v>99220043</v>
      </c>
      <c r="B203" s="36" t="s">
        <v>656</v>
      </c>
      <c r="C203" s="37">
        <v>0.18113565694211101</v>
      </c>
      <c r="D203" s="37">
        <v>4.7017063034943303E-2</v>
      </c>
      <c r="E203" s="38">
        <v>70.28</v>
      </c>
      <c r="F203" s="24">
        <v>2.8280718703433401</v>
      </c>
      <c r="G203" s="39" t="s">
        <v>518</v>
      </c>
      <c r="H203" s="33"/>
      <c r="I203" s="33"/>
      <c r="J203" s="33"/>
      <c r="K203" s="33"/>
      <c r="L203" s="33"/>
      <c r="M203" s="33"/>
      <c r="N203" s="33"/>
      <c r="O203" s="33"/>
    </row>
    <row r="204" spans="1:15" ht="14.25" customHeight="1">
      <c r="A204" s="21" t="s">
        <v>659</v>
      </c>
      <c r="B204" s="21" t="s">
        <v>569</v>
      </c>
      <c r="C204" s="23">
        <v>0.16</v>
      </c>
      <c r="D204" s="23">
        <v>0.03</v>
      </c>
      <c r="E204" s="24">
        <v>70.290000000000006</v>
      </c>
      <c r="F204" s="24">
        <v>1.52966</v>
      </c>
      <c r="G204" s="34" t="s">
        <v>396</v>
      </c>
      <c r="H204" s="33"/>
      <c r="I204" s="33"/>
      <c r="J204" s="33"/>
      <c r="K204" s="33"/>
      <c r="L204" s="33"/>
      <c r="M204" s="33"/>
      <c r="N204" s="33"/>
      <c r="O204" s="33"/>
    </row>
    <row r="205" spans="1:15" ht="14.25" customHeight="1">
      <c r="A205" s="35" t="s">
        <v>660</v>
      </c>
      <c r="B205" s="36" t="s">
        <v>621</v>
      </c>
      <c r="C205" s="37">
        <v>0.17</v>
      </c>
      <c r="D205" s="37">
        <v>0.04</v>
      </c>
      <c r="E205" s="38">
        <v>70.400000000000006</v>
      </c>
      <c r="F205" s="24">
        <v>3.06</v>
      </c>
      <c r="G205" s="39" t="s">
        <v>506</v>
      </c>
      <c r="H205" s="33"/>
      <c r="I205" s="33"/>
      <c r="J205" s="33"/>
      <c r="K205" s="33"/>
      <c r="L205" s="33"/>
      <c r="M205" s="33"/>
      <c r="N205" s="33"/>
      <c r="O205" s="33"/>
    </row>
    <row r="206" spans="1:15" ht="14.25" customHeight="1">
      <c r="A206" s="54" t="s">
        <v>661</v>
      </c>
      <c r="B206" s="21" t="s">
        <v>529</v>
      </c>
      <c r="C206" s="55">
        <v>0.122</v>
      </c>
      <c r="D206" s="55">
        <v>5.0999999999999997E-2</v>
      </c>
      <c r="E206" s="56">
        <v>70.44</v>
      </c>
      <c r="F206" s="56">
        <v>2.4208054052499999</v>
      </c>
      <c r="G206" s="21" t="s">
        <v>481</v>
      </c>
      <c r="H206" s="33"/>
      <c r="I206" s="33"/>
      <c r="J206" s="33"/>
      <c r="K206" s="33"/>
      <c r="L206" s="33"/>
      <c r="M206" s="33"/>
      <c r="N206" s="33"/>
      <c r="O206" s="33"/>
    </row>
    <row r="207" spans="1:15" ht="14.25" customHeight="1">
      <c r="A207" s="35" t="s">
        <v>662</v>
      </c>
      <c r="B207" s="36" t="s">
        <v>656</v>
      </c>
      <c r="C207" s="37">
        <v>0.26953495178239101</v>
      </c>
      <c r="D207" s="37">
        <v>8.9337226544176293E-3</v>
      </c>
      <c r="E207" s="38">
        <v>70.512</v>
      </c>
      <c r="F207" s="24"/>
      <c r="G207" s="39" t="s">
        <v>518</v>
      </c>
      <c r="H207" s="33"/>
      <c r="I207" s="33"/>
      <c r="J207" s="33"/>
      <c r="K207" s="33"/>
      <c r="L207" s="33"/>
      <c r="M207" s="33"/>
      <c r="N207" s="33"/>
      <c r="O207" s="33"/>
    </row>
    <row r="208" spans="1:15" ht="14.25" customHeight="1">
      <c r="A208" s="35" t="s">
        <v>663</v>
      </c>
      <c r="B208" s="36" t="s">
        <v>664</v>
      </c>
      <c r="C208" s="37">
        <v>0.10060524006694201</v>
      </c>
      <c r="D208" s="37">
        <v>9.5675742596732796E-2</v>
      </c>
      <c r="E208" s="38">
        <v>70.583386112535294</v>
      </c>
      <c r="F208" s="24">
        <v>4.8769999999999998</v>
      </c>
      <c r="G208" s="39" t="s">
        <v>518</v>
      </c>
      <c r="H208" s="33"/>
      <c r="I208" s="33"/>
      <c r="J208" s="33"/>
      <c r="K208" s="33"/>
      <c r="L208" s="33"/>
      <c r="M208" s="33"/>
      <c r="N208" s="33"/>
      <c r="O208" s="33"/>
    </row>
    <row r="209" spans="1:15" ht="14.25" customHeight="1">
      <c r="A209" s="35">
        <v>137471</v>
      </c>
      <c r="B209" s="36" t="s">
        <v>656</v>
      </c>
      <c r="C209" s="37">
        <v>0.20404451280264799</v>
      </c>
      <c r="D209" s="37">
        <v>2.4691050426293E-2</v>
      </c>
      <c r="E209" s="38">
        <v>70.900000000000006</v>
      </c>
      <c r="F209" s="24">
        <v>2.95996233991821</v>
      </c>
      <c r="G209" s="39" t="s">
        <v>518</v>
      </c>
      <c r="H209" s="33"/>
      <c r="I209" s="33"/>
      <c r="J209" s="33"/>
      <c r="K209" s="33"/>
      <c r="L209" s="33"/>
      <c r="M209" s="33"/>
      <c r="N209" s="33"/>
      <c r="O209" s="33"/>
    </row>
    <row r="210" spans="1:15" ht="14.25" customHeight="1">
      <c r="A210" s="35"/>
      <c r="B210" s="35"/>
      <c r="C210" s="37"/>
      <c r="D210" s="37"/>
      <c r="E210" s="38"/>
      <c r="F210" s="24"/>
      <c r="G210" s="39"/>
      <c r="H210" s="33"/>
      <c r="I210" s="33"/>
      <c r="J210" s="33"/>
      <c r="K210" s="33"/>
      <c r="L210" s="33"/>
      <c r="M210" s="33"/>
      <c r="N210" s="33"/>
      <c r="O210" s="33"/>
    </row>
    <row r="211" spans="1:15" ht="14.25" customHeight="1">
      <c r="A211" s="58" t="s">
        <v>665</v>
      </c>
      <c r="B211" s="35"/>
      <c r="C211" s="37"/>
      <c r="D211" s="37"/>
      <c r="E211" s="38"/>
      <c r="F211" s="24"/>
      <c r="G211" s="39"/>
      <c r="H211" s="33"/>
      <c r="I211" s="33"/>
      <c r="J211" s="33"/>
      <c r="K211" s="33"/>
      <c r="L211" s="33"/>
      <c r="M211" s="33"/>
      <c r="N211" s="33"/>
      <c r="O211" s="33"/>
    </row>
    <row r="212" spans="1:15">
      <c r="A212" s="54" t="s">
        <v>666</v>
      </c>
      <c r="B212" s="21" t="s">
        <v>529</v>
      </c>
      <c r="C212" s="55">
        <v>0.14000000000000001</v>
      </c>
      <c r="D212" s="55">
        <v>3.7999999999999999E-2</v>
      </c>
      <c r="E212" s="56">
        <v>71.95</v>
      </c>
      <c r="F212" s="56">
        <v>1.476</v>
      </c>
      <c r="G212" s="21" t="s">
        <v>481</v>
      </c>
    </row>
    <row r="213" spans="1:15">
      <c r="A213" s="54" t="s">
        <v>667</v>
      </c>
      <c r="B213" s="21" t="s">
        <v>529</v>
      </c>
      <c r="C213" s="55">
        <v>0.14799999999999999</v>
      </c>
      <c r="D213" s="55">
        <v>3.7999999999999999E-2</v>
      </c>
      <c r="E213" s="56">
        <v>68.5</v>
      </c>
      <c r="F213" s="56">
        <v>2.2768305142499998</v>
      </c>
      <c r="G213" s="21" t="s">
        <v>481</v>
      </c>
    </row>
    <row r="214" spans="1:15">
      <c r="A214" s="54" t="s">
        <v>668</v>
      </c>
      <c r="B214" s="21" t="s">
        <v>529</v>
      </c>
      <c r="C214" s="55">
        <v>0.128</v>
      </c>
      <c r="D214" s="55">
        <v>3.7999999999999999E-2</v>
      </c>
      <c r="E214" s="56">
        <v>67.91</v>
      </c>
      <c r="F214" s="56">
        <v>3.0417802962499998</v>
      </c>
      <c r="G214" s="21" t="s">
        <v>481</v>
      </c>
    </row>
    <row r="215" spans="1:15">
      <c r="A215" s="54" t="s">
        <v>669</v>
      </c>
      <c r="B215" s="21" t="s">
        <v>529</v>
      </c>
      <c r="C215" s="55">
        <v>0.23400000000000001</v>
      </c>
      <c r="D215" s="55">
        <v>3.7999999999999999E-2</v>
      </c>
      <c r="E215" s="56">
        <v>70.61</v>
      </c>
      <c r="F215" s="56">
        <v>1.2689999999999999</v>
      </c>
      <c r="G215" s="21" t="s">
        <v>481</v>
      </c>
    </row>
    <row r="216" spans="1:15">
      <c r="A216" s="54" t="s">
        <v>670</v>
      </c>
      <c r="B216" s="21" t="s">
        <v>529</v>
      </c>
      <c r="C216" s="55">
        <v>0.184</v>
      </c>
      <c r="D216" s="55">
        <v>3.7999999999999999E-2</v>
      </c>
      <c r="E216" s="56">
        <v>67.78</v>
      </c>
      <c r="F216" s="56">
        <v>1.511877593625</v>
      </c>
      <c r="G216" s="21" t="s">
        <v>481</v>
      </c>
    </row>
    <row r="217" spans="1:15">
      <c r="A217" s="54" t="s">
        <v>671</v>
      </c>
      <c r="B217" s="21" t="s">
        <v>529</v>
      </c>
      <c r="C217" s="55">
        <v>0.114</v>
      </c>
      <c r="D217" s="55">
        <v>3.5000000000000003E-2</v>
      </c>
      <c r="E217" s="56">
        <v>64.77</v>
      </c>
      <c r="F217" s="56">
        <v>3.23970496925</v>
      </c>
      <c r="G217" s="21" t="s">
        <v>481</v>
      </c>
    </row>
    <row r="218" spans="1:15">
      <c r="A218" s="54" t="s">
        <v>672</v>
      </c>
      <c r="B218" s="21" t="s">
        <v>529</v>
      </c>
      <c r="C218" s="55">
        <v>0.154</v>
      </c>
      <c r="D218" s="55">
        <v>2.9000000000000001E-2</v>
      </c>
      <c r="E218" s="56">
        <v>66.22</v>
      </c>
      <c r="F218" s="56">
        <v>3.4196641671250001</v>
      </c>
      <c r="G218" s="21" t="s">
        <v>481</v>
      </c>
    </row>
    <row r="219" spans="1:15">
      <c r="A219" s="54" t="s">
        <v>673</v>
      </c>
      <c r="B219" s="21" t="s">
        <v>529</v>
      </c>
      <c r="C219" s="55">
        <v>0.14399999999999999</v>
      </c>
      <c r="D219" s="55">
        <v>3.6999999999999998E-2</v>
      </c>
      <c r="E219" s="56">
        <v>67.69</v>
      </c>
      <c r="F219" s="56">
        <v>2.0157897121250001</v>
      </c>
      <c r="G219" s="21" t="s">
        <v>481</v>
      </c>
    </row>
    <row r="220" spans="1:15">
      <c r="A220" s="54" t="s">
        <v>674</v>
      </c>
      <c r="B220" s="21" t="s">
        <v>529</v>
      </c>
      <c r="C220" s="55">
        <v>0.14000000000000001</v>
      </c>
      <c r="D220" s="55">
        <v>3.6999999999999998E-2</v>
      </c>
      <c r="E220" s="56">
        <v>68.86</v>
      </c>
      <c r="F220" s="56">
        <v>2.0517897121250002</v>
      </c>
      <c r="G220" s="21" t="s">
        <v>481</v>
      </c>
    </row>
    <row r="221" spans="1:15">
      <c r="A221" s="54" t="s">
        <v>675</v>
      </c>
      <c r="B221" s="21" t="s">
        <v>529</v>
      </c>
      <c r="C221" s="55">
        <v>0.121</v>
      </c>
      <c r="D221" s="55">
        <v>3.6999999999999998E-2</v>
      </c>
      <c r="E221" s="56">
        <v>70.48</v>
      </c>
      <c r="F221" s="56">
        <v>3.2629999999999999</v>
      </c>
      <c r="G221" s="21" t="s">
        <v>481</v>
      </c>
    </row>
    <row r="222" spans="1:15">
      <c r="A222" s="54" t="s">
        <v>676</v>
      </c>
      <c r="B222" s="21" t="s">
        <v>529</v>
      </c>
      <c r="C222" s="55">
        <v>0.14099999999999999</v>
      </c>
      <c r="D222" s="55">
        <v>3.6999999999999998E-2</v>
      </c>
      <c r="E222" s="56">
        <v>69.02</v>
      </c>
      <c r="F222" s="56">
        <v>2.35</v>
      </c>
      <c r="G222" s="21" t="s">
        <v>481</v>
      </c>
    </row>
    <row r="223" spans="1:15">
      <c r="A223" s="54" t="s">
        <v>677</v>
      </c>
      <c r="B223" s="21" t="s">
        <v>529</v>
      </c>
      <c r="C223" s="55">
        <v>0.253</v>
      </c>
      <c r="D223" s="55">
        <v>3.1E-2</v>
      </c>
      <c r="E223" s="56">
        <v>71.66</v>
      </c>
      <c r="F223" s="56">
        <v>1.645</v>
      </c>
      <c r="G223" s="21" t="s">
        <v>481</v>
      </c>
    </row>
    <row r="224" spans="1:15">
      <c r="A224" s="54" t="s">
        <v>678</v>
      </c>
      <c r="B224" s="21" t="s">
        <v>529</v>
      </c>
      <c r="C224" s="55">
        <v>0.19500000000000001</v>
      </c>
      <c r="D224" s="55">
        <v>4.8000000000000001E-2</v>
      </c>
      <c r="E224" s="56">
        <v>68.599999999999994</v>
      </c>
      <c r="F224" s="56">
        <v>2.2000000000000002</v>
      </c>
      <c r="G224" s="21" t="s">
        <v>481</v>
      </c>
    </row>
    <row r="225" spans="1:7">
      <c r="A225" s="54" t="s">
        <v>679</v>
      </c>
      <c r="B225" s="21" t="s">
        <v>529</v>
      </c>
      <c r="C225" s="55">
        <v>0.16300000000000001</v>
      </c>
      <c r="D225" s="55">
        <v>3.3000000000000002E-2</v>
      </c>
      <c r="E225" s="56">
        <v>67.900000000000006</v>
      </c>
      <c r="F225" s="56">
        <v>2.8290000000000002</v>
      </c>
      <c r="G225" s="21" t="s">
        <v>481</v>
      </c>
    </row>
    <row r="226" spans="1:7">
      <c r="A226" s="54" t="s">
        <v>680</v>
      </c>
      <c r="B226" s="21" t="s">
        <v>529</v>
      </c>
      <c r="C226" s="55">
        <v>0.13900000000000001</v>
      </c>
      <c r="D226" s="55">
        <v>5.3999999999999999E-2</v>
      </c>
      <c r="E226" s="56">
        <v>67.44</v>
      </c>
      <c r="F226" s="56">
        <v>2.6960000000000002</v>
      </c>
      <c r="G226" s="21" t="s">
        <v>481</v>
      </c>
    </row>
    <row r="227" spans="1:7">
      <c r="A227" s="35" t="s">
        <v>681</v>
      </c>
      <c r="B227" s="21" t="s">
        <v>529</v>
      </c>
      <c r="C227" s="37">
        <v>9.2272902872984203E-2</v>
      </c>
      <c r="D227" s="37">
        <v>3.6729150086464303E-2</v>
      </c>
      <c r="E227" s="38">
        <v>67.59</v>
      </c>
      <c r="F227" s="24">
        <v>2.3580000000000001</v>
      </c>
      <c r="G227" s="39" t="s">
        <v>606</v>
      </c>
    </row>
    <row r="228" spans="1:7">
      <c r="A228" s="35" t="s">
        <v>682</v>
      </c>
      <c r="B228" s="21" t="s">
        <v>529</v>
      </c>
      <c r="C228" s="37">
        <v>0.13538911279751001</v>
      </c>
      <c r="D228" s="37">
        <v>3.6729150086464303E-2</v>
      </c>
      <c r="E228" s="38">
        <v>64.56</v>
      </c>
      <c r="F228" s="24">
        <v>2.79</v>
      </c>
      <c r="G228" s="39" t="s">
        <v>606</v>
      </c>
    </row>
    <row r="229" spans="1:7">
      <c r="A229" s="35"/>
      <c r="B229" s="35"/>
      <c r="C229" s="37"/>
      <c r="D229" s="37"/>
      <c r="E229" s="38"/>
      <c r="F229" s="24"/>
      <c r="G229" s="39"/>
    </row>
    <row r="230" spans="1:7" ht="28.5">
      <c r="A230" s="58" t="s">
        <v>683</v>
      </c>
      <c r="B230" s="35"/>
      <c r="C230" s="37"/>
      <c r="D230" s="37"/>
      <c r="E230" s="38"/>
      <c r="F230" s="24"/>
      <c r="G230" s="39"/>
    </row>
    <row r="231" spans="1:7">
      <c r="A231" s="54" t="s">
        <v>684</v>
      </c>
      <c r="B231" s="21" t="s">
        <v>685</v>
      </c>
      <c r="C231" s="55">
        <v>0.13300000000000001</v>
      </c>
      <c r="D231" s="55">
        <v>3.2000000000000001E-2</v>
      </c>
      <c r="E231" s="56">
        <v>68.400000000000006</v>
      </c>
      <c r="F231" s="24">
        <v>2.1059999999999999</v>
      </c>
      <c r="G231" s="21" t="s">
        <v>481</v>
      </c>
    </row>
    <row r="232" spans="1:7">
      <c r="A232" s="54" t="s">
        <v>686</v>
      </c>
      <c r="B232" s="21" t="s">
        <v>685</v>
      </c>
      <c r="C232" s="55">
        <v>0.108</v>
      </c>
      <c r="D232" s="55">
        <v>1.9E-2</v>
      </c>
      <c r="E232" s="56">
        <v>62.9</v>
      </c>
      <c r="F232" s="24">
        <v>2.9249999999999998</v>
      </c>
      <c r="G232" s="21" t="s">
        <v>481</v>
      </c>
    </row>
    <row r="233" spans="1:7">
      <c r="A233" s="54" t="s">
        <v>687</v>
      </c>
      <c r="B233" s="21" t="s">
        <v>685</v>
      </c>
      <c r="C233" s="55">
        <v>8.5000000000000006E-2</v>
      </c>
      <c r="D233" s="55">
        <v>3.2000000000000001E-2</v>
      </c>
      <c r="E233" s="56">
        <v>59.4</v>
      </c>
      <c r="F233" s="24">
        <v>5.391</v>
      </c>
      <c r="G233" s="21" t="s">
        <v>481</v>
      </c>
    </row>
    <row r="234" spans="1:7">
      <c r="A234" s="54" t="s">
        <v>688</v>
      </c>
      <c r="B234" s="21" t="s">
        <v>685</v>
      </c>
      <c r="C234" s="55">
        <v>6.3E-2</v>
      </c>
      <c r="D234" s="55">
        <v>3.2000000000000001E-2</v>
      </c>
      <c r="E234" s="56">
        <v>55.6</v>
      </c>
      <c r="F234" s="24">
        <v>6.7050000000000001</v>
      </c>
      <c r="G234" s="21" t="s">
        <v>481</v>
      </c>
    </row>
    <row r="235" spans="1:7">
      <c r="A235" s="54" t="s">
        <v>689</v>
      </c>
      <c r="B235" s="21" t="s">
        <v>685</v>
      </c>
      <c r="C235" s="55">
        <v>6.4000000000000001E-2</v>
      </c>
      <c r="D235" s="55">
        <v>1.9E-2</v>
      </c>
      <c r="E235" s="56">
        <v>59.7</v>
      </c>
      <c r="F235" s="24">
        <v>5.274</v>
      </c>
      <c r="G235" s="21" t="s">
        <v>481</v>
      </c>
    </row>
    <row r="236" spans="1:7">
      <c r="A236" s="54" t="s">
        <v>690</v>
      </c>
      <c r="B236" s="21" t="s">
        <v>685</v>
      </c>
      <c r="C236" s="55">
        <v>6.5000000000000002E-2</v>
      </c>
      <c r="D236" s="55">
        <v>1.9E-2</v>
      </c>
      <c r="E236" s="56">
        <v>57</v>
      </c>
      <c r="F236" s="24">
        <v>5.6520000000000001</v>
      </c>
      <c r="G236" s="21" t="s">
        <v>481</v>
      </c>
    </row>
    <row r="237" spans="1:7">
      <c r="A237" s="54" t="s">
        <v>691</v>
      </c>
      <c r="B237" s="21" t="s">
        <v>685</v>
      </c>
      <c r="C237" s="55">
        <v>7.4999999999999997E-2</v>
      </c>
      <c r="D237" s="55">
        <v>1.9E-2</v>
      </c>
      <c r="E237" s="56">
        <v>57.4</v>
      </c>
      <c r="F237" s="24">
        <v>5.4370000000000003</v>
      </c>
      <c r="G237" s="21" t="s">
        <v>481</v>
      </c>
    </row>
    <row r="238" spans="1:7">
      <c r="A238" s="54" t="s">
        <v>692</v>
      </c>
      <c r="B238" s="21" t="s">
        <v>685</v>
      </c>
      <c r="C238" s="55">
        <v>0.108</v>
      </c>
      <c r="D238" s="55">
        <v>1.9E-2</v>
      </c>
      <c r="E238" s="56">
        <v>53.77</v>
      </c>
      <c r="F238" s="24">
        <v>6.9669999999999996</v>
      </c>
      <c r="G238" s="21" t="s">
        <v>481</v>
      </c>
    </row>
    <row r="239" spans="1:7">
      <c r="A239" s="54" t="s">
        <v>693</v>
      </c>
      <c r="B239" s="21" t="s">
        <v>685</v>
      </c>
      <c r="C239" s="55">
        <v>8.2000000000000003E-2</v>
      </c>
      <c r="D239" s="55">
        <v>1.9E-2</v>
      </c>
      <c r="E239" s="56">
        <v>57.74</v>
      </c>
      <c r="F239" s="24">
        <v>5.4130000000000003</v>
      </c>
      <c r="G239" s="21" t="s">
        <v>481</v>
      </c>
    </row>
    <row r="240" spans="1:7">
      <c r="A240" s="54" t="s">
        <v>694</v>
      </c>
      <c r="B240" s="21" t="s">
        <v>685</v>
      </c>
      <c r="C240" s="55">
        <v>8.2000000000000003E-2</v>
      </c>
      <c r="D240" s="55">
        <v>1.9E-2</v>
      </c>
      <c r="E240" s="56">
        <v>55.37</v>
      </c>
      <c r="F240" s="24">
        <v>6.0730000000000004</v>
      </c>
      <c r="G240" s="21" t="s">
        <v>481</v>
      </c>
    </row>
    <row r="241" spans="1:15">
      <c r="A241" s="54" t="s">
        <v>695</v>
      </c>
      <c r="B241" s="21" t="s">
        <v>685</v>
      </c>
      <c r="C241" s="55">
        <v>6.7000000000000004E-2</v>
      </c>
      <c r="D241" s="55">
        <v>1.6E-2</v>
      </c>
      <c r="E241" s="56">
        <v>58.48</v>
      </c>
      <c r="F241" s="24">
        <v>5.3310000000000004</v>
      </c>
      <c r="G241" s="21" t="s">
        <v>481</v>
      </c>
    </row>
    <row r="242" spans="1:15">
      <c r="A242" s="54" t="s">
        <v>696</v>
      </c>
      <c r="B242" s="21" t="s">
        <v>529</v>
      </c>
      <c r="C242" s="55">
        <v>0.13600000000000001</v>
      </c>
      <c r="D242" s="55">
        <v>2.9000000000000001E-2</v>
      </c>
      <c r="E242" s="56">
        <v>68.72</v>
      </c>
      <c r="F242" s="56">
        <v>2.43876774175</v>
      </c>
      <c r="G242" s="21" t="s">
        <v>481</v>
      </c>
    </row>
    <row r="243" spans="1:15">
      <c r="A243" s="54" t="s">
        <v>697</v>
      </c>
      <c r="B243" s="21" t="s">
        <v>698</v>
      </c>
      <c r="C243" s="55">
        <v>9.6000000000000002E-2</v>
      </c>
      <c r="D243" s="55">
        <v>2.9000000000000001E-2</v>
      </c>
      <c r="E243" s="56">
        <v>64.64</v>
      </c>
      <c r="F243" s="56">
        <v>3.5636673057500001</v>
      </c>
      <c r="G243" s="21" t="s">
        <v>481</v>
      </c>
    </row>
    <row r="244" spans="1:15">
      <c r="A244" s="54" t="s">
        <v>699</v>
      </c>
      <c r="B244" s="21" t="s">
        <v>698</v>
      </c>
      <c r="C244" s="55">
        <v>0.10299999999999999</v>
      </c>
      <c r="D244" s="55">
        <v>2.9000000000000001E-2</v>
      </c>
      <c r="E244" s="56">
        <v>64.25</v>
      </c>
      <c r="F244" s="56">
        <v>3.6536327808750002</v>
      </c>
      <c r="G244" s="21" t="s">
        <v>481</v>
      </c>
    </row>
    <row r="245" spans="1:15">
      <c r="A245" s="54" t="s">
        <v>700</v>
      </c>
      <c r="B245" s="21" t="s">
        <v>698</v>
      </c>
      <c r="C245" s="55">
        <v>0.104</v>
      </c>
      <c r="D245" s="55">
        <v>2.9000000000000001E-2</v>
      </c>
      <c r="E245" s="56">
        <v>64.97</v>
      </c>
      <c r="F245" s="56">
        <v>3.5006641671250001</v>
      </c>
      <c r="G245" s="21" t="s">
        <v>481</v>
      </c>
    </row>
    <row r="246" spans="1:15">
      <c r="A246" s="54" t="s">
        <v>701</v>
      </c>
      <c r="B246" s="21" t="s">
        <v>698</v>
      </c>
      <c r="C246" s="55">
        <v>7.3999999999999996E-2</v>
      </c>
      <c r="D246" s="55">
        <v>3.1E-2</v>
      </c>
      <c r="E246" s="56">
        <v>58.9</v>
      </c>
      <c r="F246" s="56">
        <v>5.952</v>
      </c>
      <c r="G246" s="21" t="s">
        <v>481</v>
      </c>
    </row>
    <row r="247" spans="1:15">
      <c r="A247" s="54" t="s">
        <v>702</v>
      </c>
      <c r="B247" s="21" t="s">
        <v>698</v>
      </c>
      <c r="C247" s="55">
        <v>7.5999999999999998E-2</v>
      </c>
      <c r="D247" s="55">
        <v>3.1E-2</v>
      </c>
      <c r="E247" s="56">
        <v>62.5</v>
      </c>
      <c r="F247" s="56">
        <v>4.8789999999999996</v>
      </c>
      <c r="G247" s="21" t="s">
        <v>481</v>
      </c>
    </row>
    <row r="248" spans="1:15">
      <c r="A248" s="54" t="s">
        <v>703</v>
      </c>
      <c r="B248" s="21" t="s">
        <v>698</v>
      </c>
      <c r="C248" s="55">
        <v>9.7000000000000003E-2</v>
      </c>
      <c r="D248" s="55">
        <v>3.1E-2</v>
      </c>
      <c r="E248" s="56">
        <v>65.92</v>
      </c>
      <c r="F248" s="56">
        <v>3.2240000000000002</v>
      </c>
      <c r="G248" s="21" t="s">
        <v>481</v>
      </c>
    </row>
    <row r="249" spans="1:15">
      <c r="A249" s="54" t="s">
        <v>704</v>
      </c>
      <c r="B249" s="21" t="s">
        <v>698</v>
      </c>
      <c r="C249" s="55">
        <v>0.123</v>
      </c>
      <c r="D249" s="55">
        <v>3.1E-2</v>
      </c>
      <c r="E249" s="56">
        <v>66.099999999999994</v>
      </c>
      <c r="F249" s="56">
        <v>2.9710000000000001</v>
      </c>
      <c r="G249" s="21" t="s">
        <v>481</v>
      </c>
    </row>
    <row r="250" spans="1:15">
      <c r="A250" s="54" t="s">
        <v>705</v>
      </c>
      <c r="B250" s="21" t="s">
        <v>698</v>
      </c>
      <c r="C250" s="55">
        <v>9.9000000000000005E-2</v>
      </c>
      <c r="D250" s="55">
        <v>3.7999999999999999E-2</v>
      </c>
      <c r="E250" s="56">
        <v>60.38</v>
      </c>
      <c r="F250" s="56">
        <v>5.3440000000000003</v>
      </c>
      <c r="G250" s="21" t="s">
        <v>481</v>
      </c>
    </row>
    <row r="251" spans="1:15">
      <c r="A251" s="54" t="s">
        <v>706</v>
      </c>
      <c r="B251" s="21" t="s">
        <v>698</v>
      </c>
      <c r="C251" s="55">
        <v>8.8999999999999996E-2</v>
      </c>
      <c r="D251" s="55">
        <v>3.7999999999999999E-2</v>
      </c>
      <c r="E251" s="56">
        <v>60.5</v>
      </c>
      <c r="F251" s="56">
        <v>5.3220000000000001</v>
      </c>
      <c r="G251" s="21" t="s">
        <v>481</v>
      </c>
    </row>
    <row r="252" spans="1:15">
      <c r="A252" s="54" t="s">
        <v>707</v>
      </c>
      <c r="B252" s="21" t="s">
        <v>708</v>
      </c>
      <c r="C252" s="55">
        <v>7.6999999999999999E-2</v>
      </c>
      <c r="D252" s="55">
        <v>3.7999999999999999E-2</v>
      </c>
      <c r="E252" s="56">
        <v>56.24</v>
      </c>
      <c r="F252" s="56">
        <v>5.3230000000000004</v>
      </c>
      <c r="G252" s="21" t="s">
        <v>481</v>
      </c>
    </row>
    <row r="254" spans="1:15" ht="14.25" customHeight="1">
      <c r="A254" s="59" t="s">
        <v>709</v>
      </c>
      <c r="B254" s="35"/>
      <c r="C254" s="37"/>
      <c r="D254" s="37"/>
      <c r="E254" s="38"/>
      <c r="F254" s="24"/>
      <c r="G254" s="39"/>
      <c r="H254" s="33"/>
      <c r="I254" s="33"/>
      <c r="J254" s="33"/>
      <c r="K254" s="33"/>
      <c r="L254" s="33"/>
      <c r="M254" s="33"/>
      <c r="N254" s="33"/>
      <c r="O254" s="33"/>
    </row>
    <row r="255" spans="1:15" ht="14.25" customHeight="1">
      <c r="A255" s="35" t="s">
        <v>710</v>
      </c>
      <c r="B255" s="36" t="s">
        <v>711</v>
      </c>
      <c r="C255" s="37">
        <v>0.05</v>
      </c>
      <c r="D255" s="37">
        <v>0.04</v>
      </c>
      <c r="E255" s="38">
        <v>71</v>
      </c>
      <c r="F255" s="24">
        <v>4.4189999999999996</v>
      </c>
      <c r="G255" s="39" t="s">
        <v>506</v>
      </c>
      <c r="H255" s="33"/>
      <c r="I255" s="60">
        <f>F255/F$388</f>
        <v>2.1051767137652333E-2</v>
      </c>
      <c r="J255" s="60">
        <f>I255*C255</f>
        <v>1.0525883568826167E-3</v>
      </c>
      <c r="K255" s="33"/>
      <c r="L255" s="61">
        <f>SUM(J255:J386)</f>
        <v>0.2220228374081831</v>
      </c>
      <c r="M255" s="62">
        <f>MEDIAN(C255:C386)</f>
        <v>0.22</v>
      </c>
      <c r="N255" s="62">
        <f>STDEV(C255:C386)*2/SQRT(O255)</f>
        <v>1.9145216663941544E-2</v>
      </c>
      <c r="O255" s="63">
        <f>COUNT(C255:C386)</f>
        <v>132</v>
      </c>
    </row>
    <row r="256" spans="1:15" ht="14.25" customHeight="1">
      <c r="A256" s="21" t="s">
        <v>712</v>
      </c>
      <c r="B256" s="21" t="s">
        <v>713</v>
      </c>
      <c r="C256" s="23">
        <v>0.19</v>
      </c>
      <c r="D256" s="23">
        <v>0.06</v>
      </c>
      <c r="E256" s="24">
        <v>71.069999999999993</v>
      </c>
      <c r="F256" s="24">
        <v>2.5644300000000002</v>
      </c>
      <c r="G256" s="57" t="s">
        <v>639</v>
      </c>
      <c r="H256" s="33"/>
      <c r="I256" s="60">
        <f t="shared" ref="I256:I319" si="0">F256/F$388</f>
        <v>1.2216742068524503E-2</v>
      </c>
      <c r="J256" s="60">
        <f t="shared" ref="J256:J319" si="1">I256*C256</f>
        <v>2.3211809930196556E-3</v>
      </c>
      <c r="K256" s="33"/>
      <c r="L256" s="33"/>
      <c r="M256" s="33"/>
      <c r="N256" s="33"/>
      <c r="O256" s="33"/>
    </row>
    <row r="257" spans="1:15" ht="14.25" customHeight="1">
      <c r="A257" s="35" t="s">
        <v>714</v>
      </c>
      <c r="B257" s="35" t="s">
        <v>656</v>
      </c>
      <c r="C257" s="37">
        <v>0.188746060981515</v>
      </c>
      <c r="D257" s="37">
        <v>4.8800000000000003E-2</v>
      </c>
      <c r="E257" s="38">
        <v>71.224999999999994</v>
      </c>
      <c r="F257" s="24"/>
      <c r="G257" s="39" t="s">
        <v>518</v>
      </c>
      <c r="H257" s="33"/>
      <c r="I257" s="60">
        <f t="shared" si="0"/>
        <v>0</v>
      </c>
      <c r="J257" s="60">
        <f t="shared" si="1"/>
        <v>0</v>
      </c>
      <c r="K257" s="33"/>
      <c r="L257" s="33"/>
      <c r="M257" s="33"/>
      <c r="N257" s="33"/>
      <c r="O257" s="33"/>
    </row>
    <row r="258" spans="1:15" ht="14.25" customHeight="1">
      <c r="A258" s="35" t="s">
        <v>715</v>
      </c>
      <c r="B258" s="21" t="s">
        <v>716</v>
      </c>
      <c r="C258" s="37">
        <v>0.155</v>
      </c>
      <c r="D258" s="37">
        <v>2.4E-2</v>
      </c>
      <c r="E258" s="38">
        <v>71.3</v>
      </c>
      <c r="F258" s="24">
        <v>1.4670000000000001</v>
      </c>
      <c r="G258" s="39" t="s">
        <v>581</v>
      </c>
      <c r="H258" s="33"/>
      <c r="I258" s="60">
        <f t="shared" si="0"/>
        <v>6.988672186226742E-3</v>
      </c>
      <c r="J258" s="60">
        <f t="shared" si="1"/>
        <v>1.083244188865145E-3</v>
      </c>
      <c r="K258" s="33"/>
      <c r="L258" s="33"/>
      <c r="M258" s="33"/>
      <c r="N258" s="33"/>
      <c r="O258" s="33"/>
    </row>
    <row r="259" spans="1:15" ht="14.25" customHeight="1">
      <c r="A259" s="35" t="s">
        <v>717</v>
      </c>
      <c r="B259" s="36" t="s">
        <v>621</v>
      </c>
      <c r="C259" s="37">
        <v>0.16</v>
      </c>
      <c r="D259" s="37">
        <v>0.02</v>
      </c>
      <c r="E259" s="38">
        <v>71.400000000000006</v>
      </c>
      <c r="F259" s="24">
        <v>3.4830000000000001</v>
      </c>
      <c r="G259" s="39" t="s">
        <v>506</v>
      </c>
      <c r="H259" s="33"/>
      <c r="I259" s="60">
        <f t="shared" si="0"/>
        <v>1.6592737031102756E-2</v>
      </c>
      <c r="J259" s="60">
        <f t="shared" si="1"/>
        <v>2.6548379249764411E-3</v>
      </c>
      <c r="K259" s="33"/>
      <c r="L259" s="33"/>
      <c r="M259" s="33"/>
      <c r="N259" s="33"/>
      <c r="O259" s="33"/>
    </row>
    <row r="260" spans="1:15" ht="14.25" customHeight="1">
      <c r="A260" s="35" t="s">
        <v>718</v>
      </c>
      <c r="B260" s="21" t="s">
        <v>719</v>
      </c>
      <c r="C260" s="37">
        <v>0.15844960868149899</v>
      </c>
      <c r="D260" s="37">
        <v>4.7163785502915504E-3</v>
      </c>
      <c r="E260" s="38">
        <v>71.430000000000007</v>
      </c>
      <c r="F260" s="24">
        <v>1.8981745675162001</v>
      </c>
      <c r="G260" s="39" t="s">
        <v>518</v>
      </c>
      <c r="H260" s="33"/>
      <c r="I260" s="60">
        <f t="shared" si="0"/>
        <v>9.0427537863690816E-3</v>
      </c>
      <c r="J260" s="60">
        <f t="shared" si="1"/>
        <v>1.4328207988533242E-3</v>
      </c>
      <c r="K260" s="33"/>
      <c r="L260" s="33"/>
      <c r="M260" s="33"/>
      <c r="N260" s="33"/>
      <c r="O260" s="33"/>
    </row>
    <row r="261" spans="1:15" ht="14.25" customHeight="1">
      <c r="A261" s="35" t="s">
        <v>720</v>
      </c>
      <c r="B261" s="36" t="s">
        <v>721</v>
      </c>
      <c r="C261" s="37">
        <v>0.14000000000000001</v>
      </c>
      <c r="D261" s="37">
        <v>0.01</v>
      </c>
      <c r="E261" s="38">
        <v>71.459999999999994</v>
      </c>
      <c r="F261" s="24">
        <v>1.458</v>
      </c>
      <c r="G261" s="39" t="s">
        <v>506</v>
      </c>
      <c r="H261" s="33"/>
      <c r="I261" s="60">
        <f t="shared" si="0"/>
        <v>6.9457968967406884E-3</v>
      </c>
      <c r="J261" s="60">
        <f t="shared" si="1"/>
        <v>9.7241156554369647E-4</v>
      </c>
      <c r="K261" s="33"/>
      <c r="L261" s="33"/>
      <c r="M261" s="33"/>
      <c r="N261" s="33"/>
      <c r="O261" s="33"/>
    </row>
    <row r="262" spans="1:15" ht="14.25" customHeight="1">
      <c r="A262" s="35" t="s">
        <v>722</v>
      </c>
      <c r="B262" s="21" t="s">
        <v>723</v>
      </c>
      <c r="C262" s="37">
        <v>0.28999999999999998</v>
      </c>
      <c r="D262" s="37">
        <v>0.04</v>
      </c>
      <c r="E262" s="38">
        <v>71.5</v>
      </c>
      <c r="F262" s="24">
        <v>3.6</v>
      </c>
      <c r="G262" s="39" t="s">
        <v>474</v>
      </c>
      <c r="H262" s="33"/>
      <c r="I262" s="60">
        <f t="shared" si="0"/>
        <v>1.7150115794421453E-2</v>
      </c>
      <c r="J262" s="60">
        <f t="shared" si="1"/>
        <v>4.973533580382221E-3</v>
      </c>
      <c r="K262" s="33"/>
      <c r="L262" s="33"/>
      <c r="M262" s="33"/>
      <c r="N262" s="33"/>
      <c r="O262" s="33"/>
    </row>
    <row r="263" spans="1:15" ht="14.25" customHeight="1">
      <c r="A263" s="35" t="s">
        <v>724</v>
      </c>
      <c r="B263" s="36" t="s">
        <v>725</v>
      </c>
      <c r="C263" s="37">
        <v>0.18</v>
      </c>
      <c r="D263" s="37">
        <v>0.03</v>
      </c>
      <c r="E263" s="38">
        <v>71.75</v>
      </c>
      <c r="F263" s="24">
        <v>2.1150000000000002</v>
      </c>
      <c r="G263" s="39" t="s">
        <v>506</v>
      </c>
      <c r="H263" s="33"/>
      <c r="I263" s="60">
        <f t="shared" si="0"/>
        <v>1.0075693029222604E-2</v>
      </c>
      <c r="J263" s="60">
        <f t="shared" si="1"/>
        <v>1.8136247452600685E-3</v>
      </c>
      <c r="K263" s="33"/>
      <c r="L263" s="33"/>
      <c r="M263" s="33"/>
      <c r="N263" s="33"/>
      <c r="O263" s="33"/>
    </row>
    <row r="264" spans="1:15" ht="14.25" customHeight="1">
      <c r="A264" s="54" t="s">
        <v>726</v>
      </c>
      <c r="B264" s="21" t="s">
        <v>529</v>
      </c>
      <c r="C264" s="55">
        <v>0.13900000000000001</v>
      </c>
      <c r="D264" s="55">
        <v>2.3E-2</v>
      </c>
      <c r="E264" s="56">
        <v>71.760000000000005</v>
      </c>
      <c r="F264" s="24">
        <v>1.9708273756250001</v>
      </c>
      <c r="G264" s="21" t="s">
        <v>481</v>
      </c>
      <c r="H264" s="33"/>
      <c r="I264" s="60">
        <f t="shared" si="0"/>
        <v>9.3888660285512491E-3</v>
      </c>
      <c r="J264" s="60">
        <f t="shared" si="1"/>
        <v>1.3050523779686238E-3</v>
      </c>
      <c r="K264" s="33"/>
      <c r="L264" s="33"/>
      <c r="M264" s="33"/>
      <c r="N264" s="33"/>
      <c r="O264" s="33"/>
    </row>
    <row r="265" spans="1:15" ht="14.25" customHeight="1">
      <c r="A265" s="35" t="s">
        <v>727</v>
      </c>
      <c r="B265" s="36" t="s">
        <v>728</v>
      </c>
      <c r="C265" s="37">
        <v>0.19</v>
      </c>
      <c r="D265" s="37">
        <v>7.0000000000000007E-2</v>
      </c>
      <c r="E265" s="38">
        <v>71.89</v>
      </c>
      <c r="F265" s="24">
        <v>1.7769999999999999</v>
      </c>
      <c r="G265" s="39" t="s">
        <v>506</v>
      </c>
      <c r="H265" s="33"/>
      <c r="I265" s="60">
        <f t="shared" si="0"/>
        <v>8.4654877129685894E-3</v>
      </c>
      <c r="J265" s="60">
        <f t="shared" si="1"/>
        <v>1.608442665464032E-3</v>
      </c>
      <c r="K265" s="33"/>
      <c r="L265" s="33"/>
      <c r="M265" s="33"/>
      <c r="N265" s="33"/>
      <c r="O265" s="33"/>
    </row>
    <row r="266" spans="1:15" ht="14.25" customHeight="1">
      <c r="A266" s="35" t="s">
        <v>729</v>
      </c>
      <c r="B266" s="21" t="s">
        <v>730</v>
      </c>
      <c r="C266" s="37">
        <v>8.5311713701519104E-2</v>
      </c>
      <c r="D266" s="37">
        <v>1.4235898104598599E-2</v>
      </c>
      <c r="E266" s="38">
        <v>71.95</v>
      </c>
      <c r="F266" s="24">
        <v>1.3914842013623101</v>
      </c>
      <c r="G266" s="39" t="s">
        <v>518</v>
      </c>
      <c r="H266" s="33"/>
      <c r="I266" s="60">
        <f t="shared" si="0"/>
        <v>6.6289208831865768E-3</v>
      </c>
      <c r="J266" s="60">
        <f t="shared" si="1"/>
        <v>5.6552460053643436E-4</v>
      </c>
      <c r="K266" s="33"/>
      <c r="L266" s="33"/>
      <c r="M266" s="33"/>
      <c r="N266" s="33"/>
      <c r="O266" s="33"/>
    </row>
    <row r="267" spans="1:15" ht="14.25" customHeight="1">
      <c r="A267" s="47" t="s">
        <v>731</v>
      </c>
      <c r="B267" s="36" t="s">
        <v>732</v>
      </c>
      <c r="C267" s="37">
        <v>0.21</v>
      </c>
      <c r="D267" s="37">
        <v>0.03</v>
      </c>
      <c r="E267" s="49">
        <v>71.95</v>
      </c>
      <c r="F267" s="45">
        <v>1.7096199999999999</v>
      </c>
      <c r="G267" s="34" t="s">
        <v>434</v>
      </c>
      <c r="H267" s="33"/>
      <c r="I267" s="60">
        <f t="shared" si="0"/>
        <v>8.1444947123496675E-3</v>
      </c>
      <c r="J267" s="60">
        <f t="shared" si="1"/>
        <v>1.7103438895934302E-3</v>
      </c>
      <c r="K267" s="33"/>
      <c r="L267" s="33"/>
      <c r="M267" s="33"/>
      <c r="N267" s="33"/>
      <c r="O267" s="33"/>
    </row>
    <row r="268" spans="1:15" ht="14.25" customHeight="1">
      <c r="A268" s="35" t="s">
        <v>733</v>
      </c>
      <c r="B268" s="36" t="s">
        <v>734</v>
      </c>
      <c r="C268" s="37">
        <v>0.16800000000000001</v>
      </c>
      <c r="D268" s="37">
        <v>0.01</v>
      </c>
      <c r="E268" s="38">
        <v>72</v>
      </c>
      <c r="F268" s="24">
        <v>2.12</v>
      </c>
      <c r="G268" s="39" t="s">
        <v>442</v>
      </c>
      <c r="H268" s="33"/>
      <c r="I268" s="60">
        <f t="shared" si="0"/>
        <v>1.0099512634492634E-2</v>
      </c>
      <c r="J268" s="60">
        <f t="shared" si="1"/>
        <v>1.6967181225947625E-3</v>
      </c>
      <c r="K268" s="33"/>
      <c r="L268" s="33"/>
      <c r="M268" s="33"/>
      <c r="N268" s="33"/>
      <c r="O268" s="33"/>
    </row>
    <row r="269" spans="1:15" ht="14.25" customHeight="1">
      <c r="A269" s="35" t="s">
        <v>735</v>
      </c>
      <c r="B269" s="21" t="s">
        <v>736</v>
      </c>
      <c r="C269" s="37">
        <v>9.9000000000000005E-2</v>
      </c>
      <c r="D269" s="37">
        <v>2.1999999999999999E-2</v>
      </c>
      <c r="E269" s="38">
        <v>72</v>
      </c>
      <c r="F269" s="24">
        <v>4.0110000000000001</v>
      </c>
      <c r="G269" s="39" t="s">
        <v>488</v>
      </c>
      <c r="H269" s="33"/>
      <c r="I269" s="60">
        <f t="shared" si="0"/>
        <v>1.9108087347617903E-2</v>
      </c>
      <c r="J269" s="60">
        <f t="shared" si="1"/>
        <v>1.8917006474141725E-3</v>
      </c>
      <c r="K269" s="33"/>
      <c r="L269" s="33"/>
      <c r="M269" s="33"/>
      <c r="N269" s="33"/>
      <c r="O269" s="33"/>
    </row>
    <row r="270" spans="1:15" ht="14.25" customHeight="1">
      <c r="A270" s="35" t="s">
        <v>737</v>
      </c>
      <c r="B270" s="21" t="s">
        <v>738</v>
      </c>
      <c r="C270" s="37">
        <v>0.237092512089254</v>
      </c>
      <c r="D270" s="37">
        <v>1.3147767179253001E-2</v>
      </c>
      <c r="E270" s="38">
        <v>72.09</v>
      </c>
      <c r="F270" s="24">
        <v>3.3368763911846999</v>
      </c>
      <c r="G270" s="39" t="s">
        <v>518</v>
      </c>
      <c r="H270" s="33"/>
      <c r="I270" s="60">
        <f t="shared" si="0"/>
        <v>1.5896615694580216E-2</v>
      </c>
      <c r="J270" s="60">
        <f t="shared" si="1"/>
        <v>3.7689685487454845E-3</v>
      </c>
      <c r="K270" s="33"/>
      <c r="L270" s="33"/>
      <c r="M270" s="33"/>
      <c r="N270" s="33"/>
      <c r="O270" s="33"/>
    </row>
    <row r="271" spans="1:15" ht="14.25" customHeight="1">
      <c r="A271" s="35" t="s">
        <v>739</v>
      </c>
      <c r="B271" s="36" t="s">
        <v>740</v>
      </c>
      <c r="C271" s="37">
        <v>0.161</v>
      </c>
      <c r="D271" s="37">
        <v>5.1999999999999998E-2</v>
      </c>
      <c r="E271" s="38">
        <v>72.400000000000006</v>
      </c>
      <c r="F271" s="24">
        <v>1.31</v>
      </c>
      <c r="G271" s="39" t="s">
        <v>488</v>
      </c>
      <c r="H271" s="33"/>
      <c r="I271" s="60">
        <f t="shared" si="0"/>
        <v>6.2407365807478068E-3</v>
      </c>
      <c r="J271" s="60">
        <f t="shared" si="1"/>
        <v>1.004758589500397E-3</v>
      </c>
      <c r="K271" s="33"/>
      <c r="L271" s="33"/>
      <c r="M271" s="33"/>
      <c r="N271" s="33"/>
      <c r="O271" s="33"/>
    </row>
    <row r="272" spans="1:15" ht="14.25" customHeight="1">
      <c r="A272" s="35" t="s">
        <v>741</v>
      </c>
      <c r="B272" s="36" t="s">
        <v>734</v>
      </c>
      <c r="C272" s="37">
        <v>0.13800000000000001</v>
      </c>
      <c r="D272" s="37">
        <v>1.0999999999999999E-2</v>
      </c>
      <c r="E272" s="38">
        <v>72.599999999999994</v>
      </c>
      <c r="F272" s="24">
        <v>2.19</v>
      </c>
      <c r="G272" s="39" t="s">
        <v>442</v>
      </c>
      <c r="H272" s="33"/>
      <c r="I272" s="60">
        <f t="shared" si="0"/>
        <v>1.043298710827305E-2</v>
      </c>
      <c r="J272" s="60">
        <f t="shared" si="1"/>
        <v>1.4397522209416811E-3</v>
      </c>
      <c r="K272" s="33"/>
      <c r="L272" s="33"/>
      <c r="M272" s="33"/>
      <c r="N272" s="33"/>
      <c r="O272" s="33"/>
    </row>
    <row r="273" spans="1:15" ht="14.25" customHeight="1">
      <c r="A273" s="35" t="s">
        <v>742</v>
      </c>
      <c r="B273" s="21" t="s">
        <v>719</v>
      </c>
      <c r="C273" s="37">
        <v>0.24282740877185099</v>
      </c>
      <c r="D273" s="37">
        <v>4.4217631795802501E-2</v>
      </c>
      <c r="E273" s="38">
        <v>72.656091110000006</v>
      </c>
      <c r="F273" s="24">
        <v>1.77591007030883</v>
      </c>
      <c r="G273" s="39" t="s">
        <v>518</v>
      </c>
      <c r="H273" s="33"/>
      <c r="I273" s="60">
        <f t="shared" si="0"/>
        <v>8.4602953739654381E-3</v>
      </c>
      <c r="J273" s="60">
        <f t="shared" si="1"/>
        <v>2.0543916031045056E-3</v>
      </c>
      <c r="K273" s="33"/>
      <c r="L273" s="33"/>
      <c r="M273" s="33"/>
      <c r="N273" s="33"/>
      <c r="O273" s="33"/>
    </row>
    <row r="274" spans="1:15" ht="14.25" customHeight="1">
      <c r="A274" s="35" t="s">
        <v>743</v>
      </c>
      <c r="B274" s="21" t="s">
        <v>744</v>
      </c>
      <c r="C274" s="37">
        <v>0.1</v>
      </c>
      <c r="D274" s="37">
        <v>0.09</v>
      </c>
      <c r="E274" s="38">
        <v>72.7</v>
      </c>
      <c r="F274" s="24">
        <v>1.17</v>
      </c>
      <c r="G274" s="39" t="s">
        <v>506</v>
      </c>
      <c r="H274" s="33"/>
      <c r="I274" s="60">
        <f t="shared" si="0"/>
        <v>5.5737876331869718E-3</v>
      </c>
      <c r="J274" s="60">
        <f t="shared" si="1"/>
        <v>5.5737876331869718E-4</v>
      </c>
      <c r="K274" s="33"/>
      <c r="L274" s="33"/>
      <c r="M274" s="33"/>
      <c r="N274" s="33"/>
      <c r="O274" s="33"/>
    </row>
    <row r="275" spans="1:15" ht="14.25" customHeight="1">
      <c r="A275" s="35" t="s">
        <v>745</v>
      </c>
      <c r="B275" s="36" t="s">
        <v>734</v>
      </c>
      <c r="C275" s="37">
        <v>0.157</v>
      </c>
      <c r="D275" s="37">
        <v>1.4E-2</v>
      </c>
      <c r="E275" s="38">
        <v>72.7</v>
      </c>
      <c r="F275" s="24">
        <v>2.2000000000000002</v>
      </c>
      <c r="G275" s="39" t="s">
        <v>442</v>
      </c>
      <c r="H275" s="33"/>
      <c r="I275" s="60">
        <f t="shared" si="0"/>
        <v>1.0480626318813111E-2</v>
      </c>
      <c r="J275" s="60">
        <f t="shared" si="1"/>
        <v>1.6454583320536585E-3</v>
      </c>
      <c r="K275" s="33"/>
      <c r="L275" s="33"/>
      <c r="M275" s="33"/>
      <c r="N275" s="33"/>
      <c r="O275" s="33"/>
    </row>
    <row r="276" spans="1:15" ht="14.25" customHeight="1">
      <c r="A276" s="35" t="s">
        <v>746</v>
      </c>
      <c r="B276" s="21" t="s">
        <v>747</v>
      </c>
      <c r="C276" s="37">
        <v>0.17</v>
      </c>
      <c r="D276" s="37">
        <v>0.04</v>
      </c>
      <c r="E276" s="38">
        <v>72.8</v>
      </c>
      <c r="F276" s="24">
        <v>1.9259999999999999</v>
      </c>
      <c r="G276" s="39" t="s">
        <v>581</v>
      </c>
      <c r="H276" s="33"/>
      <c r="I276" s="60">
        <f t="shared" si="0"/>
        <v>9.1753119500154762E-3</v>
      </c>
      <c r="J276" s="60">
        <f t="shared" si="1"/>
        <v>1.559803031502631E-3</v>
      </c>
      <c r="K276" s="33"/>
      <c r="L276" s="33"/>
      <c r="M276" s="33"/>
      <c r="N276" s="33"/>
      <c r="O276" s="33"/>
    </row>
    <row r="277" spans="1:15" ht="14.25" customHeight="1">
      <c r="A277" s="21" t="s">
        <v>748</v>
      </c>
      <c r="B277" s="21" t="s">
        <v>713</v>
      </c>
      <c r="C277" s="23">
        <v>0.19</v>
      </c>
      <c r="D277" s="23">
        <v>0.02</v>
      </c>
      <c r="E277" s="24">
        <v>72.86</v>
      </c>
      <c r="F277" s="24">
        <v>2.7083979999999999</v>
      </c>
      <c r="G277" s="57" t="s">
        <v>639</v>
      </c>
      <c r="H277" s="33"/>
      <c r="I277" s="60">
        <f t="shared" si="0"/>
        <v>1.2902594254827631E-2</v>
      </c>
      <c r="J277" s="60">
        <f t="shared" si="1"/>
        <v>2.4514929084172498E-3</v>
      </c>
      <c r="K277" s="33"/>
      <c r="L277" s="33"/>
      <c r="M277" s="33"/>
      <c r="N277" s="33"/>
      <c r="O277" s="33"/>
    </row>
    <row r="278" spans="1:15" ht="14.25" customHeight="1">
      <c r="A278" s="35" t="s">
        <v>749</v>
      </c>
      <c r="B278" s="21" t="s">
        <v>750</v>
      </c>
      <c r="C278" s="37">
        <v>0.187</v>
      </c>
      <c r="D278" s="37">
        <v>1.6E-2</v>
      </c>
      <c r="E278" s="38">
        <v>73.099999999999994</v>
      </c>
      <c r="F278" s="24">
        <v>5.15</v>
      </c>
      <c r="G278" s="39" t="s">
        <v>442</v>
      </c>
      <c r="H278" s="33"/>
      <c r="I278" s="60">
        <f t="shared" si="0"/>
        <v>2.453419342813069E-2</v>
      </c>
      <c r="J278" s="60">
        <f t="shared" si="1"/>
        <v>4.5878941710604387E-3</v>
      </c>
      <c r="K278" s="33"/>
      <c r="L278" s="33"/>
      <c r="M278" s="33"/>
      <c r="N278" s="33"/>
      <c r="O278" s="33"/>
    </row>
    <row r="279" spans="1:15" ht="14.25" customHeight="1">
      <c r="A279" s="35" t="s">
        <v>751</v>
      </c>
      <c r="B279" s="36" t="s">
        <v>752</v>
      </c>
      <c r="C279" s="37">
        <v>0.17131618300725299</v>
      </c>
      <c r="D279" s="37">
        <v>5.5307382854905399E-2</v>
      </c>
      <c r="E279" s="38">
        <v>73.175331989807006</v>
      </c>
      <c r="F279" s="24">
        <v>2.0760000000000001</v>
      </c>
      <c r="G279" s="39" t="s">
        <v>518</v>
      </c>
      <c r="H279" s="33"/>
      <c r="I279" s="60">
        <f t="shared" si="0"/>
        <v>9.8899001081163718E-3</v>
      </c>
      <c r="J279" s="60">
        <f t="shared" si="1"/>
        <v>1.6942999368455155E-3</v>
      </c>
      <c r="K279" s="33"/>
      <c r="L279" s="33"/>
      <c r="M279" s="33"/>
      <c r="N279" s="33"/>
      <c r="O279" s="33"/>
    </row>
    <row r="280" spans="1:15" ht="14.25" customHeight="1">
      <c r="A280" s="35" t="s">
        <v>753</v>
      </c>
      <c r="B280" s="21" t="s">
        <v>723</v>
      </c>
      <c r="C280" s="37">
        <v>0.22</v>
      </c>
      <c r="D280" s="37">
        <v>0.02</v>
      </c>
      <c r="E280" s="38">
        <v>73.2</v>
      </c>
      <c r="F280" s="24">
        <v>3.5</v>
      </c>
      <c r="G280" s="39" t="s">
        <v>474</v>
      </c>
      <c r="H280" s="33"/>
      <c r="I280" s="60">
        <f t="shared" si="0"/>
        <v>1.6673723689020856E-2</v>
      </c>
      <c r="J280" s="60">
        <f t="shared" si="1"/>
        <v>3.6682192115845883E-3</v>
      </c>
      <c r="K280" s="33"/>
      <c r="L280" s="33"/>
      <c r="M280" s="33"/>
      <c r="N280" s="33"/>
      <c r="O280" s="33"/>
    </row>
    <row r="281" spans="1:15" ht="14.25" customHeight="1">
      <c r="A281" s="35" t="s">
        <v>754</v>
      </c>
      <c r="B281" s="36" t="s">
        <v>755</v>
      </c>
      <c r="C281" s="37">
        <v>0.136889282312702</v>
      </c>
      <c r="D281" s="37">
        <v>8.6249702466481594E-3</v>
      </c>
      <c r="E281" s="38">
        <v>73.289918622502697</v>
      </c>
      <c r="F281" s="24">
        <v>2.984</v>
      </c>
      <c r="G281" s="39" t="s">
        <v>518</v>
      </c>
      <c r="H281" s="33"/>
      <c r="I281" s="60">
        <f t="shared" si="0"/>
        <v>1.4215540425153782E-2</v>
      </c>
      <c r="J281" s="60">
        <f t="shared" si="1"/>
        <v>1.9459551264865041E-3</v>
      </c>
      <c r="K281" s="33"/>
      <c r="L281" s="33"/>
      <c r="M281" s="33"/>
      <c r="N281" s="33"/>
      <c r="O281" s="33"/>
    </row>
    <row r="282" spans="1:15" ht="14.25" customHeight="1">
      <c r="A282" s="35">
        <v>61692</v>
      </c>
      <c r="B282" s="21" t="s">
        <v>756</v>
      </c>
      <c r="C282" s="37">
        <v>0.31651936354319199</v>
      </c>
      <c r="D282" s="37">
        <v>2.7343926577754599E-2</v>
      </c>
      <c r="E282" s="38">
        <v>73.319999999999993</v>
      </c>
      <c r="F282" s="24">
        <v>3.4371367748283301</v>
      </c>
      <c r="G282" s="39" t="s">
        <v>518</v>
      </c>
      <c r="H282" s="33"/>
      <c r="I282" s="60">
        <f t="shared" si="0"/>
        <v>1.6374248247102822E-2</v>
      </c>
      <c r="J282" s="60">
        <f t="shared" si="1"/>
        <v>5.182766633671212E-3</v>
      </c>
      <c r="K282" s="33"/>
      <c r="L282" s="33"/>
      <c r="M282" s="33"/>
      <c r="N282" s="33"/>
      <c r="O282" s="33"/>
    </row>
    <row r="283" spans="1:15" ht="14.25" customHeight="1">
      <c r="A283" s="35" t="s">
        <v>757</v>
      </c>
      <c r="B283" s="36" t="s">
        <v>758</v>
      </c>
      <c r="C283" s="37">
        <v>0.16</v>
      </c>
      <c r="D283" s="37">
        <v>7.0000000000000007E-2</v>
      </c>
      <c r="E283" s="38">
        <v>73.400000000000006</v>
      </c>
      <c r="F283" s="24">
        <v>1.6739999999999999</v>
      </c>
      <c r="G283" s="39" t="s">
        <v>506</v>
      </c>
      <c r="H283" s="33"/>
      <c r="I283" s="60">
        <f t="shared" si="0"/>
        <v>7.9748038444059748E-3</v>
      </c>
      <c r="J283" s="60">
        <f t="shared" si="1"/>
        <v>1.2759686151049561E-3</v>
      </c>
      <c r="K283" s="33"/>
      <c r="L283" s="33"/>
      <c r="M283" s="33"/>
      <c r="N283" s="33"/>
      <c r="O283" s="33"/>
    </row>
    <row r="284" spans="1:15" ht="14.25" customHeight="1">
      <c r="A284" s="35" t="s">
        <v>759</v>
      </c>
      <c r="B284" s="21" t="s">
        <v>760</v>
      </c>
      <c r="C284" s="37">
        <v>0.13900000000000001</v>
      </c>
      <c r="D284" s="37">
        <v>2.1000000000000001E-2</v>
      </c>
      <c r="E284" s="38">
        <v>73.48</v>
      </c>
      <c r="F284" s="24">
        <v>1.8660000000000001</v>
      </c>
      <c r="G284" s="39" t="s">
        <v>488</v>
      </c>
      <c r="H284" s="33"/>
      <c r="I284" s="60">
        <f t="shared" si="0"/>
        <v>8.8894766867751197E-3</v>
      </c>
      <c r="J284" s="60">
        <f t="shared" si="1"/>
        <v>1.2356372594617417E-3</v>
      </c>
      <c r="K284" s="33"/>
      <c r="L284" s="33"/>
      <c r="M284" s="33"/>
      <c r="N284" s="33"/>
      <c r="O284" s="33"/>
    </row>
    <row r="285" spans="1:15" ht="14.25" customHeight="1">
      <c r="A285" s="35" t="s">
        <v>761</v>
      </c>
      <c r="B285" s="36" t="s">
        <v>762</v>
      </c>
      <c r="C285" s="37">
        <v>0.14799999999999999</v>
      </c>
      <c r="D285" s="37">
        <v>2.1999999999999999E-2</v>
      </c>
      <c r="E285" s="38">
        <v>73.599999999999994</v>
      </c>
      <c r="F285" s="24">
        <v>2.6110000000000002</v>
      </c>
      <c r="G285" s="39" t="s">
        <v>488</v>
      </c>
      <c r="H285" s="33"/>
      <c r="I285" s="60">
        <f t="shared" si="0"/>
        <v>1.2438597872009561E-2</v>
      </c>
      <c r="J285" s="60">
        <f t="shared" si="1"/>
        <v>1.8409124850574149E-3</v>
      </c>
      <c r="K285" s="33"/>
      <c r="L285" s="33"/>
      <c r="M285" s="33"/>
      <c r="N285" s="33"/>
      <c r="O285" s="33"/>
    </row>
    <row r="286" spans="1:15" ht="14.25" customHeight="1">
      <c r="A286" s="54" t="s">
        <v>763</v>
      </c>
      <c r="B286" s="21" t="s">
        <v>529</v>
      </c>
      <c r="C286" s="55">
        <v>0.17799999999999999</v>
      </c>
      <c r="D286" s="55">
        <v>2.9000000000000001E-2</v>
      </c>
      <c r="E286" s="56">
        <v>73.63</v>
      </c>
      <c r="F286" s="24">
        <v>1.28689328675</v>
      </c>
      <c r="G286" s="21" t="s">
        <v>481</v>
      </c>
      <c r="H286" s="33"/>
      <c r="I286" s="60">
        <f t="shared" si="0"/>
        <v>6.130658023007253E-3</v>
      </c>
      <c r="J286" s="60">
        <f t="shared" si="1"/>
        <v>1.0912571280952909E-3</v>
      </c>
      <c r="K286" s="33"/>
      <c r="L286" s="33"/>
      <c r="M286" s="33"/>
      <c r="N286" s="33"/>
      <c r="O286" s="33"/>
    </row>
    <row r="287" spans="1:15" ht="14.25" customHeight="1">
      <c r="A287" s="35" t="s">
        <v>764</v>
      </c>
      <c r="B287" s="36" t="s">
        <v>765</v>
      </c>
      <c r="C287" s="37">
        <v>0.112</v>
      </c>
      <c r="D287" s="37">
        <v>2.1999999999999999E-2</v>
      </c>
      <c r="E287" s="38">
        <v>73.650000000000006</v>
      </c>
      <c r="F287" s="24">
        <v>2.42</v>
      </c>
      <c r="G287" s="39" t="s">
        <v>488</v>
      </c>
      <c r="H287" s="33"/>
      <c r="I287" s="60">
        <f t="shared" si="0"/>
        <v>1.1528688950694421E-2</v>
      </c>
      <c r="J287" s="60">
        <f t="shared" si="1"/>
        <v>1.2912131624777752E-3</v>
      </c>
      <c r="K287" s="33"/>
      <c r="L287" s="33"/>
      <c r="M287" s="33"/>
      <c r="N287" s="33"/>
      <c r="O287" s="33"/>
    </row>
    <row r="288" spans="1:15" ht="14.25" customHeight="1">
      <c r="A288" s="35" t="s">
        <v>766</v>
      </c>
      <c r="B288" s="21" t="s">
        <v>767</v>
      </c>
      <c r="C288" s="37">
        <v>0.152</v>
      </c>
      <c r="D288" s="37">
        <v>0.02</v>
      </c>
      <c r="E288" s="38">
        <v>73.650000000000006</v>
      </c>
      <c r="F288" s="24">
        <v>2.4140000000000001</v>
      </c>
      <c r="G288" s="39" t="s">
        <v>488</v>
      </c>
      <c r="H288" s="33"/>
      <c r="I288" s="60">
        <f t="shared" si="0"/>
        <v>1.1500105424370386E-2</v>
      </c>
      <c r="J288" s="60">
        <f t="shared" si="1"/>
        <v>1.7480160245042986E-3</v>
      </c>
      <c r="K288" s="33"/>
      <c r="L288" s="33"/>
      <c r="M288" s="33"/>
      <c r="N288" s="33"/>
      <c r="O288" s="33"/>
    </row>
    <row r="289" spans="1:15" ht="14.25" customHeight="1">
      <c r="A289" s="35" t="s">
        <v>768</v>
      </c>
      <c r="B289" s="36" t="s">
        <v>769</v>
      </c>
      <c r="C289" s="37">
        <v>0.17044064387861099</v>
      </c>
      <c r="D289" s="37">
        <v>5.5459720694821898E-2</v>
      </c>
      <c r="E289" s="38">
        <v>73.66</v>
      </c>
      <c r="F289" s="24">
        <v>2.9591883938291401</v>
      </c>
      <c r="G289" s="39" t="s">
        <v>518</v>
      </c>
      <c r="H289" s="33"/>
      <c r="I289" s="60">
        <f t="shared" si="0"/>
        <v>1.4097339892132719E-2</v>
      </c>
      <c r="J289" s="60">
        <f t="shared" si="1"/>
        <v>2.4027596881907292E-3</v>
      </c>
      <c r="K289" s="33"/>
      <c r="L289" s="33"/>
      <c r="M289" s="33"/>
      <c r="N289" s="33"/>
      <c r="O289" s="33"/>
    </row>
    <row r="290" spans="1:15" ht="14.25" customHeight="1">
      <c r="A290" s="47" t="s">
        <v>770</v>
      </c>
      <c r="B290" s="36" t="s">
        <v>732</v>
      </c>
      <c r="C290" s="37">
        <v>0.06</v>
      </c>
      <c r="D290" s="37">
        <v>0.06</v>
      </c>
      <c r="E290" s="49">
        <v>73.7</v>
      </c>
      <c r="F290" s="45">
        <v>1.3856919999999999</v>
      </c>
      <c r="G290" s="34" t="s">
        <v>434</v>
      </c>
      <c r="H290" s="33"/>
      <c r="I290" s="60">
        <f t="shared" si="0"/>
        <v>6.6013272931676253E-3</v>
      </c>
      <c r="J290" s="60">
        <f t="shared" si="1"/>
        <v>3.9607963759005749E-4</v>
      </c>
      <c r="K290" s="33"/>
      <c r="L290" s="33"/>
      <c r="M290" s="33"/>
      <c r="N290" s="33"/>
      <c r="O290" s="33"/>
    </row>
    <row r="291" spans="1:15" ht="14.25" customHeight="1">
      <c r="A291" s="35" t="s">
        <v>771</v>
      </c>
      <c r="B291" s="36" t="s">
        <v>755</v>
      </c>
      <c r="C291" s="37">
        <v>0.17325025726033799</v>
      </c>
      <c r="D291" s="37">
        <v>3.1163221274893599E-2</v>
      </c>
      <c r="E291" s="38">
        <v>73.853836588985601</v>
      </c>
      <c r="F291" s="24">
        <v>2.7639999999999998</v>
      </c>
      <c r="G291" s="39" t="s">
        <v>518</v>
      </c>
      <c r="H291" s="33"/>
      <c r="I291" s="60">
        <f t="shared" si="0"/>
        <v>1.3167477793272471E-2</v>
      </c>
      <c r="J291" s="60">
        <f t="shared" si="1"/>
        <v>2.2812689151542431E-3</v>
      </c>
      <c r="K291" s="33"/>
      <c r="L291" s="33"/>
      <c r="M291" s="33"/>
      <c r="N291" s="33"/>
      <c r="O291" s="33"/>
    </row>
    <row r="292" spans="1:15" ht="14.25" customHeight="1">
      <c r="A292" s="21" t="s">
        <v>772</v>
      </c>
      <c r="B292" s="21" t="s">
        <v>773</v>
      </c>
      <c r="C292" s="23">
        <v>0.12</v>
      </c>
      <c r="D292" s="23">
        <v>0.02</v>
      </c>
      <c r="E292" s="24">
        <v>73.87</v>
      </c>
      <c r="F292" s="24">
        <v>2.3574760000000001</v>
      </c>
      <c r="G292" s="57" t="s">
        <v>639</v>
      </c>
      <c r="H292" s="33"/>
      <c r="I292" s="60">
        <f t="shared" si="0"/>
        <v>1.1230829550713754E-2</v>
      </c>
      <c r="J292" s="60">
        <f t="shared" si="1"/>
        <v>1.3476995460856504E-3</v>
      </c>
      <c r="K292" s="33"/>
      <c r="L292" s="33"/>
      <c r="M292" s="33"/>
      <c r="N292" s="33"/>
      <c r="O292" s="33"/>
    </row>
    <row r="293" spans="1:15" ht="14.25" customHeight="1">
      <c r="A293" s="35" t="s">
        <v>774</v>
      </c>
      <c r="B293" s="36" t="s">
        <v>775</v>
      </c>
      <c r="C293" s="37">
        <v>0.21348847577334901</v>
      </c>
      <c r="D293" s="37">
        <v>2.3159586768503802E-2</v>
      </c>
      <c r="E293" s="38">
        <v>73.878627968337696</v>
      </c>
      <c r="F293" s="24">
        <v>2.9180000000000001</v>
      </c>
      <c r="G293" s="39" t="s">
        <v>518</v>
      </c>
      <c r="H293" s="33"/>
      <c r="I293" s="60">
        <f t="shared" si="0"/>
        <v>1.3901121635589389E-2</v>
      </c>
      <c r="J293" s="60">
        <f t="shared" si="1"/>
        <v>2.9677292695219032E-3</v>
      </c>
      <c r="K293" s="33"/>
      <c r="L293" s="33"/>
      <c r="M293" s="33"/>
      <c r="N293" s="33"/>
      <c r="O293" s="33"/>
    </row>
    <row r="294" spans="1:15" ht="14.25" customHeight="1">
      <c r="A294" s="21" t="s">
        <v>776</v>
      </c>
      <c r="B294" s="21" t="s">
        <v>713</v>
      </c>
      <c r="C294" s="23">
        <v>0.21</v>
      </c>
      <c r="D294" s="23">
        <v>0.04</v>
      </c>
      <c r="E294" s="24">
        <v>73.95</v>
      </c>
      <c r="F294" s="24">
        <v>1.7996000000000001</v>
      </c>
      <c r="G294" s="57" t="s">
        <v>639</v>
      </c>
      <c r="H294" s="33"/>
      <c r="I294" s="60">
        <f t="shared" si="0"/>
        <v>8.5731523287891249E-3</v>
      </c>
      <c r="J294" s="60">
        <f t="shared" si="1"/>
        <v>1.8003619890457161E-3</v>
      </c>
      <c r="K294" s="33"/>
      <c r="L294" s="33"/>
      <c r="M294" s="33"/>
      <c r="N294" s="33"/>
      <c r="O294" s="33"/>
    </row>
    <row r="295" spans="1:15" ht="14.25" customHeight="1">
      <c r="A295" s="54" t="s">
        <v>777</v>
      </c>
      <c r="B295" s="21" t="s">
        <v>529</v>
      </c>
      <c r="C295" s="55">
        <v>0.184</v>
      </c>
      <c r="D295" s="55">
        <v>2.3E-2</v>
      </c>
      <c r="E295" s="56">
        <v>74.040000000000006</v>
      </c>
      <c r="F295" s="24">
        <v>1.322902702625</v>
      </c>
      <c r="G295" s="21" t="s">
        <v>481</v>
      </c>
      <c r="H295" s="33"/>
      <c r="I295" s="60">
        <f t="shared" si="0"/>
        <v>6.302204037436622E-3</v>
      </c>
      <c r="J295" s="60">
        <f t="shared" si="1"/>
        <v>1.1596055428883384E-3</v>
      </c>
      <c r="K295" s="33"/>
      <c r="L295" s="33"/>
      <c r="M295" s="33"/>
      <c r="N295" s="33"/>
      <c r="O295" s="33"/>
    </row>
    <row r="296" spans="1:15" ht="14.25" customHeight="1">
      <c r="A296" s="35" t="s">
        <v>778</v>
      </c>
      <c r="B296" s="21" t="s">
        <v>779</v>
      </c>
      <c r="C296" s="37">
        <v>0.23742809550442201</v>
      </c>
      <c r="D296" s="37">
        <v>3.8610812820583297E-2</v>
      </c>
      <c r="E296" s="38">
        <v>74.106659557836807</v>
      </c>
      <c r="F296" s="24">
        <v>2.1509999999999998</v>
      </c>
      <c r="G296" s="39" t="s">
        <v>518</v>
      </c>
      <c r="H296" s="33"/>
      <c r="I296" s="60">
        <f t="shared" si="0"/>
        <v>1.0247194187166818E-2</v>
      </c>
      <c r="J296" s="60">
        <f t="shared" si="1"/>
        <v>2.4329718001230012E-3</v>
      </c>
      <c r="K296" s="33"/>
      <c r="L296" s="33"/>
      <c r="M296" s="33"/>
      <c r="N296" s="33"/>
      <c r="O296" s="33"/>
    </row>
    <row r="297" spans="1:15" ht="14.25" customHeight="1">
      <c r="A297" s="35" t="s">
        <v>780</v>
      </c>
      <c r="B297" s="36" t="s">
        <v>781</v>
      </c>
      <c r="C297" s="37">
        <v>0.18</v>
      </c>
      <c r="D297" s="37">
        <v>0.01</v>
      </c>
      <c r="E297" s="38">
        <v>74.16</v>
      </c>
      <c r="F297" s="24">
        <v>1.3049999999999999</v>
      </c>
      <c r="G297" s="39" t="s">
        <v>506</v>
      </c>
      <c r="H297" s="33"/>
      <c r="I297" s="60">
        <f t="shared" si="0"/>
        <v>6.2169169754777761E-3</v>
      </c>
      <c r="J297" s="60">
        <f t="shared" si="1"/>
        <v>1.1190450555859997E-3</v>
      </c>
      <c r="K297" s="33"/>
      <c r="L297" s="33"/>
      <c r="M297" s="33"/>
      <c r="N297" s="33"/>
      <c r="O297" s="33"/>
    </row>
    <row r="298" spans="1:15" ht="14.25" customHeight="1">
      <c r="A298" s="21" t="s">
        <v>782</v>
      </c>
      <c r="B298" s="21" t="s">
        <v>783</v>
      </c>
      <c r="C298" s="23">
        <v>0.3</v>
      </c>
      <c r="D298" s="23">
        <v>0.03</v>
      </c>
      <c r="E298" s="24">
        <v>74.19</v>
      </c>
      <c r="F298" s="24">
        <v>2.2584979999999999</v>
      </c>
      <c r="G298" s="57" t="s">
        <v>639</v>
      </c>
      <c r="H298" s="33"/>
      <c r="I298" s="60">
        <f t="shared" si="0"/>
        <v>1.0759306172630351E-2</v>
      </c>
      <c r="J298" s="60">
        <f t="shared" si="1"/>
        <v>3.2277918517891052E-3</v>
      </c>
      <c r="K298" s="33"/>
      <c r="L298" s="33"/>
      <c r="M298" s="33"/>
      <c r="N298" s="33"/>
      <c r="O298" s="33"/>
    </row>
    <row r="299" spans="1:15" ht="14.25" customHeight="1">
      <c r="A299" s="35" t="s">
        <v>784</v>
      </c>
      <c r="B299" s="21" t="s">
        <v>719</v>
      </c>
      <c r="C299" s="37">
        <v>0.233506463606314</v>
      </c>
      <c r="D299" s="37">
        <v>4.6108283011762098E-2</v>
      </c>
      <c r="E299" s="38">
        <v>74.42</v>
      </c>
      <c r="F299" s="24">
        <v>2.2793539875450501</v>
      </c>
      <c r="G299" s="39" t="s">
        <v>518</v>
      </c>
      <c r="H299" s="33"/>
      <c r="I299" s="60">
        <f t="shared" si="0"/>
        <v>1.0858662450798301E-2</v>
      </c>
      <c r="J299" s="60">
        <f t="shared" si="1"/>
        <v>2.5355678683805817E-3</v>
      </c>
      <c r="K299" s="33"/>
      <c r="L299" s="33"/>
      <c r="M299" s="33"/>
      <c r="N299" s="33"/>
      <c r="O299" s="33"/>
    </row>
    <row r="300" spans="1:15" ht="14.25" customHeight="1">
      <c r="A300" s="35" t="s">
        <v>785</v>
      </c>
      <c r="B300" s="35" t="s">
        <v>656</v>
      </c>
      <c r="C300" s="37">
        <v>0.175228644403225</v>
      </c>
      <c r="D300" s="37">
        <v>3.2344543640090297E-2</v>
      </c>
      <c r="E300" s="38">
        <v>74.486999999999995</v>
      </c>
      <c r="F300" s="24"/>
      <c r="G300" s="39" t="s">
        <v>518</v>
      </c>
      <c r="H300" s="33"/>
      <c r="I300" s="60">
        <f t="shared" si="0"/>
        <v>0</v>
      </c>
      <c r="J300" s="60">
        <f t="shared" si="1"/>
        <v>0</v>
      </c>
      <c r="K300" s="33"/>
      <c r="L300" s="33"/>
      <c r="M300" s="33"/>
      <c r="N300" s="33"/>
      <c r="O300" s="33"/>
    </row>
    <row r="301" spans="1:15" ht="14.25" customHeight="1">
      <c r="A301" s="35" t="s">
        <v>786</v>
      </c>
      <c r="B301" s="21" t="s">
        <v>719</v>
      </c>
      <c r="C301" s="37">
        <v>0.21275168754797399</v>
      </c>
      <c r="D301" s="37">
        <v>3.6932697595268302E-3</v>
      </c>
      <c r="E301" s="38">
        <v>74.5</v>
      </c>
      <c r="F301" s="24">
        <v>2.2043989456888999</v>
      </c>
      <c r="G301" s="39" t="s">
        <v>518</v>
      </c>
      <c r="H301" s="33"/>
      <c r="I301" s="60">
        <f t="shared" si="0"/>
        <v>1.050158254879589E-2</v>
      </c>
      <c r="J301" s="60">
        <f t="shared" si="1"/>
        <v>2.2342294091806793E-3</v>
      </c>
      <c r="K301" s="33"/>
      <c r="L301" s="33"/>
      <c r="M301" s="33"/>
      <c r="N301" s="33"/>
      <c r="O301" s="33"/>
    </row>
    <row r="302" spans="1:15" ht="14.25" customHeight="1">
      <c r="A302" s="21" t="s">
        <v>787</v>
      </c>
      <c r="B302" s="21" t="s">
        <v>773</v>
      </c>
      <c r="C302" s="23">
        <v>0.05</v>
      </c>
      <c r="D302" s="23">
        <v>0.03</v>
      </c>
      <c r="E302" s="24">
        <v>74.67</v>
      </c>
      <c r="F302" s="24">
        <v>2.726394</v>
      </c>
      <c r="G302" s="57" t="s">
        <v>639</v>
      </c>
      <c r="H302" s="33"/>
      <c r="I302" s="60">
        <f t="shared" si="0"/>
        <v>1.2988325778115522E-2</v>
      </c>
      <c r="J302" s="60">
        <f t="shared" si="1"/>
        <v>6.4941628890577614E-4</v>
      </c>
      <c r="K302" s="33"/>
      <c r="L302" s="33"/>
      <c r="M302" s="33"/>
      <c r="N302" s="33"/>
      <c r="O302" s="33"/>
    </row>
    <row r="303" spans="1:15" ht="14.25" customHeight="1">
      <c r="A303" s="47" t="s">
        <v>788</v>
      </c>
      <c r="B303" s="36" t="s">
        <v>789</v>
      </c>
      <c r="C303" s="37">
        <v>0.41</v>
      </c>
      <c r="D303" s="37">
        <v>0.06</v>
      </c>
      <c r="E303" s="49">
        <v>74.72</v>
      </c>
      <c r="F303" s="24"/>
      <c r="G303" s="39" t="s">
        <v>323</v>
      </c>
      <c r="H303" s="33"/>
      <c r="I303" s="60">
        <f t="shared" si="0"/>
        <v>0</v>
      </c>
      <c r="J303" s="60">
        <f t="shared" si="1"/>
        <v>0</v>
      </c>
      <c r="K303" s="33"/>
      <c r="L303" s="33"/>
      <c r="M303" s="33"/>
      <c r="N303" s="33"/>
      <c r="O303" s="33"/>
    </row>
    <row r="304" spans="1:15" ht="14.25" customHeight="1">
      <c r="A304" s="47" t="s">
        <v>790</v>
      </c>
      <c r="B304" s="36" t="s">
        <v>732</v>
      </c>
      <c r="C304" s="37">
        <v>0.16</v>
      </c>
      <c r="D304" s="37">
        <v>0.03</v>
      </c>
      <c r="E304" s="49">
        <v>74.760000000000005</v>
      </c>
      <c r="F304" s="45">
        <v>1.1787380000000001</v>
      </c>
      <c r="G304" s="34" t="s">
        <v>434</v>
      </c>
      <c r="H304" s="33"/>
      <c r="I304" s="60">
        <f t="shared" si="0"/>
        <v>5.6154147753568768E-3</v>
      </c>
      <c r="J304" s="60">
        <f t="shared" si="1"/>
        <v>8.9846636405710033E-4</v>
      </c>
      <c r="K304" s="33"/>
      <c r="L304" s="33"/>
      <c r="M304" s="33"/>
      <c r="N304" s="33"/>
      <c r="O304" s="33"/>
    </row>
    <row r="305" spans="1:15" ht="14.25" customHeight="1">
      <c r="A305" s="21" t="s">
        <v>791</v>
      </c>
      <c r="B305" s="21" t="s">
        <v>783</v>
      </c>
      <c r="C305" s="23">
        <v>0.39</v>
      </c>
      <c r="D305" s="23">
        <v>0.01</v>
      </c>
      <c r="E305" s="24">
        <v>74.78</v>
      </c>
      <c r="F305" s="24">
        <v>1.6376360000000001</v>
      </c>
      <c r="G305" s="57" t="s">
        <v>639</v>
      </c>
      <c r="H305" s="33"/>
      <c r="I305" s="60">
        <f t="shared" si="0"/>
        <v>7.8015686191981034E-3</v>
      </c>
      <c r="J305" s="60">
        <f t="shared" si="1"/>
        <v>3.0426117614872606E-3</v>
      </c>
      <c r="K305" s="33"/>
      <c r="L305" s="33"/>
      <c r="M305" s="33"/>
      <c r="N305" s="33"/>
      <c r="O305" s="33"/>
    </row>
    <row r="306" spans="1:15" ht="14.25" customHeight="1">
      <c r="A306" s="35" t="s">
        <v>792</v>
      </c>
      <c r="B306" s="21" t="s">
        <v>793</v>
      </c>
      <c r="C306" s="37">
        <v>0.193</v>
      </c>
      <c r="D306" s="37">
        <v>2.1000000000000001E-2</v>
      </c>
      <c r="E306" s="38">
        <v>74.87</v>
      </c>
      <c r="F306" s="24">
        <v>1.536</v>
      </c>
      <c r="G306" s="39" t="s">
        <v>488</v>
      </c>
      <c r="H306" s="33"/>
      <c r="I306" s="60">
        <f t="shared" si="0"/>
        <v>7.3173827389531529E-3</v>
      </c>
      <c r="J306" s="60">
        <f t="shared" si="1"/>
        <v>1.4122548686179585E-3</v>
      </c>
      <c r="K306" s="33"/>
      <c r="L306" s="33"/>
      <c r="M306" s="33"/>
      <c r="N306" s="33"/>
      <c r="O306" s="33"/>
    </row>
    <row r="307" spans="1:15" ht="14.25" customHeight="1">
      <c r="A307" s="35" t="s">
        <v>794</v>
      </c>
      <c r="B307" s="21" t="s">
        <v>795</v>
      </c>
      <c r="C307" s="37">
        <v>0.21226865630519201</v>
      </c>
      <c r="D307" s="37">
        <v>3.6213369598742398E-2</v>
      </c>
      <c r="E307" s="38">
        <v>74.990185664662903</v>
      </c>
      <c r="F307" s="24">
        <v>1.3979999999999999</v>
      </c>
      <c r="G307" s="39" t="s">
        <v>518</v>
      </c>
      <c r="H307" s="33"/>
      <c r="I307" s="60">
        <f t="shared" si="0"/>
        <v>6.6599616335003302E-3</v>
      </c>
      <c r="J307" s="60">
        <f t="shared" si="1"/>
        <v>1.4137011069872468E-3</v>
      </c>
      <c r="K307" s="33"/>
      <c r="L307" s="33"/>
      <c r="M307" s="33"/>
      <c r="N307" s="33"/>
      <c r="O307" s="33"/>
    </row>
    <row r="308" spans="1:15" ht="14.25" customHeight="1">
      <c r="A308" s="35" t="s">
        <v>796</v>
      </c>
      <c r="B308" s="21" t="s">
        <v>719</v>
      </c>
      <c r="C308" s="37">
        <v>0.15498544453029001</v>
      </c>
      <c r="D308" s="37">
        <v>2.8280155291277202E-2</v>
      </c>
      <c r="E308" s="38">
        <v>75.017642910000006</v>
      </c>
      <c r="F308" s="24">
        <v>1.4129640381181401</v>
      </c>
      <c r="G308" s="39" t="s">
        <v>518</v>
      </c>
      <c r="H308" s="33"/>
      <c r="I308" s="60">
        <f t="shared" si="0"/>
        <v>6.7312491297442864E-3</v>
      </c>
      <c r="J308" s="60">
        <f t="shared" si="1"/>
        <v>1.0432456386175459E-3</v>
      </c>
      <c r="K308" s="33"/>
      <c r="L308" s="33"/>
      <c r="M308" s="33"/>
      <c r="N308" s="33"/>
      <c r="O308" s="33"/>
    </row>
    <row r="309" spans="1:15" ht="14.25" customHeight="1">
      <c r="A309" s="35" t="s">
        <v>797</v>
      </c>
      <c r="B309" s="36" t="s">
        <v>798</v>
      </c>
      <c r="C309" s="37">
        <v>0.16340843083950701</v>
      </c>
      <c r="D309" s="37">
        <v>2.9606946449096599E-2</v>
      </c>
      <c r="E309" s="38">
        <v>75.040000000000006</v>
      </c>
      <c r="F309" s="24">
        <v>1.9089299223449201</v>
      </c>
      <c r="G309" s="39" t="s">
        <v>518</v>
      </c>
      <c r="H309" s="33"/>
      <c r="I309" s="60">
        <f t="shared" si="0"/>
        <v>9.0939914476809245E-3</v>
      </c>
      <c r="J309" s="60">
        <f t="shared" si="1"/>
        <v>1.4860348725334366E-3</v>
      </c>
      <c r="K309" s="33"/>
      <c r="L309" s="33"/>
      <c r="M309" s="33"/>
      <c r="N309" s="33"/>
      <c r="O309" s="33"/>
    </row>
    <row r="310" spans="1:15" ht="14.25" customHeight="1">
      <c r="A310" s="35" t="s">
        <v>799</v>
      </c>
      <c r="B310" s="21" t="s">
        <v>740</v>
      </c>
      <c r="C310" s="37">
        <v>0.24</v>
      </c>
      <c r="D310" s="37">
        <v>4.1000000000000002E-2</v>
      </c>
      <c r="E310" s="38">
        <v>75.099999999999994</v>
      </c>
      <c r="F310" s="24">
        <v>1.52</v>
      </c>
      <c r="G310" s="39" t="s">
        <v>488</v>
      </c>
      <c r="H310" s="33"/>
      <c r="I310" s="60">
        <f t="shared" si="0"/>
        <v>7.2411600020890581E-3</v>
      </c>
      <c r="J310" s="60">
        <f t="shared" si="1"/>
        <v>1.7378784005013738E-3</v>
      </c>
      <c r="K310" s="33"/>
      <c r="L310" s="33"/>
      <c r="M310" s="33"/>
      <c r="N310" s="33"/>
      <c r="O310" s="33"/>
    </row>
    <row r="311" spans="1:15" ht="14.25" customHeight="1">
      <c r="A311" s="21" t="s">
        <v>800</v>
      </c>
      <c r="B311" s="21" t="s">
        <v>713</v>
      </c>
      <c r="C311" s="23">
        <v>0.26</v>
      </c>
      <c r="D311" s="23">
        <v>0.05</v>
      </c>
      <c r="E311" s="24">
        <v>75.17</v>
      </c>
      <c r="F311" s="24">
        <v>1.9975560000000001</v>
      </c>
      <c r="G311" s="57" t="s">
        <v>639</v>
      </c>
      <c r="H311" s="33"/>
      <c r="I311" s="60">
        <f t="shared" si="0"/>
        <v>9.5161990849559289E-3</v>
      </c>
      <c r="J311" s="60">
        <f t="shared" si="1"/>
        <v>2.4742117620885416E-3</v>
      </c>
      <c r="K311" s="33"/>
      <c r="L311" s="33"/>
      <c r="M311" s="33"/>
      <c r="N311" s="33"/>
      <c r="O311" s="33"/>
    </row>
    <row r="312" spans="1:15" ht="14.25" customHeight="1">
      <c r="A312" s="35">
        <v>99220045</v>
      </c>
      <c r="B312" s="21" t="s">
        <v>801</v>
      </c>
      <c r="C312" s="37">
        <v>0.173983980825169</v>
      </c>
      <c r="D312" s="37">
        <v>1.2206088673378799E-2</v>
      </c>
      <c r="E312" s="38">
        <v>75.180000000000007</v>
      </c>
      <c r="F312" s="24">
        <v>1.6737803547052701</v>
      </c>
      <c r="G312" s="39" t="s">
        <v>518</v>
      </c>
      <c r="H312" s="33"/>
      <c r="I312" s="60">
        <f t="shared" si="0"/>
        <v>7.9737574715619975E-3</v>
      </c>
      <c r="J312" s="60">
        <f t="shared" si="1"/>
        <v>1.3873060670367907E-3</v>
      </c>
      <c r="K312" s="33"/>
      <c r="L312" s="33"/>
      <c r="M312" s="33"/>
      <c r="N312" s="33"/>
      <c r="O312" s="33"/>
    </row>
    <row r="313" spans="1:15" ht="14.25" customHeight="1">
      <c r="A313" s="35" t="s">
        <v>802</v>
      </c>
      <c r="B313" s="36" t="s">
        <v>803</v>
      </c>
      <c r="C313" s="37">
        <v>0.22698830507383899</v>
      </c>
      <c r="D313" s="37">
        <v>1.3600697039118001E-2</v>
      </c>
      <c r="E313" s="38">
        <v>75.251674487626801</v>
      </c>
      <c r="F313" s="24">
        <v>2.1419999999999999</v>
      </c>
      <c r="G313" s="39" t="s">
        <v>518</v>
      </c>
      <c r="H313" s="33"/>
      <c r="I313" s="60">
        <f t="shared" si="0"/>
        <v>1.0204318897680763E-2</v>
      </c>
      <c r="J313" s="60">
        <f t="shared" si="1"/>
        <v>2.3162610510175014E-3</v>
      </c>
      <c r="K313" s="33"/>
      <c r="L313" s="33"/>
      <c r="M313" s="33"/>
      <c r="N313" s="33"/>
      <c r="O313" s="33"/>
    </row>
    <row r="314" spans="1:15" ht="14.25" customHeight="1">
      <c r="A314" s="35" t="s">
        <v>804</v>
      </c>
      <c r="B314" s="21" t="s">
        <v>723</v>
      </c>
      <c r="C314" s="37">
        <v>0.37</v>
      </c>
      <c r="D314" s="37">
        <v>0.03</v>
      </c>
      <c r="E314" s="38">
        <v>75.3</v>
      </c>
      <c r="F314" s="24">
        <v>2.4</v>
      </c>
      <c r="G314" s="39" t="s">
        <v>474</v>
      </c>
      <c r="H314" s="33"/>
      <c r="I314" s="60">
        <f t="shared" si="0"/>
        <v>1.1433410529614302E-2</v>
      </c>
      <c r="J314" s="60">
        <f t="shared" si="1"/>
        <v>4.2303618959572921E-3</v>
      </c>
      <c r="K314" s="33"/>
      <c r="L314" s="33"/>
      <c r="M314" s="33"/>
      <c r="N314" s="33"/>
      <c r="O314" s="33"/>
    </row>
    <row r="315" spans="1:15" ht="14.25" customHeight="1">
      <c r="A315" s="21" t="s">
        <v>805</v>
      </c>
      <c r="B315" s="36" t="s">
        <v>806</v>
      </c>
      <c r="C315" s="23">
        <v>0.37</v>
      </c>
      <c r="D315" s="23">
        <v>0.02</v>
      </c>
      <c r="E315" s="24">
        <v>75.36</v>
      </c>
      <c r="F315" s="24">
        <v>1.367696</v>
      </c>
      <c r="G315" s="34" t="s">
        <v>396</v>
      </c>
      <c r="H315" s="33"/>
      <c r="I315" s="60">
        <f t="shared" si="0"/>
        <v>6.5155957698797345E-3</v>
      </c>
      <c r="J315" s="60">
        <f t="shared" si="1"/>
        <v>2.4107704348555019E-3</v>
      </c>
      <c r="K315" s="33"/>
      <c r="L315" s="33"/>
      <c r="M315" s="33"/>
      <c r="N315" s="33"/>
      <c r="O315" s="33"/>
    </row>
    <row r="316" spans="1:15" ht="14.25" customHeight="1">
      <c r="A316" s="35" t="s">
        <v>807</v>
      </c>
      <c r="B316" s="36" t="s">
        <v>755</v>
      </c>
      <c r="C316" s="37">
        <v>0.12599488230269401</v>
      </c>
      <c r="D316" s="37">
        <v>2.0825428430981601E-2</v>
      </c>
      <c r="E316" s="38">
        <v>75.458646616541401</v>
      </c>
      <c r="F316" s="24">
        <v>2.165</v>
      </c>
      <c r="G316" s="39" t="s">
        <v>518</v>
      </c>
      <c r="H316" s="33"/>
      <c r="I316" s="60">
        <f t="shared" si="0"/>
        <v>1.0313889081922902E-2</v>
      </c>
      <c r="J316" s="60">
        <f t="shared" si="1"/>
        <v>1.2994972409599169E-3</v>
      </c>
      <c r="K316" s="33"/>
      <c r="L316" s="33"/>
      <c r="M316" s="33"/>
      <c r="N316" s="33"/>
      <c r="O316" s="33"/>
    </row>
    <row r="317" spans="1:15" ht="14.25" customHeight="1">
      <c r="A317" s="21" t="s">
        <v>808</v>
      </c>
      <c r="B317" s="21" t="s">
        <v>783</v>
      </c>
      <c r="C317" s="23">
        <v>0.55000000000000004</v>
      </c>
      <c r="D317" s="23">
        <v>0.05</v>
      </c>
      <c r="E317" s="24">
        <v>75.48</v>
      </c>
      <c r="F317" s="24">
        <v>1.1517440000000001</v>
      </c>
      <c r="G317" s="57" t="s">
        <v>639</v>
      </c>
      <c r="H317" s="33"/>
      <c r="I317" s="60">
        <f t="shared" si="0"/>
        <v>5.4868174904250397E-3</v>
      </c>
      <c r="J317" s="60">
        <f t="shared" si="1"/>
        <v>3.0177496197337722E-3</v>
      </c>
      <c r="K317" s="33"/>
      <c r="L317" s="33"/>
      <c r="M317" s="33"/>
      <c r="N317" s="33"/>
      <c r="O317" s="33"/>
    </row>
    <row r="318" spans="1:15" ht="14.25" customHeight="1">
      <c r="A318" s="35" t="s">
        <v>809</v>
      </c>
      <c r="B318" s="21" t="s">
        <v>810</v>
      </c>
      <c r="C318" s="37">
        <v>0.21</v>
      </c>
      <c r="D318" s="37">
        <v>0.01</v>
      </c>
      <c r="E318" s="38">
        <v>75.5</v>
      </c>
      <c r="F318" s="24">
        <v>0.80100000000000005</v>
      </c>
      <c r="G318" s="39" t="s">
        <v>506</v>
      </c>
      <c r="H318" s="33"/>
      <c r="I318" s="60">
        <f t="shared" si="0"/>
        <v>3.8159007642587736E-3</v>
      </c>
      <c r="J318" s="60">
        <f t="shared" si="1"/>
        <v>8.013391604943424E-4</v>
      </c>
      <c r="K318" s="33"/>
      <c r="L318" s="33"/>
      <c r="M318" s="33"/>
      <c r="N318" s="33"/>
      <c r="O318" s="33"/>
    </row>
    <row r="319" spans="1:15" ht="14.25" customHeight="1">
      <c r="A319" s="35" t="s">
        <v>811</v>
      </c>
      <c r="B319" s="36" t="s">
        <v>812</v>
      </c>
      <c r="C319" s="37">
        <v>0.24</v>
      </c>
      <c r="D319" s="37">
        <v>0.06</v>
      </c>
      <c r="E319" s="38">
        <v>75.61</v>
      </c>
      <c r="F319" s="24">
        <v>1.026</v>
      </c>
      <c r="G319" s="39" t="s">
        <v>506</v>
      </c>
      <c r="H319" s="33"/>
      <c r="I319" s="60">
        <f t="shared" si="0"/>
        <v>4.8877830014101139E-3</v>
      </c>
      <c r="J319" s="60">
        <f t="shared" si="1"/>
        <v>1.1730679203384273E-3</v>
      </c>
      <c r="K319" s="33"/>
      <c r="L319" s="33"/>
      <c r="M319" s="33"/>
      <c r="N319" s="33"/>
      <c r="O319" s="33"/>
    </row>
    <row r="320" spans="1:15" ht="14.25" customHeight="1">
      <c r="A320" s="35" t="s">
        <v>813</v>
      </c>
      <c r="B320" s="21" t="s">
        <v>814</v>
      </c>
      <c r="C320" s="37">
        <v>0.236121369423303</v>
      </c>
      <c r="D320" s="37">
        <v>1.3090791189619E-2</v>
      </c>
      <c r="E320" s="38">
        <v>75.657302899360204</v>
      </c>
      <c r="F320" s="24">
        <v>0.96899999999999997</v>
      </c>
      <c r="G320" s="39" t="s">
        <v>518</v>
      </c>
      <c r="H320" s="33"/>
      <c r="I320" s="60">
        <f t="shared" ref="I320:I383" si="2">F320/F$388</f>
        <v>4.6162395013317741E-3</v>
      </c>
      <c r="J320" s="60">
        <f t="shared" ref="J320:J383" si="3">I320*C320</f>
        <v>1.089992792640404E-3</v>
      </c>
      <c r="K320" s="33"/>
      <c r="L320" s="33"/>
      <c r="M320" s="33"/>
      <c r="N320" s="33"/>
      <c r="O320" s="33"/>
    </row>
    <row r="321" spans="1:15" ht="14.25" customHeight="1">
      <c r="A321" s="35" t="s">
        <v>815</v>
      </c>
      <c r="B321" s="21" t="s">
        <v>810</v>
      </c>
      <c r="C321" s="37">
        <v>0.27</v>
      </c>
      <c r="D321" s="37">
        <v>0.06</v>
      </c>
      <c r="E321" s="38">
        <v>75.7</v>
      </c>
      <c r="F321" s="24">
        <v>0.72899999999999998</v>
      </c>
      <c r="G321" s="39" t="s">
        <v>506</v>
      </c>
      <c r="H321" s="33"/>
      <c r="I321" s="60">
        <f t="shared" si="2"/>
        <v>3.4728984483703442E-3</v>
      </c>
      <c r="J321" s="60">
        <f t="shared" si="3"/>
        <v>9.3768258105999299E-4</v>
      </c>
      <c r="K321" s="33"/>
      <c r="L321" s="33"/>
      <c r="M321" s="33"/>
      <c r="N321" s="33"/>
      <c r="O321" s="33"/>
    </row>
    <row r="322" spans="1:15" ht="14.25" customHeight="1">
      <c r="A322" s="21" t="s">
        <v>816</v>
      </c>
      <c r="B322" s="36" t="s">
        <v>806</v>
      </c>
      <c r="C322" s="23">
        <v>0.24</v>
      </c>
      <c r="D322" s="23">
        <v>0.03</v>
      </c>
      <c r="E322" s="24">
        <v>75.8</v>
      </c>
      <c r="F322" s="24">
        <v>1.3856919999999999</v>
      </c>
      <c r="G322" s="34" t="s">
        <v>396</v>
      </c>
      <c r="H322" s="33"/>
      <c r="I322" s="60">
        <f t="shared" si="2"/>
        <v>6.6013272931676253E-3</v>
      </c>
      <c r="J322" s="60">
        <f t="shared" si="3"/>
        <v>1.58431855036023E-3</v>
      </c>
      <c r="K322" s="33"/>
      <c r="L322" s="33"/>
      <c r="M322" s="33"/>
      <c r="N322" s="33"/>
      <c r="O322" s="33"/>
    </row>
    <row r="323" spans="1:15" ht="14.25" customHeight="1">
      <c r="A323" s="35" t="s">
        <v>817</v>
      </c>
      <c r="B323" s="36" t="s">
        <v>818</v>
      </c>
      <c r="C323" s="37">
        <v>0.28999999999999998</v>
      </c>
      <c r="D323" s="37">
        <v>0.02</v>
      </c>
      <c r="E323" s="38">
        <v>75.81</v>
      </c>
      <c r="F323" s="24">
        <v>0.88200000000000001</v>
      </c>
      <c r="G323" s="39" t="s">
        <v>506</v>
      </c>
      <c r="H323" s="33"/>
      <c r="I323" s="60">
        <f t="shared" si="2"/>
        <v>4.2017783696332561E-3</v>
      </c>
      <c r="J323" s="60">
        <f t="shared" si="3"/>
        <v>1.2185157271936442E-3</v>
      </c>
      <c r="K323" s="33"/>
      <c r="L323" s="33"/>
      <c r="M323" s="33"/>
      <c r="N323" s="33"/>
      <c r="O323" s="33"/>
    </row>
    <row r="324" spans="1:15" ht="14.25" customHeight="1">
      <c r="A324" s="21" t="s">
        <v>819</v>
      </c>
      <c r="B324" s="36" t="s">
        <v>806</v>
      </c>
      <c r="C324" s="23">
        <v>0.2</v>
      </c>
      <c r="D324" s="23">
        <v>0.03</v>
      </c>
      <c r="E324" s="24">
        <v>75.86</v>
      </c>
      <c r="F324" s="24">
        <v>1.3496999999999999</v>
      </c>
      <c r="G324" s="34" t="s">
        <v>396</v>
      </c>
      <c r="H324" s="33"/>
      <c r="I324" s="60">
        <f t="shared" si="2"/>
        <v>6.4298642465918428E-3</v>
      </c>
      <c r="J324" s="60">
        <f t="shared" si="3"/>
        <v>1.2859728493183687E-3</v>
      </c>
      <c r="K324" s="33"/>
      <c r="L324" s="33"/>
      <c r="M324" s="33"/>
      <c r="N324" s="33"/>
      <c r="O324" s="33"/>
    </row>
    <row r="325" spans="1:15" ht="14.25" customHeight="1">
      <c r="A325" s="21" t="s">
        <v>820</v>
      </c>
      <c r="B325" s="21" t="s">
        <v>773</v>
      </c>
      <c r="C325" s="23">
        <v>0.32</v>
      </c>
      <c r="D325" s="23">
        <v>0.06</v>
      </c>
      <c r="E325" s="24">
        <v>75.900000000000006</v>
      </c>
      <c r="F325" s="24">
        <v>2.6184180000000001</v>
      </c>
      <c r="G325" s="57" t="s">
        <v>639</v>
      </c>
      <c r="H325" s="33"/>
      <c r="I325" s="60">
        <f t="shared" si="2"/>
        <v>1.2473936638388175E-2</v>
      </c>
      <c r="J325" s="60">
        <f t="shared" si="3"/>
        <v>3.9916597242842158E-3</v>
      </c>
      <c r="K325" s="33"/>
      <c r="L325" s="33"/>
      <c r="M325" s="33"/>
      <c r="N325" s="33"/>
      <c r="O325" s="33"/>
    </row>
    <row r="326" spans="1:15" ht="14.25" customHeight="1">
      <c r="A326" s="35" t="s">
        <v>821</v>
      </c>
      <c r="B326" s="21" t="s">
        <v>822</v>
      </c>
      <c r="C326" s="37">
        <v>0.26555639301850698</v>
      </c>
      <c r="D326" s="37">
        <v>1.9974870697735202E-2</v>
      </c>
      <c r="E326" s="38">
        <v>75.998868252460497</v>
      </c>
      <c r="F326" s="24">
        <v>2.0699999999999998</v>
      </c>
      <c r="G326" s="39" t="s">
        <v>518</v>
      </c>
      <c r="H326" s="33"/>
      <c r="I326" s="60">
        <f t="shared" si="2"/>
        <v>9.861316581792335E-3</v>
      </c>
      <c r="J326" s="60">
        <f t="shared" si="3"/>
        <v>2.6187356618743653E-3</v>
      </c>
      <c r="K326" s="33"/>
      <c r="L326" s="33"/>
      <c r="M326" s="33"/>
      <c r="N326" s="33"/>
      <c r="O326" s="33"/>
    </row>
    <row r="327" spans="1:15" ht="14.25" customHeight="1">
      <c r="A327" s="35" t="s">
        <v>823</v>
      </c>
      <c r="B327" s="36" t="s">
        <v>728</v>
      </c>
      <c r="C327" s="37">
        <v>0.36</v>
      </c>
      <c r="D327" s="37">
        <v>0.05</v>
      </c>
      <c r="E327" s="38">
        <v>76.040000000000006</v>
      </c>
      <c r="F327" s="24">
        <v>0.75900000000000001</v>
      </c>
      <c r="G327" s="39" t="s">
        <v>506</v>
      </c>
      <c r="H327" s="33"/>
      <c r="I327" s="60">
        <f t="shared" si="2"/>
        <v>3.6158160799905229E-3</v>
      </c>
      <c r="J327" s="60">
        <f t="shared" si="3"/>
        <v>1.3016937887965882E-3</v>
      </c>
      <c r="K327" s="33"/>
      <c r="L327" s="33"/>
      <c r="M327" s="33"/>
      <c r="N327" s="33"/>
      <c r="O327" s="33"/>
    </row>
    <row r="328" spans="1:15" ht="14.25" customHeight="1">
      <c r="A328" s="21" t="s">
        <v>824</v>
      </c>
      <c r="B328" s="36" t="s">
        <v>806</v>
      </c>
      <c r="C328" s="23">
        <v>0.26</v>
      </c>
      <c r="D328" s="23">
        <v>0.05</v>
      </c>
      <c r="E328" s="24">
        <v>76.05</v>
      </c>
      <c r="F328" s="24">
        <v>1.295712</v>
      </c>
      <c r="G328" s="34" t="s">
        <v>396</v>
      </c>
      <c r="H328" s="33"/>
      <c r="I328" s="60">
        <f t="shared" si="2"/>
        <v>6.1726696767281687E-3</v>
      </c>
      <c r="J328" s="60">
        <f t="shared" si="3"/>
        <v>1.6048941159493239E-3</v>
      </c>
      <c r="K328" s="33"/>
      <c r="L328" s="33"/>
      <c r="M328" s="33"/>
      <c r="N328" s="33"/>
      <c r="O328" s="33"/>
    </row>
    <row r="329" spans="1:15" ht="14.25" customHeight="1">
      <c r="A329" s="35" t="s">
        <v>825</v>
      </c>
      <c r="B329" s="36" t="s">
        <v>826</v>
      </c>
      <c r="C329" s="37">
        <v>0.24399999999999999</v>
      </c>
      <c r="D329" s="37">
        <v>2.5000000000000001E-2</v>
      </c>
      <c r="E329" s="38">
        <v>76.099999999999994</v>
      </c>
      <c r="F329" s="24">
        <v>0.81</v>
      </c>
      <c r="G329" s="39" t="s">
        <v>581</v>
      </c>
      <c r="H329" s="33"/>
      <c r="I329" s="60">
        <f t="shared" si="2"/>
        <v>3.8587760537448271E-3</v>
      </c>
      <c r="J329" s="60">
        <f t="shared" si="3"/>
        <v>9.4154135711373784E-4</v>
      </c>
      <c r="K329" s="33"/>
      <c r="L329" s="33"/>
      <c r="M329" s="33"/>
      <c r="N329" s="33"/>
      <c r="O329" s="33"/>
    </row>
    <row r="330" spans="1:15" ht="14.25" customHeight="1">
      <c r="A330" s="35">
        <v>2001220070</v>
      </c>
      <c r="B330" s="35" t="s">
        <v>827</v>
      </c>
      <c r="C330" s="37">
        <v>0.27912649173134102</v>
      </c>
      <c r="D330" s="37">
        <v>3.5418532618929702E-2</v>
      </c>
      <c r="E330" s="38">
        <v>76.12</v>
      </c>
      <c r="F330" s="24">
        <v>1.04828248293851</v>
      </c>
      <c r="G330" s="39" t="s">
        <v>518</v>
      </c>
      <c r="H330" s="33"/>
      <c r="I330" s="60">
        <f t="shared" si="2"/>
        <v>4.9939349910164106E-3</v>
      </c>
      <c r="J330" s="60">
        <f t="shared" si="3"/>
        <v>1.3939395539767968E-3</v>
      </c>
      <c r="K330" s="33"/>
      <c r="L330" s="33"/>
      <c r="M330" s="33"/>
      <c r="N330" s="33"/>
      <c r="O330" s="33"/>
    </row>
    <row r="331" spans="1:15" ht="14.25" customHeight="1">
      <c r="A331" s="35" t="s">
        <v>828</v>
      </c>
      <c r="B331" s="36" t="s">
        <v>829</v>
      </c>
      <c r="C331" s="37">
        <v>0.22</v>
      </c>
      <c r="D331" s="37">
        <v>0.02</v>
      </c>
      <c r="E331" s="38">
        <v>76.12</v>
      </c>
      <c r="F331" s="24">
        <v>1.17</v>
      </c>
      <c r="G331" s="39" t="s">
        <v>506</v>
      </c>
      <c r="H331" s="33"/>
      <c r="I331" s="60">
        <f t="shared" si="2"/>
        <v>5.5737876331869718E-3</v>
      </c>
      <c r="J331" s="60">
        <f t="shared" si="3"/>
        <v>1.2262332793011338E-3</v>
      </c>
      <c r="K331" s="33"/>
      <c r="L331" s="33"/>
      <c r="M331" s="33"/>
      <c r="N331" s="33"/>
      <c r="O331" s="33"/>
    </row>
    <row r="332" spans="1:15" ht="14.25" customHeight="1">
      <c r="A332" s="35" t="s">
        <v>830</v>
      </c>
      <c r="B332" s="21" t="s">
        <v>831</v>
      </c>
      <c r="C332" s="37">
        <v>0.28000000000000003</v>
      </c>
      <c r="D332" s="37">
        <v>0.01</v>
      </c>
      <c r="E332" s="38">
        <v>76.13</v>
      </c>
      <c r="F332" s="24">
        <v>0.54900000000000004</v>
      </c>
      <c r="G332" s="39" t="s">
        <v>506</v>
      </c>
      <c r="H332" s="33"/>
      <c r="I332" s="60">
        <f t="shared" si="2"/>
        <v>2.6153926586492716E-3</v>
      </c>
      <c r="J332" s="60">
        <f t="shared" si="3"/>
        <v>7.3230994442179608E-4</v>
      </c>
      <c r="K332" s="33"/>
      <c r="L332" s="33"/>
      <c r="M332" s="33"/>
      <c r="N332" s="33"/>
      <c r="O332" s="33"/>
    </row>
    <row r="333" spans="1:15" ht="14.25" customHeight="1">
      <c r="A333" s="35" t="s">
        <v>832</v>
      </c>
      <c r="B333" s="21" t="s">
        <v>723</v>
      </c>
      <c r="C333" s="37">
        <v>0.46</v>
      </c>
      <c r="D333" s="37">
        <v>0.03</v>
      </c>
      <c r="E333" s="38">
        <v>76.2</v>
      </c>
      <c r="F333" s="24">
        <v>1.6</v>
      </c>
      <c r="G333" s="39" t="s">
        <v>474</v>
      </c>
      <c r="H333" s="33"/>
      <c r="I333" s="60">
        <f t="shared" si="2"/>
        <v>7.6222736864095348E-3</v>
      </c>
      <c r="J333" s="60">
        <f t="shared" si="3"/>
        <v>3.5062458957483863E-3</v>
      </c>
      <c r="K333" s="33"/>
      <c r="L333" s="33"/>
      <c r="M333" s="33"/>
      <c r="N333" s="33"/>
      <c r="O333" s="33"/>
    </row>
    <row r="334" spans="1:15" ht="14.25" customHeight="1">
      <c r="A334" s="35" t="s">
        <v>833</v>
      </c>
      <c r="B334" s="21" t="s">
        <v>834</v>
      </c>
      <c r="C334" s="37">
        <v>0.101394891805828</v>
      </c>
      <c r="D334" s="37">
        <v>1.7048374290695601E-2</v>
      </c>
      <c r="E334" s="38">
        <v>76.28</v>
      </c>
      <c r="F334" s="24">
        <v>2.1622086525077702</v>
      </c>
      <c r="G334" s="39" t="s">
        <v>518</v>
      </c>
      <c r="H334" s="33"/>
      <c r="I334" s="60">
        <f t="shared" si="2"/>
        <v>1.0300591322835621E-2</v>
      </c>
      <c r="J334" s="60">
        <f t="shared" si="3"/>
        <v>1.0444273427149685E-3</v>
      </c>
      <c r="K334" s="33"/>
      <c r="L334" s="33"/>
      <c r="M334" s="33"/>
      <c r="N334" s="33"/>
      <c r="O334" s="33"/>
    </row>
    <row r="335" spans="1:15" ht="14.25" customHeight="1">
      <c r="A335" s="35">
        <v>2001220071</v>
      </c>
      <c r="B335" s="35" t="s">
        <v>835</v>
      </c>
      <c r="C335" s="37">
        <v>0.243735054537527</v>
      </c>
      <c r="D335" s="37">
        <v>2.3365260750955599E-2</v>
      </c>
      <c r="E335" s="38">
        <v>76.28</v>
      </c>
      <c r="F335" s="24">
        <v>1.50142749975679</v>
      </c>
      <c r="G335" s="39" t="s">
        <v>518</v>
      </c>
      <c r="H335" s="33"/>
      <c r="I335" s="60">
        <f t="shared" si="2"/>
        <v>7.1526820771548993E-3</v>
      </c>
      <c r="J335" s="60">
        <f t="shared" si="3"/>
        <v>1.7433593561649414E-3</v>
      </c>
      <c r="K335" s="33"/>
      <c r="L335" s="33"/>
      <c r="M335" s="33"/>
      <c r="N335" s="33"/>
      <c r="O335" s="33"/>
    </row>
    <row r="336" spans="1:15" ht="14.25" customHeight="1">
      <c r="A336" s="35" t="s">
        <v>836</v>
      </c>
      <c r="B336" s="36" t="s">
        <v>829</v>
      </c>
      <c r="C336" s="37">
        <v>0.26</v>
      </c>
      <c r="D336" s="37">
        <v>0.1</v>
      </c>
      <c r="E336" s="38">
        <v>76.31</v>
      </c>
      <c r="F336" s="24">
        <v>1.0349999999999999</v>
      </c>
      <c r="G336" s="39" t="s">
        <v>506</v>
      </c>
      <c r="H336" s="33"/>
      <c r="I336" s="60">
        <f t="shared" si="2"/>
        <v>4.9306582908961675E-3</v>
      </c>
      <c r="J336" s="60">
        <f t="shared" si="3"/>
        <v>1.2819711556330037E-3</v>
      </c>
      <c r="K336" s="33"/>
      <c r="L336" s="33"/>
      <c r="M336" s="33"/>
      <c r="N336" s="33"/>
      <c r="O336" s="33"/>
    </row>
    <row r="337" spans="1:15" ht="14.25" customHeight="1">
      <c r="A337" s="21" t="s">
        <v>837</v>
      </c>
      <c r="B337" s="21" t="s">
        <v>773</v>
      </c>
      <c r="C337" s="23">
        <v>0.42</v>
      </c>
      <c r="D337" s="23">
        <v>0.05</v>
      </c>
      <c r="E337" s="24">
        <v>76.33</v>
      </c>
      <c r="F337" s="24">
        <v>2.3934679999999999</v>
      </c>
      <c r="G337" s="57" t="s">
        <v>639</v>
      </c>
      <c r="H337" s="33"/>
      <c r="I337" s="60">
        <f t="shared" si="2"/>
        <v>1.1402292597289535E-2</v>
      </c>
      <c r="J337" s="60">
        <f t="shared" si="3"/>
        <v>4.7889628908616049E-3</v>
      </c>
      <c r="K337" s="33"/>
      <c r="L337" s="33"/>
      <c r="M337" s="33"/>
      <c r="N337" s="33"/>
      <c r="O337" s="33"/>
    </row>
    <row r="338" spans="1:15" ht="14.25" customHeight="1">
      <c r="A338" s="35" t="s">
        <v>838</v>
      </c>
      <c r="B338" s="21" t="s">
        <v>839</v>
      </c>
      <c r="C338" s="37">
        <v>0.36</v>
      </c>
      <c r="D338" s="37">
        <v>0.05</v>
      </c>
      <c r="E338" s="38">
        <v>76.400000000000006</v>
      </c>
      <c r="F338" s="24">
        <v>0.91500000000000004</v>
      </c>
      <c r="G338" s="39" t="s">
        <v>506</v>
      </c>
      <c r="H338" s="33"/>
      <c r="I338" s="60">
        <f t="shared" si="2"/>
        <v>4.3589877644154527E-3</v>
      </c>
      <c r="J338" s="60">
        <f t="shared" si="3"/>
        <v>1.569235595189563E-3</v>
      </c>
      <c r="K338" s="33"/>
      <c r="L338" s="33"/>
      <c r="M338" s="33"/>
      <c r="N338" s="33"/>
      <c r="O338" s="33"/>
    </row>
    <row r="339" spans="1:15" ht="14.25" customHeight="1">
      <c r="A339" s="35" t="s">
        <v>840</v>
      </c>
      <c r="B339" s="21" t="s">
        <v>839</v>
      </c>
      <c r="C339" s="37">
        <v>0.13</v>
      </c>
      <c r="D339" s="37">
        <v>0.06</v>
      </c>
      <c r="E339" s="38">
        <v>76.400000000000006</v>
      </c>
      <c r="F339" s="24">
        <v>0.78800000000000003</v>
      </c>
      <c r="G339" s="39" t="s">
        <v>506</v>
      </c>
      <c r="H339" s="33"/>
      <c r="I339" s="60">
        <f t="shared" si="2"/>
        <v>3.7539697905566959E-3</v>
      </c>
      <c r="J339" s="60">
        <f t="shared" si="3"/>
        <v>4.8801607277237046E-4</v>
      </c>
      <c r="K339" s="33"/>
      <c r="L339" s="33"/>
      <c r="M339" s="33"/>
      <c r="N339" s="33"/>
      <c r="O339" s="33"/>
    </row>
    <row r="340" spans="1:15" ht="14.25" customHeight="1">
      <c r="A340" s="47" t="s">
        <v>841</v>
      </c>
      <c r="B340" s="36" t="s">
        <v>732</v>
      </c>
      <c r="C340" s="37">
        <v>0.21</v>
      </c>
      <c r="D340" s="37">
        <v>0.05</v>
      </c>
      <c r="E340" s="49">
        <v>76.430000000000007</v>
      </c>
      <c r="F340" s="45">
        <v>0.72883799999999999</v>
      </c>
      <c r="G340" s="34" t="s">
        <v>434</v>
      </c>
      <c r="H340" s="33"/>
      <c r="I340" s="60">
        <f t="shared" si="2"/>
        <v>3.4721266931595951E-3</v>
      </c>
      <c r="J340" s="60">
        <f t="shared" si="3"/>
        <v>7.2914660556351498E-4</v>
      </c>
      <c r="K340" s="33"/>
      <c r="L340" s="33"/>
      <c r="M340" s="33"/>
      <c r="N340" s="33"/>
      <c r="O340" s="33"/>
    </row>
    <row r="341" spans="1:15" ht="14.25" customHeight="1">
      <c r="A341" s="47" t="s">
        <v>842</v>
      </c>
      <c r="B341" s="36" t="s">
        <v>732</v>
      </c>
      <c r="C341" s="37">
        <v>0.38</v>
      </c>
      <c r="D341" s="37">
        <v>0.09</v>
      </c>
      <c r="E341" s="49">
        <v>76.430000000000007</v>
      </c>
      <c r="F341" s="45">
        <v>0.77382799999999996</v>
      </c>
      <c r="G341" s="34" t="s">
        <v>434</v>
      </c>
      <c r="H341" s="33"/>
      <c r="I341" s="60">
        <f t="shared" si="2"/>
        <v>3.686455501379323E-3</v>
      </c>
      <c r="J341" s="60">
        <f t="shared" si="3"/>
        <v>1.4008530905241427E-3</v>
      </c>
      <c r="K341" s="33"/>
      <c r="L341" s="33"/>
      <c r="M341" s="33"/>
      <c r="N341" s="33"/>
      <c r="O341" s="33"/>
    </row>
    <row r="342" spans="1:15" ht="14.25" customHeight="1">
      <c r="A342" s="21" t="s">
        <v>843</v>
      </c>
      <c r="B342" s="36" t="s">
        <v>806</v>
      </c>
      <c r="C342" s="23">
        <v>0.47</v>
      </c>
      <c r="D342" s="23">
        <v>0.04</v>
      </c>
      <c r="E342" s="24">
        <v>76.430000000000007</v>
      </c>
      <c r="F342" s="24">
        <v>0.97178399999999998</v>
      </c>
      <c r="G342" s="34" t="s">
        <v>396</v>
      </c>
      <c r="H342" s="33"/>
      <c r="I342" s="60">
        <f t="shared" si="2"/>
        <v>4.6295022575461265E-3</v>
      </c>
      <c r="J342" s="60">
        <f t="shared" si="3"/>
        <v>2.1758660610466793E-3</v>
      </c>
      <c r="K342" s="33"/>
      <c r="L342" s="33"/>
      <c r="M342" s="33"/>
      <c r="N342" s="33"/>
      <c r="O342" s="33"/>
    </row>
    <row r="343" spans="1:15" ht="14.25" customHeight="1">
      <c r="A343" s="47" t="s">
        <v>844</v>
      </c>
      <c r="B343" s="36" t="s">
        <v>732</v>
      </c>
      <c r="C343" s="37">
        <v>0.15</v>
      </c>
      <c r="D343" s="37">
        <v>0.03</v>
      </c>
      <c r="E343" s="49">
        <v>76.56</v>
      </c>
      <c r="F343" s="45">
        <v>1.241724</v>
      </c>
      <c r="G343" s="34" t="s">
        <v>434</v>
      </c>
      <c r="H343" s="33"/>
      <c r="I343" s="60">
        <f t="shared" si="2"/>
        <v>5.9154751068644955E-3</v>
      </c>
      <c r="J343" s="60">
        <f t="shared" si="3"/>
        <v>8.8732126602967425E-4</v>
      </c>
      <c r="K343" s="33"/>
      <c r="L343" s="33"/>
      <c r="M343" s="33"/>
      <c r="N343" s="33"/>
      <c r="O343" s="33"/>
    </row>
    <row r="344" spans="1:15" ht="14.25" customHeight="1">
      <c r="A344" s="35" t="s">
        <v>845</v>
      </c>
      <c r="B344" s="21" t="s">
        <v>846</v>
      </c>
      <c r="C344" s="37">
        <v>0.19</v>
      </c>
      <c r="D344" s="37">
        <v>0.01</v>
      </c>
      <c r="E344" s="38">
        <v>76.599999999999994</v>
      </c>
      <c r="F344" s="24">
        <v>1.472</v>
      </c>
      <c r="G344" s="39" t="s">
        <v>506</v>
      </c>
      <c r="H344" s="33"/>
      <c r="I344" s="60">
        <f t="shared" si="2"/>
        <v>7.0124917914967718E-3</v>
      </c>
      <c r="J344" s="60">
        <f t="shared" si="3"/>
        <v>1.3323734403843867E-3</v>
      </c>
      <c r="K344" s="33"/>
      <c r="L344" s="33"/>
      <c r="M344" s="33"/>
      <c r="N344" s="33"/>
      <c r="O344" s="33"/>
    </row>
    <row r="345" spans="1:15" ht="14.25" customHeight="1">
      <c r="A345" s="35" t="s">
        <v>847</v>
      </c>
      <c r="B345" s="21" t="s">
        <v>839</v>
      </c>
      <c r="C345" s="37">
        <v>0.38</v>
      </c>
      <c r="D345" s="37">
        <v>0.05</v>
      </c>
      <c r="E345" s="38">
        <v>76.599999999999994</v>
      </c>
      <c r="F345" s="24">
        <v>0.94</v>
      </c>
      <c r="G345" s="39" t="s">
        <v>506</v>
      </c>
      <c r="H345" s="33"/>
      <c r="I345" s="60">
        <f t="shared" si="2"/>
        <v>4.4780857907656011E-3</v>
      </c>
      <c r="J345" s="60">
        <f t="shared" si="3"/>
        <v>1.7016726004909285E-3</v>
      </c>
      <c r="K345" s="33"/>
      <c r="L345" s="33"/>
      <c r="M345" s="33"/>
      <c r="N345" s="33"/>
      <c r="O345" s="33"/>
    </row>
    <row r="346" spans="1:15" ht="14.25" customHeight="1">
      <c r="A346" s="35" t="s">
        <v>848</v>
      </c>
      <c r="B346" s="21" t="s">
        <v>529</v>
      </c>
      <c r="C346" s="37">
        <v>0.20318097784436701</v>
      </c>
      <c r="D346" s="37">
        <v>2.9177905837877001E-2</v>
      </c>
      <c r="E346" s="38">
        <v>76.599999999999994</v>
      </c>
      <c r="F346" s="24">
        <v>0.70199999999999996</v>
      </c>
      <c r="G346" s="39" t="s">
        <v>606</v>
      </c>
      <c r="H346" s="33"/>
      <c r="I346" s="60">
        <f t="shared" si="2"/>
        <v>3.3442725799121831E-3</v>
      </c>
      <c r="J346" s="60">
        <f t="shared" si="3"/>
        <v>6.7949257296466136E-4</v>
      </c>
      <c r="K346" s="33"/>
      <c r="L346" s="33"/>
      <c r="M346" s="33"/>
      <c r="N346" s="33"/>
      <c r="O346" s="33"/>
    </row>
    <row r="347" spans="1:15" ht="14.25" customHeight="1">
      <c r="A347" s="21" t="s">
        <v>849</v>
      </c>
      <c r="B347" s="21" t="s">
        <v>773</v>
      </c>
      <c r="C347" s="23">
        <v>0.18</v>
      </c>
      <c r="D347" s="23">
        <v>0.09</v>
      </c>
      <c r="E347" s="24">
        <v>76.62</v>
      </c>
      <c r="F347" s="24">
        <v>2.5194399999999999</v>
      </c>
      <c r="G347" s="57" t="s">
        <v>639</v>
      </c>
      <c r="H347" s="33"/>
      <c r="I347" s="60">
        <f t="shared" si="2"/>
        <v>1.2002413260304772E-2</v>
      </c>
      <c r="J347" s="60">
        <f t="shared" si="3"/>
        <v>2.160434386854859E-3</v>
      </c>
      <c r="K347" s="33"/>
      <c r="L347" s="33"/>
      <c r="M347" s="33"/>
      <c r="N347" s="33"/>
      <c r="O347" s="33"/>
    </row>
    <row r="348" spans="1:15" ht="14.25" customHeight="1">
      <c r="A348" s="35" t="s">
        <v>850</v>
      </c>
      <c r="B348" s="21" t="s">
        <v>839</v>
      </c>
      <c r="C348" s="37">
        <v>0.3</v>
      </c>
      <c r="D348" s="37">
        <v>7.0000000000000007E-2</v>
      </c>
      <c r="E348" s="38">
        <v>76.7</v>
      </c>
      <c r="F348" s="24">
        <v>0.99</v>
      </c>
      <c r="G348" s="39" t="s">
        <v>506</v>
      </c>
      <c r="H348" s="33"/>
      <c r="I348" s="60">
        <f t="shared" si="2"/>
        <v>4.7162818434658997E-3</v>
      </c>
      <c r="J348" s="60">
        <f t="shared" si="3"/>
        <v>1.4148845530397699E-3</v>
      </c>
      <c r="K348" s="33"/>
      <c r="L348" s="33"/>
      <c r="M348" s="33"/>
      <c r="N348" s="33"/>
      <c r="O348" s="33"/>
    </row>
    <row r="349" spans="1:15" ht="14.25" customHeight="1">
      <c r="A349" s="35" t="s">
        <v>851</v>
      </c>
      <c r="B349" s="35" t="s">
        <v>852</v>
      </c>
      <c r="C349" s="37">
        <v>0.27461976024284501</v>
      </c>
      <c r="D349" s="37">
        <v>1.9859372726072199E-2</v>
      </c>
      <c r="E349" s="38">
        <v>76.705488380721803</v>
      </c>
      <c r="F349" s="24">
        <v>1.2909999999999999</v>
      </c>
      <c r="G349" s="39" t="s">
        <v>518</v>
      </c>
      <c r="H349" s="33"/>
      <c r="I349" s="60">
        <f t="shared" si="2"/>
        <v>6.1502220807216927E-3</v>
      </c>
      <c r="J349" s="60">
        <f t="shared" si="3"/>
        <v>1.6889725132480425E-3</v>
      </c>
      <c r="K349" s="33"/>
      <c r="L349" s="33"/>
      <c r="M349" s="33"/>
      <c r="N349" s="33"/>
      <c r="O349" s="33"/>
    </row>
    <row r="350" spans="1:15" ht="14.25" customHeight="1">
      <c r="A350" s="35" t="s">
        <v>853</v>
      </c>
      <c r="B350" s="21" t="s">
        <v>854</v>
      </c>
      <c r="C350" s="37">
        <v>0.38600000000000001</v>
      </c>
      <c r="D350" s="37">
        <v>2.7E-2</v>
      </c>
      <c r="E350" s="38">
        <v>76.8</v>
      </c>
      <c r="F350" s="24">
        <v>1.7010000000000001</v>
      </c>
      <c r="G350" s="39" t="s">
        <v>581</v>
      </c>
      <c r="H350" s="33"/>
      <c r="I350" s="60">
        <f t="shared" si="2"/>
        <v>8.1034297128641363E-3</v>
      </c>
      <c r="J350" s="60">
        <f t="shared" si="3"/>
        <v>3.1279238691655567E-3</v>
      </c>
      <c r="K350" s="33"/>
      <c r="L350" s="33"/>
      <c r="M350" s="33"/>
      <c r="N350" s="33"/>
      <c r="O350" s="33"/>
    </row>
    <row r="351" spans="1:15" ht="14.25" customHeight="1">
      <c r="A351" s="21" t="s">
        <v>855</v>
      </c>
      <c r="B351" s="21" t="s">
        <v>713</v>
      </c>
      <c r="C351" s="23">
        <v>0.37</v>
      </c>
      <c r="D351" s="23">
        <v>0.01</v>
      </c>
      <c r="E351" s="24">
        <v>76.81</v>
      </c>
      <c r="F351" s="24">
        <v>0.746834</v>
      </c>
      <c r="G351" s="57" t="s">
        <v>639</v>
      </c>
      <c r="H351" s="33"/>
      <c r="I351" s="60">
        <f t="shared" si="2"/>
        <v>3.5578582164474864E-3</v>
      </c>
      <c r="J351" s="60">
        <f t="shared" si="3"/>
        <v>1.3164075400855699E-3</v>
      </c>
      <c r="K351" s="33"/>
      <c r="L351" s="33"/>
      <c r="M351" s="33"/>
      <c r="N351" s="33"/>
      <c r="O351" s="33"/>
    </row>
    <row r="352" spans="1:15" ht="14.25" customHeight="1">
      <c r="A352" s="35" t="s">
        <v>856</v>
      </c>
      <c r="B352" s="36" t="s">
        <v>812</v>
      </c>
      <c r="C352" s="37">
        <v>0.2</v>
      </c>
      <c r="D352" s="37">
        <v>0.02</v>
      </c>
      <c r="E352" s="38">
        <v>76.83</v>
      </c>
      <c r="F352" s="24">
        <v>0.92700000000000005</v>
      </c>
      <c r="G352" s="39" t="s">
        <v>506</v>
      </c>
      <c r="H352" s="33"/>
      <c r="I352" s="60">
        <f t="shared" si="2"/>
        <v>4.4161548170635239E-3</v>
      </c>
      <c r="J352" s="60">
        <f t="shared" si="3"/>
        <v>8.832309634127048E-4</v>
      </c>
      <c r="K352" s="33"/>
      <c r="L352" s="33"/>
      <c r="M352" s="33"/>
      <c r="N352" s="33"/>
      <c r="O352" s="33"/>
    </row>
    <row r="353" spans="1:15" ht="14.25" customHeight="1">
      <c r="A353" s="35" t="s">
        <v>857</v>
      </c>
      <c r="B353" s="21" t="s">
        <v>719</v>
      </c>
      <c r="C353" s="37">
        <v>0.21784058135232401</v>
      </c>
      <c r="D353" s="37">
        <v>6.9000000000000006E-2</v>
      </c>
      <c r="E353" s="38">
        <v>76.852597092640806</v>
      </c>
      <c r="F353" s="24">
        <v>0.74</v>
      </c>
      <c r="G353" s="39" t="s">
        <v>518</v>
      </c>
      <c r="H353" s="33"/>
      <c r="I353" s="60">
        <f t="shared" si="2"/>
        <v>3.5253015799644096E-3</v>
      </c>
      <c r="J353" s="60">
        <f t="shared" si="3"/>
        <v>7.6795374562171328E-4</v>
      </c>
      <c r="K353" s="33"/>
      <c r="L353" s="33"/>
      <c r="M353" s="33"/>
      <c r="N353" s="33"/>
      <c r="O353" s="33"/>
    </row>
    <row r="354" spans="1:15" ht="14.25" customHeight="1">
      <c r="A354" s="35" t="s">
        <v>858</v>
      </c>
      <c r="B354" s="21" t="s">
        <v>859</v>
      </c>
      <c r="C354" s="37">
        <v>0.34215576438478801</v>
      </c>
      <c r="D354" s="37">
        <v>1.7274964669375399E-2</v>
      </c>
      <c r="E354" s="38">
        <v>76.880065905546303</v>
      </c>
      <c r="F354" s="24">
        <v>1.2869999999999999</v>
      </c>
      <c r="G354" s="39" t="s">
        <v>518</v>
      </c>
      <c r="H354" s="33"/>
      <c r="I354" s="60">
        <f t="shared" si="2"/>
        <v>6.131166396505669E-3</v>
      </c>
      <c r="J354" s="60">
        <f t="shared" si="3"/>
        <v>2.0978139249667235E-3</v>
      </c>
      <c r="K354" s="33"/>
      <c r="L354" s="33"/>
      <c r="M354" s="33"/>
      <c r="N354" s="33"/>
      <c r="O354" s="33"/>
    </row>
    <row r="355" spans="1:15" ht="14.25" customHeight="1">
      <c r="A355" s="35" t="s">
        <v>860</v>
      </c>
      <c r="B355" s="21" t="s">
        <v>839</v>
      </c>
      <c r="C355" s="37">
        <v>0.4</v>
      </c>
      <c r="D355" s="37">
        <v>0.02</v>
      </c>
      <c r="E355" s="38">
        <v>76.900000000000006</v>
      </c>
      <c r="F355" s="24">
        <v>0.8</v>
      </c>
      <c r="G355" s="39" t="s">
        <v>506</v>
      </c>
      <c r="H355" s="33"/>
      <c r="I355" s="60">
        <f t="shared" si="2"/>
        <v>3.8111368432047674E-3</v>
      </c>
      <c r="J355" s="60">
        <f t="shared" si="3"/>
        <v>1.5244547372819071E-3</v>
      </c>
      <c r="K355" s="33"/>
      <c r="L355" s="33"/>
      <c r="M355" s="33"/>
      <c r="N355" s="33"/>
      <c r="O355" s="33"/>
    </row>
    <row r="356" spans="1:15" ht="14.25" customHeight="1">
      <c r="A356" s="35" t="s">
        <v>861</v>
      </c>
      <c r="B356" s="21" t="s">
        <v>829</v>
      </c>
      <c r="C356" s="37">
        <v>0.23</v>
      </c>
      <c r="D356" s="37">
        <v>0.08</v>
      </c>
      <c r="E356" s="38">
        <v>76.91</v>
      </c>
      <c r="F356" s="24">
        <v>0.78800000000000003</v>
      </c>
      <c r="G356" s="39" t="s">
        <v>506</v>
      </c>
      <c r="H356" s="33"/>
      <c r="I356" s="60">
        <f t="shared" si="2"/>
        <v>3.7539697905566959E-3</v>
      </c>
      <c r="J356" s="60">
        <f t="shared" si="3"/>
        <v>8.6341305182804006E-4</v>
      </c>
      <c r="K356" s="33"/>
      <c r="L356" s="33"/>
      <c r="M356" s="33"/>
      <c r="N356" s="33"/>
      <c r="O356" s="33"/>
    </row>
    <row r="357" spans="1:15" ht="14.25" customHeight="1">
      <c r="A357" s="35" t="s">
        <v>862</v>
      </c>
      <c r="B357" s="21" t="s">
        <v>863</v>
      </c>
      <c r="C357" s="37">
        <v>0.213630320415992</v>
      </c>
      <c r="D357" s="37">
        <v>3.9894270978778797E-3</v>
      </c>
      <c r="E357" s="38">
        <v>76.930772308923594</v>
      </c>
      <c r="F357" s="24">
        <v>1.4670000000000001</v>
      </c>
      <c r="G357" s="39" t="s">
        <v>518</v>
      </c>
      <c r="H357" s="33"/>
      <c r="I357" s="60">
        <f t="shared" si="2"/>
        <v>6.988672186226742E-3</v>
      </c>
      <c r="J357" s="60">
        <f t="shared" si="3"/>
        <v>1.4929922784259503E-3</v>
      </c>
      <c r="K357" s="33"/>
      <c r="L357" s="33"/>
      <c r="M357" s="33"/>
      <c r="N357" s="33"/>
      <c r="O357" s="33"/>
    </row>
    <row r="358" spans="1:15" ht="14.25" customHeight="1">
      <c r="A358" s="21" t="s">
        <v>864</v>
      </c>
      <c r="B358" s="21" t="s">
        <v>713</v>
      </c>
      <c r="C358" s="23">
        <v>0.32</v>
      </c>
      <c r="D358" s="23">
        <v>0.01</v>
      </c>
      <c r="E358" s="24">
        <v>77</v>
      </c>
      <c r="F358" s="24">
        <v>0.93579199999999996</v>
      </c>
      <c r="G358" s="57" t="s">
        <v>639</v>
      </c>
      <c r="H358" s="33"/>
      <c r="I358" s="60">
        <f t="shared" si="2"/>
        <v>4.4580392109703441E-3</v>
      </c>
      <c r="J358" s="60">
        <f t="shared" si="3"/>
        <v>1.4265725475105101E-3</v>
      </c>
      <c r="K358" s="33"/>
      <c r="L358" s="33"/>
      <c r="M358" s="33"/>
      <c r="N358" s="33"/>
      <c r="O358" s="33"/>
    </row>
    <row r="359" spans="1:15" ht="14.25" customHeight="1">
      <c r="A359" s="35" t="s">
        <v>865</v>
      </c>
      <c r="B359" s="21" t="s">
        <v>839</v>
      </c>
      <c r="C359" s="37">
        <v>0.32</v>
      </c>
      <c r="D359" s="37">
        <v>0.04</v>
      </c>
      <c r="E359" s="38">
        <v>77</v>
      </c>
      <c r="F359" s="24">
        <v>0.91200000000000003</v>
      </c>
      <c r="G359" s="39" t="s">
        <v>506</v>
      </c>
      <c r="H359" s="33"/>
      <c r="I359" s="60">
        <f t="shared" si="2"/>
        <v>4.3446960012534352E-3</v>
      </c>
      <c r="J359" s="60">
        <f t="shared" si="3"/>
        <v>1.3903027204010992E-3</v>
      </c>
      <c r="K359" s="33"/>
      <c r="L359" s="33"/>
      <c r="M359" s="33"/>
      <c r="N359" s="33"/>
      <c r="O359" s="33"/>
    </row>
    <row r="360" spans="1:15" ht="14.25" customHeight="1">
      <c r="A360" s="35" t="s">
        <v>866</v>
      </c>
      <c r="B360" s="36" t="s">
        <v>867</v>
      </c>
      <c r="C360" s="37">
        <v>0.311</v>
      </c>
      <c r="D360" s="37">
        <v>5.6000000000000001E-2</v>
      </c>
      <c r="E360" s="38">
        <v>77</v>
      </c>
      <c r="F360" s="24">
        <v>1.665</v>
      </c>
      <c r="G360" s="39" t="s">
        <v>581</v>
      </c>
      <c r="H360" s="33"/>
      <c r="I360" s="60">
        <f t="shared" si="2"/>
        <v>7.9319285549199221E-3</v>
      </c>
      <c r="J360" s="60">
        <f t="shared" si="3"/>
        <v>2.4668297805800956E-3</v>
      </c>
      <c r="K360" s="33"/>
      <c r="L360" s="33"/>
      <c r="M360" s="33"/>
      <c r="N360" s="33"/>
      <c r="O360" s="33"/>
    </row>
    <row r="361" spans="1:15" ht="14.25" customHeight="1">
      <c r="A361" s="35" t="s">
        <v>868</v>
      </c>
      <c r="B361" s="21" t="s">
        <v>869</v>
      </c>
      <c r="C361" s="37">
        <v>0.30499999999999999</v>
      </c>
      <c r="D361" s="37">
        <v>2.1999999999999999E-2</v>
      </c>
      <c r="E361" s="38">
        <v>77</v>
      </c>
      <c r="F361" s="24">
        <v>1.41</v>
      </c>
      <c r="G361" s="39" t="s">
        <v>488</v>
      </c>
      <c r="H361" s="33"/>
      <c r="I361" s="60">
        <f t="shared" si="2"/>
        <v>6.7171286861484021E-3</v>
      </c>
      <c r="J361" s="60">
        <f t="shared" si="3"/>
        <v>2.0487242492752628E-3</v>
      </c>
      <c r="K361" s="33"/>
      <c r="L361" s="33"/>
      <c r="M361" s="33"/>
      <c r="N361" s="33"/>
      <c r="O361" s="33"/>
    </row>
    <row r="362" spans="1:15" ht="14.25" customHeight="1">
      <c r="A362" s="21" t="s">
        <v>870</v>
      </c>
      <c r="B362" s="36" t="s">
        <v>806</v>
      </c>
      <c r="C362" s="23">
        <v>0.5</v>
      </c>
      <c r="D362" s="23">
        <v>0.05</v>
      </c>
      <c r="E362" s="24">
        <v>77.010000000000005</v>
      </c>
      <c r="F362" s="24">
        <v>0.665852</v>
      </c>
      <c r="G362" s="34" t="s">
        <v>396</v>
      </c>
      <c r="H362" s="33"/>
      <c r="I362" s="60">
        <f t="shared" si="2"/>
        <v>3.172066361651976E-3</v>
      </c>
      <c r="J362" s="60">
        <f t="shared" si="3"/>
        <v>1.586033180825988E-3</v>
      </c>
      <c r="K362" s="33"/>
      <c r="L362" s="33"/>
      <c r="M362" s="33"/>
      <c r="N362" s="33"/>
      <c r="O362" s="33"/>
    </row>
    <row r="363" spans="1:15" ht="14.25" customHeight="1">
      <c r="A363" s="35" t="s">
        <v>871</v>
      </c>
      <c r="B363" s="36" t="s">
        <v>872</v>
      </c>
      <c r="C363" s="37">
        <v>0.28999999999999998</v>
      </c>
      <c r="D363" s="37">
        <v>0.02</v>
      </c>
      <c r="E363" s="38">
        <v>77.06</v>
      </c>
      <c r="F363" s="24">
        <v>0.70199999999999996</v>
      </c>
      <c r="G363" s="39" t="s">
        <v>506</v>
      </c>
      <c r="H363" s="33"/>
      <c r="I363" s="60">
        <f t="shared" si="2"/>
        <v>3.3442725799121831E-3</v>
      </c>
      <c r="J363" s="60">
        <f t="shared" si="3"/>
        <v>9.6983904817453306E-4</v>
      </c>
      <c r="K363" s="33"/>
      <c r="L363" s="33"/>
      <c r="M363" s="33"/>
      <c r="N363" s="33"/>
      <c r="O363" s="33"/>
    </row>
    <row r="364" spans="1:15" ht="14.25" customHeight="1">
      <c r="A364" s="47" t="s">
        <v>873</v>
      </c>
      <c r="B364" s="36" t="s">
        <v>732</v>
      </c>
      <c r="C364" s="37">
        <v>0.17</v>
      </c>
      <c r="D364" s="37">
        <v>0.05</v>
      </c>
      <c r="E364" s="49">
        <v>77.14</v>
      </c>
      <c r="F364" s="45">
        <v>0.69284599999999996</v>
      </c>
      <c r="G364" s="34" t="s">
        <v>434</v>
      </c>
      <c r="H364" s="33"/>
      <c r="I364" s="60">
        <f t="shared" si="2"/>
        <v>3.3006636465838127E-3</v>
      </c>
      <c r="J364" s="60">
        <f t="shared" si="3"/>
        <v>5.6111281991924817E-4</v>
      </c>
      <c r="K364" s="33"/>
      <c r="L364" s="33"/>
      <c r="M364" s="33"/>
      <c r="N364" s="33"/>
      <c r="O364" s="33"/>
    </row>
    <row r="365" spans="1:15" ht="14.25" customHeight="1">
      <c r="A365" s="21" t="s">
        <v>874</v>
      </c>
      <c r="B365" s="21" t="s">
        <v>783</v>
      </c>
      <c r="C365" s="23">
        <v>0.46</v>
      </c>
      <c r="D365" s="23">
        <v>0.03</v>
      </c>
      <c r="E365" s="24">
        <v>77.16</v>
      </c>
      <c r="F365" s="24">
        <v>1.070762</v>
      </c>
      <c r="G365" s="57" t="s">
        <v>639</v>
      </c>
      <c r="H365" s="33"/>
      <c r="I365" s="60">
        <f t="shared" si="2"/>
        <v>5.1010256356295285E-3</v>
      </c>
      <c r="J365" s="60">
        <f t="shared" si="3"/>
        <v>2.3464717923895833E-3</v>
      </c>
      <c r="K365" s="33"/>
      <c r="L365" s="33"/>
      <c r="M365" s="33"/>
      <c r="N365" s="33"/>
      <c r="O365" s="33"/>
    </row>
    <row r="366" spans="1:15" ht="14.25" customHeight="1">
      <c r="A366" s="35" t="s">
        <v>875</v>
      </c>
      <c r="B366" s="36" t="s">
        <v>872</v>
      </c>
      <c r="C366" s="37">
        <v>0.24</v>
      </c>
      <c r="D366" s="37">
        <v>0.06</v>
      </c>
      <c r="E366" s="38">
        <v>77.2</v>
      </c>
      <c r="F366" s="24">
        <v>0.8</v>
      </c>
      <c r="G366" s="39" t="s">
        <v>506</v>
      </c>
      <c r="H366" s="33"/>
      <c r="I366" s="60">
        <f t="shared" si="2"/>
        <v>3.8111368432047674E-3</v>
      </c>
      <c r="J366" s="60">
        <f t="shared" si="3"/>
        <v>9.1467284236914411E-4</v>
      </c>
      <c r="K366" s="33"/>
      <c r="L366" s="33"/>
      <c r="M366" s="33"/>
      <c r="N366" s="33"/>
      <c r="O366" s="33"/>
    </row>
    <row r="367" spans="1:15" ht="14.25" customHeight="1">
      <c r="A367" s="35" t="s">
        <v>876</v>
      </c>
      <c r="B367" s="36" t="s">
        <v>806</v>
      </c>
      <c r="C367" s="37">
        <v>0.64</v>
      </c>
      <c r="D367" s="37">
        <v>0.02</v>
      </c>
      <c r="E367" s="38">
        <v>77.31</v>
      </c>
      <c r="F367" s="24">
        <v>0.73783600000000005</v>
      </c>
      <c r="G367" s="34" t="s">
        <v>396</v>
      </c>
      <c r="H367" s="35"/>
      <c r="I367" s="60">
        <f t="shared" si="2"/>
        <v>3.514992454803541E-3</v>
      </c>
      <c r="J367" s="60">
        <f t="shared" si="3"/>
        <v>2.2495951710742664E-3</v>
      </c>
      <c r="K367" s="35"/>
      <c r="L367" s="65"/>
      <c r="M367" s="65"/>
      <c r="N367" s="65"/>
      <c r="O367" s="38"/>
    </row>
    <row r="368" spans="1:15" ht="14.25" customHeight="1">
      <c r="A368" s="35" t="s">
        <v>877</v>
      </c>
      <c r="B368" s="36" t="s">
        <v>878</v>
      </c>
      <c r="C368" s="37">
        <v>0.41</v>
      </c>
      <c r="D368" s="37">
        <v>0.04</v>
      </c>
      <c r="E368" s="38">
        <v>77.36</v>
      </c>
      <c r="F368" s="24">
        <v>0.71984000000000004</v>
      </c>
      <c r="G368" s="34" t="s">
        <v>396</v>
      </c>
      <c r="H368" s="35"/>
      <c r="I368" s="60">
        <f t="shared" si="2"/>
        <v>3.4292609315156497E-3</v>
      </c>
      <c r="J368" s="60">
        <f t="shared" si="3"/>
        <v>1.4059969819214162E-3</v>
      </c>
      <c r="K368" s="35"/>
      <c r="L368" s="65"/>
      <c r="M368" s="65"/>
      <c r="N368" s="65"/>
      <c r="O368" s="38"/>
    </row>
    <row r="369" spans="1:15" ht="14.25" customHeight="1">
      <c r="A369" s="35" t="s">
        <v>879</v>
      </c>
      <c r="B369" s="36" t="s">
        <v>880</v>
      </c>
      <c r="C369" s="37">
        <v>0.39</v>
      </c>
      <c r="D369" s="37">
        <v>0.01</v>
      </c>
      <c r="E369" s="38">
        <v>77.400000000000006</v>
      </c>
      <c r="F369" s="24">
        <v>0.70299999999999996</v>
      </c>
      <c r="G369" s="39" t="s">
        <v>506</v>
      </c>
      <c r="H369" s="35"/>
      <c r="I369" s="60">
        <f t="shared" si="2"/>
        <v>3.3490365009661892E-3</v>
      </c>
      <c r="J369" s="60">
        <f t="shared" si="3"/>
        <v>1.3061242353768138E-3</v>
      </c>
      <c r="K369" s="35"/>
      <c r="L369" s="65"/>
      <c r="M369" s="65"/>
      <c r="N369" s="65"/>
      <c r="O369" s="38"/>
    </row>
    <row r="370" spans="1:15" ht="14.25" customHeight="1">
      <c r="A370" s="35" t="s">
        <v>881</v>
      </c>
      <c r="B370" s="21" t="s">
        <v>882</v>
      </c>
      <c r="C370" s="37">
        <v>0.06</v>
      </c>
      <c r="D370" s="37">
        <v>0.04</v>
      </c>
      <c r="E370" s="38">
        <v>77.400000000000006</v>
      </c>
      <c r="F370" s="24">
        <v>1.242</v>
      </c>
      <c r="G370" s="39" t="s">
        <v>506</v>
      </c>
      <c r="H370" s="35"/>
      <c r="I370" s="60">
        <f t="shared" si="2"/>
        <v>5.9167899490754012E-3</v>
      </c>
      <c r="J370" s="60">
        <f t="shared" si="3"/>
        <v>3.5500739694452408E-4</v>
      </c>
      <c r="K370" s="35"/>
      <c r="L370" s="65"/>
      <c r="M370" s="65"/>
      <c r="N370" s="65"/>
      <c r="O370" s="38"/>
    </row>
    <row r="371" spans="1:15" ht="14.25" customHeight="1">
      <c r="A371" s="35" t="s">
        <v>883</v>
      </c>
      <c r="B371" s="21" t="s">
        <v>810</v>
      </c>
      <c r="C371" s="37">
        <v>0.23</v>
      </c>
      <c r="D371" s="37">
        <v>7.0000000000000007E-2</v>
      </c>
      <c r="E371" s="38">
        <v>77.400000000000006</v>
      </c>
      <c r="F371" s="24">
        <v>0.63</v>
      </c>
      <c r="G371" s="39" t="s">
        <v>506</v>
      </c>
      <c r="H371" s="35"/>
      <c r="I371" s="60">
        <f t="shared" si="2"/>
        <v>3.0012702640237541E-3</v>
      </c>
      <c r="J371" s="60">
        <f t="shared" si="3"/>
        <v>6.9029216072546344E-4</v>
      </c>
      <c r="K371" s="35"/>
      <c r="L371" s="65"/>
      <c r="M371" s="65"/>
      <c r="N371" s="65"/>
      <c r="O371" s="38"/>
    </row>
    <row r="372" spans="1:15" ht="14.25" customHeight="1">
      <c r="A372" s="35" t="s">
        <v>884</v>
      </c>
      <c r="B372" s="36" t="s">
        <v>880</v>
      </c>
      <c r="C372" s="37">
        <v>0.28000000000000003</v>
      </c>
      <c r="D372" s="37">
        <v>0.04</v>
      </c>
      <c r="E372" s="38">
        <v>77.42</v>
      </c>
      <c r="F372" s="24">
        <v>0.60399999999999998</v>
      </c>
      <c r="G372" s="39" t="s">
        <v>506</v>
      </c>
      <c r="H372" s="35"/>
      <c r="I372" s="60">
        <f t="shared" si="2"/>
        <v>2.8774083166195992E-3</v>
      </c>
      <c r="J372" s="60">
        <f t="shared" si="3"/>
        <v>8.0567432865348782E-4</v>
      </c>
      <c r="K372" s="35"/>
      <c r="L372" s="65"/>
      <c r="M372" s="65"/>
      <c r="N372" s="65"/>
      <c r="O372" s="38"/>
    </row>
    <row r="373" spans="1:15" ht="14.25" customHeight="1">
      <c r="A373" s="35" t="s">
        <v>885</v>
      </c>
      <c r="B373" s="21" t="s">
        <v>529</v>
      </c>
      <c r="C373" s="37">
        <v>0.44700000000000001</v>
      </c>
      <c r="D373" s="37">
        <v>2.9000000000000001E-2</v>
      </c>
      <c r="E373" s="38">
        <v>77.489999999999995</v>
      </c>
      <c r="F373" s="24">
        <v>0.63894350474999995</v>
      </c>
      <c r="G373" s="21" t="s">
        <v>481</v>
      </c>
      <c r="H373" s="35"/>
      <c r="I373" s="60">
        <f t="shared" si="2"/>
        <v>3.0438764145988813E-3</v>
      </c>
      <c r="J373" s="60">
        <f t="shared" si="3"/>
        <v>1.3606127573257E-3</v>
      </c>
      <c r="K373" s="35"/>
      <c r="L373" s="65"/>
      <c r="M373" s="65"/>
      <c r="N373" s="65"/>
      <c r="O373" s="38"/>
    </row>
    <row r="374" spans="1:15" ht="14.25" customHeight="1">
      <c r="A374" s="35" t="s">
        <v>886</v>
      </c>
      <c r="B374" s="36" t="s">
        <v>887</v>
      </c>
      <c r="C374" s="37">
        <v>0.34</v>
      </c>
      <c r="D374" s="37">
        <v>0.02</v>
      </c>
      <c r="E374" s="38">
        <v>77.599999999999994</v>
      </c>
      <c r="F374" s="24">
        <v>0.64800000000000002</v>
      </c>
      <c r="G374" s="39" t="s">
        <v>506</v>
      </c>
      <c r="H374" s="35"/>
      <c r="I374" s="60">
        <f t="shared" si="2"/>
        <v>3.0870208429958617E-3</v>
      </c>
      <c r="J374" s="60">
        <f t="shared" si="3"/>
        <v>1.049587086618593E-3</v>
      </c>
      <c r="K374" s="35"/>
      <c r="L374" s="65"/>
      <c r="M374" s="65"/>
      <c r="N374" s="65"/>
      <c r="O374" s="38"/>
    </row>
    <row r="375" spans="1:15" ht="14.25" customHeight="1">
      <c r="A375" s="35" t="s">
        <v>888</v>
      </c>
      <c r="B375" s="21" t="s">
        <v>889</v>
      </c>
      <c r="C375" s="37">
        <v>0.28966972168498201</v>
      </c>
      <c r="D375" s="37">
        <v>2.0682166895302199E-2</v>
      </c>
      <c r="E375" s="38">
        <v>77.6158193228637</v>
      </c>
      <c r="F375" s="24">
        <v>1.5269999999999999</v>
      </c>
      <c r="G375" s="39" t="s">
        <v>518</v>
      </c>
      <c r="H375" s="35"/>
      <c r="I375" s="60">
        <f t="shared" si="2"/>
        <v>7.2745074494670993E-3</v>
      </c>
      <c r="J375" s="60">
        <f t="shared" si="3"/>
        <v>2.1072045482824629E-3</v>
      </c>
      <c r="K375" s="35"/>
      <c r="L375" s="65"/>
      <c r="M375" s="65"/>
      <c r="N375" s="65"/>
      <c r="O375" s="38"/>
    </row>
    <row r="376" spans="1:15" ht="14.25" customHeight="1">
      <c r="A376" s="35" t="s">
        <v>890</v>
      </c>
      <c r="B376" s="36" t="s">
        <v>806</v>
      </c>
      <c r="C376" s="37">
        <v>0.47</v>
      </c>
      <c r="D376" s="37">
        <v>0.03</v>
      </c>
      <c r="E376" s="38">
        <v>77.650000000000006</v>
      </c>
      <c r="F376" s="24">
        <v>0.61186399999999996</v>
      </c>
      <c r="G376" s="34" t="s">
        <v>396</v>
      </c>
      <c r="H376" s="35"/>
      <c r="I376" s="60">
        <f t="shared" si="2"/>
        <v>2.9148717917883019E-3</v>
      </c>
      <c r="J376" s="60">
        <f t="shared" si="3"/>
        <v>1.3699897421405019E-3</v>
      </c>
      <c r="K376" s="35"/>
      <c r="L376" s="65"/>
      <c r="M376" s="65"/>
      <c r="N376" s="65"/>
      <c r="O376" s="38"/>
    </row>
    <row r="377" spans="1:15" ht="14.25" customHeight="1">
      <c r="A377" s="35" t="s">
        <v>891</v>
      </c>
      <c r="B377" s="21" t="s">
        <v>773</v>
      </c>
      <c r="C377" s="37">
        <v>0.22</v>
      </c>
      <c r="D377" s="37">
        <v>0.03</v>
      </c>
      <c r="E377" s="38">
        <v>77.7</v>
      </c>
      <c r="F377" s="24">
        <v>1.817596</v>
      </c>
      <c r="G377" s="57" t="s">
        <v>639</v>
      </c>
      <c r="H377" s="35"/>
      <c r="I377" s="60">
        <f t="shared" si="2"/>
        <v>8.6588838520770157E-3</v>
      </c>
      <c r="J377" s="60">
        <f t="shared" si="3"/>
        <v>1.9049544474569434E-3</v>
      </c>
      <c r="K377" s="35"/>
      <c r="L377" s="65"/>
      <c r="M377" s="65"/>
      <c r="N377" s="65"/>
      <c r="O377" s="38"/>
    </row>
    <row r="378" spans="1:15" ht="14.25" customHeight="1">
      <c r="A378" s="35" t="s">
        <v>892</v>
      </c>
      <c r="B378" s="21" t="s">
        <v>893</v>
      </c>
      <c r="C378" s="37">
        <v>0.15</v>
      </c>
      <c r="D378" s="37">
        <v>0.02</v>
      </c>
      <c r="E378" s="38">
        <v>77.7</v>
      </c>
      <c r="F378" s="24">
        <v>1.2150000000000001</v>
      </c>
      <c r="G378" s="39" t="s">
        <v>506</v>
      </c>
      <c r="H378" s="35"/>
      <c r="I378" s="60">
        <f t="shared" si="2"/>
        <v>5.7881640806172405E-3</v>
      </c>
      <c r="J378" s="60">
        <f t="shared" si="3"/>
        <v>8.6822461209258605E-4</v>
      </c>
      <c r="K378" s="35"/>
      <c r="L378" s="65"/>
      <c r="M378" s="65"/>
      <c r="N378" s="65"/>
      <c r="O378" s="38"/>
    </row>
    <row r="379" spans="1:15" ht="14.25" customHeight="1">
      <c r="A379" s="35">
        <v>9108</v>
      </c>
      <c r="B379" s="36" t="s">
        <v>826</v>
      </c>
      <c r="C379" s="37">
        <v>0.23200000000000001</v>
      </c>
      <c r="D379" s="37">
        <v>0.04</v>
      </c>
      <c r="E379" s="38">
        <v>77.7</v>
      </c>
      <c r="F379" s="24">
        <v>1.0349999999999999</v>
      </c>
      <c r="G379" s="39" t="s">
        <v>581</v>
      </c>
      <c r="H379" s="35"/>
      <c r="I379" s="60">
        <f t="shared" si="2"/>
        <v>4.9306582908961675E-3</v>
      </c>
      <c r="J379" s="60">
        <f t="shared" si="3"/>
        <v>1.1439127234879108E-3</v>
      </c>
      <c r="K379" s="35"/>
      <c r="L379" s="65"/>
      <c r="M379" s="65"/>
      <c r="N379" s="65"/>
      <c r="O379" s="38"/>
    </row>
    <row r="380" spans="1:15" ht="14.25" customHeight="1">
      <c r="A380" s="35" t="s">
        <v>894</v>
      </c>
      <c r="B380" s="21" t="s">
        <v>773</v>
      </c>
      <c r="C380" s="37">
        <v>0.21</v>
      </c>
      <c r="D380" s="37">
        <v>0.02</v>
      </c>
      <c r="E380" s="38">
        <v>77.739999999999995</v>
      </c>
      <c r="F380" s="24">
        <v>3.248278</v>
      </c>
      <c r="G380" s="57" t="s">
        <v>639</v>
      </c>
      <c r="H380" s="35"/>
      <c r="I380" s="60">
        <f t="shared" si="2"/>
        <v>1.5474539953464369E-2</v>
      </c>
      <c r="J380" s="60">
        <f t="shared" si="3"/>
        <v>3.2496533902275173E-3</v>
      </c>
      <c r="K380" s="35"/>
      <c r="L380" s="65"/>
      <c r="M380" s="65"/>
      <c r="N380" s="65"/>
      <c r="O380" s="38"/>
    </row>
    <row r="381" spans="1:15" ht="14.25" customHeight="1">
      <c r="A381" s="35" t="s">
        <v>895</v>
      </c>
      <c r="B381" s="36" t="s">
        <v>896</v>
      </c>
      <c r="C381" s="37">
        <v>0.34</v>
      </c>
      <c r="D381" s="37">
        <v>0.06</v>
      </c>
      <c r="E381" s="38">
        <v>77.819999999999993</v>
      </c>
      <c r="F381" s="24">
        <v>0.63500000000000001</v>
      </c>
      <c r="G381" s="39" t="s">
        <v>506</v>
      </c>
      <c r="H381" s="35"/>
      <c r="I381" s="60">
        <f t="shared" si="2"/>
        <v>3.025089869293784E-3</v>
      </c>
      <c r="J381" s="60">
        <f t="shared" si="3"/>
        <v>1.0285305555598867E-3</v>
      </c>
      <c r="K381" s="35"/>
      <c r="L381" s="65"/>
      <c r="M381" s="65"/>
      <c r="N381" s="65"/>
      <c r="O381" s="38"/>
    </row>
    <row r="382" spans="1:15" ht="14.25" customHeight="1">
      <c r="A382" s="35" t="s">
        <v>897</v>
      </c>
      <c r="B382" s="36" t="s">
        <v>806</v>
      </c>
      <c r="C382" s="37">
        <v>0.4</v>
      </c>
      <c r="D382" s="37">
        <v>0.04</v>
      </c>
      <c r="E382" s="38">
        <v>78.17</v>
      </c>
      <c r="F382" s="24">
        <v>0.72883799999999999</v>
      </c>
      <c r="G382" s="34" t="s">
        <v>396</v>
      </c>
      <c r="H382" s="35"/>
      <c r="I382" s="60">
        <f t="shared" si="2"/>
        <v>3.4721266931595951E-3</v>
      </c>
      <c r="J382" s="60">
        <f t="shared" si="3"/>
        <v>1.3888506772638382E-3</v>
      </c>
      <c r="K382" s="35"/>
      <c r="L382" s="65"/>
      <c r="M382" s="65"/>
      <c r="N382" s="65"/>
      <c r="O382" s="38"/>
    </row>
    <row r="383" spans="1:15" ht="14.25" customHeight="1">
      <c r="A383" s="35" t="s">
        <v>898</v>
      </c>
      <c r="B383" s="21" t="s">
        <v>783</v>
      </c>
      <c r="C383" s="37">
        <v>0.23</v>
      </c>
      <c r="D383" s="37">
        <v>0.05</v>
      </c>
      <c r="E383" s="38">
        <v>78.56</v>
      </c>
      <c r="F383" s="24">
        <v>1.16974</v>
      </c>
      <c r="G383" s="57" t="s">
        <v>639</v>
      </c>
      <c r="H383" s="35"/>
      <c r="I383" s="60">
        <f t="shared" si="2"/>
        <v>5.5725490137129305E-3</v>
      </c>
      <c r="J383" s="60">
        <f t="shared" si="3"/>
        <v>1.281686273153974E-3</v>
      </c>
      <c r="K383" s="35"/>
      <c r="L383" s="65"/>
      <c r="M383" s="65"/>
      <c r="N383" s="65"/>
      <c r="O383" s="38"/>
    </row>
    <row r="384" spans="1:15" ht="14.25" customHeight="1">
      <c r="A384" s="35" t="s">
        <v>899</v>
      </c>
      <c r="B384" s="21" t="s">
        <v>773</v>
      </c>
      <c r="C384" s="37">
        <v>0.11</v>
      </c>
      <c r="D384" s="37">
        <v>0.04</v>
      </c>
      <c r="E384" s="38">
        <v>79.36</v>
      </c>
      <c r="F384" s="24">
        <v>0.91779599999999995</v>
      </c>
      <c r="G384" s="57" t="s">
        <v>639</v>
      </c>
      <c r="H384" s="35"/>
      <c r="I384" s="60">
        <f t="shared" ref="I384:I386" si="4">F384/F$388</f>
        <v>4.3723076876824533E-3</v>
      </c>
      <c r="J384" s="60">
        <f t="shared" ref="J384:J386" si="5">I384*C384</f>
        <v>4.8095384564506987E-4</v>
      </c>
      <c r="K384" s="35"/>
      <c r="L384" s="65"/>
      <c r="M384" s="65"/>
      <c r="N384" s="65"/>
      <c r="O384" s="38"/>
    </row>
    <row r="385" spans="1:15" ht="14.25" customHeight="1">
      <c r="A385" s="35" t="s">
        <v>900</v>
      </c>
      <c r="B385" s="21" t="s">
        <v>713</v>
      </c>
      <c r="C385" s="37">
        <v>0.27</v>
      </c>
      <c r="D385" s="37">
        <v>0.06</v>
      </c>
      <c r="E385" s="38">
        <v>79.569999999999993</v>
      </c>
      <c r="F385" s="24">
        <v>1.6376360000000001</v>
      </c>
      <c r="G385" s="57" t="s">
        <v>639</v>
      </c>
      <c r="H385" s="35"/>
      <c r="I385" s="60">
        <f t="shared" si="4"/>
        <v>7.8015686191981034E-3</v>
      </c>
      <c r="J385" s="60">
        <f t="shared" si="5"/>
        <v>2.1064235271834879E-3</v>
      </c>
      <c r="K385" s="35"/>
      <c r="L385" s="65"/>
      <c r="M385" s="65"/>
      <c r="N385" s="65"/>
      <c r="O385" s="38"/>
    </row>
    <row r="386" spans="1:15" ht="14.25" customHeight="1">
      <c r="A386" s="35" t="s">
        <v>901</v>
      </c>
      <c r="B386" s="21" t="s">
        <v>783</v>
      </c>
      <c r="C386" s="37">
        <v>0.52</v>
      </c>
      <c r="D386" s="37">
        <v>0.05</v>
      </c>
      <c r="E386" s="38">
        <v>81.98</v>
      </c>
      <c r="F386" s="24">
        <v>0.70184400000000002</v>
      </c>
      <c r="G386" s="57" t="s">
        <v>639</v>
      </c>
      <c r="H386" s="35"/>
      <c r="I386" s="60">
        <f t="shared" si="4"/>
        <v>3.3435294082277585E-3</v>
      </c>
      <c r="J386" s="60">
        <f t="shared" si="5"/>
        <v>1.7386352922784344E-3</v>
      </c>
      <c r="K386" s="35"/>
      <c r="L386" s="65"/>
      <c r="M386" s="65"/>
      <c r="N386" s="65"/>
      <c r="O386" s="38"/>
    </row>
    <row r="387" spans="1:15">
      <c r="A387" s="21"/>
      <c r="B387" s="21"/>
      <c r="C387" s="23"/>
      <c r="D387" s="23"/>
      <c r="E387" s="24"/>
      <c r="F387" s="24"/>
      <c r="G387" s="21"/>
      <c r="H387" s="33"/>
      <c r="I387" s="33"/>
      <c r="J387" s="33"/>
      <c r="K387" s="33"/>
      <c r="L387" s="33"/>
      <c r="M387" s="33"/>
      <c r="N387" s="33"/>
      <c r="O387" s="33"/>
    </row>
    <row r="388" spans="1:15">
      <c r="A388" s="64" t="s">
        <v>902</v>
      </c>
      <c r="B388" s="64"/>
      <c r="C388" s="23"/>
      <c r="D388" s="23"/>
      <c r="E388" s="24"/>
      <c r="F388" s="24">
        <f>SUM(F255:F386)</f>
        <v>209.91111915238491</v>
      </c>
      <c r="G388" s="21"/>
      <c r="H388" s="33"/>
      <c r="I388" s="33"/>
      <c r="J388" s="33"/>
      <c r="K388" s="33"/>
      <c r="L388" s="33"/>
      <c r="M388" s="33"/>
      <c r="N388" s="33"/>
      <c r="O388" s="33"/>
    </row>
    <row r="391" spans="1:15">
      <c r="A391" s="3" t="s">
        <v>903</v>
      </c>
    </row>
    <row r="392" spans="1:15">
      <c r="A392" s="21" t="s">
        <v>904</v>
      </c>
    </row>
    <row r="393" spans="1:15">
      <c r="A393" s="21" t="s">
        <v>905</v>
      </c>
    </row>
    <row r="394" spans="1:15">
      <c r="A394" s="21" t="s">
        <v>906</v>
      </c>
    </row>
    <row r="395" spans="1:15">
      <c r="A395" s="21" t="s">
        <v>907</v>
      </c>
    </row>
    <row r="396" spans="1:15">
      <c r="A396" s="21" t="s">
        <v>908</v>
      </c>
    </row>
    <row r="397" spans="1:15">
      <c r="A397" s="21" t="s">
        <v>909</v>
      </c>
    </row>
    <row r="398" spans="1:15">
      <c r="A398" s="21" t="s">
        <v>910</v>
      </c>
    </row>
    <row r="399" spans="1:15">
      <c r="A399" s="21" t="s">
        <v>911</v>
      </c>
    </row>
    <row r="400" spans="1:15">
      <c r="A400" s="21" t="s">
        <v>912</v>
      </c>
    </row>
    <row r="401" spans="1:1">
      <c r="A401" s="21" t="s">
        <v>913</v>
      </c>
    </row>
    <row r="402" spans="1:1">
      <c r="A402" s="21" t="s">
        <v>914</v>
      </c>
    </row>
    <row r="403" spans="1:1">
      <c r="A403" s="21" t="s">
        <v>915</v>
      </c>
    </row>
    <row r="404" spans="1:1">
      <c r="A404" s="21" t="s">
        <v>916</v>
      </c>
    </row>
    <row r="405" spans="1:1">
      <c r="A405" s="21" t="s">
        <v>917</v>
      </c>
    </row>
    <row r="406" spans="1:1">
      <c r="A406" s="21" t="s">
        <v>918</v>
      </c>
    </row>
    <row r="407" spans="1:1">
      <c r="A407" s="21" t="s">
        <v>919</v>
      </c>
    </row>
    <row r="408" spans="1:1">
      <c r="A408" s="21" t="s">
        <v>920</v>
      </c>
    </row>
    <row r="409" spans="1:1">
      <c r="A409" s="21"/>
    </row>
    <row r="412" spans="1:1" s="128" customFormat="1">
      <c r="A412" s="128" t="s">
        <v>1105</v>
      </c>
    </row>
    <row r="413" spans="1:1" customFormat="1">
      <c r="A413" t="s">
        <v>1103</v>
      </c>
    </row>
    <row r="414" spans="1:1" customFormat="1">
      <c r="A414" t="s">
        <v>1104</v>
      </c>
    </row>
  </sheetData>
  <pageMargins left="0.7" right="0.7" top="0.75" bottom="0.75" header="0.3" footer="0.3"/>
  <pageSetup paperSize="9" orientation="portrait"/>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R81"/>
  <sheetViews>
    <sheetView topLeftCell="A61" workbookViewId="0">
      <selection activeCell="A79" sqref="A79:XFD79"/>
    </sheetView>
  </sheetViews>
  <sheetFormatPr defaultColWidth="9" defaultRowHeight="15"/>
  <cols>
    <col min="7" max="7" width="8.7109375" customWidth="1"/>
    <col min="16" max="16" width="8.28515625" customWidth="1"/>
  </cols>
  <sheetData>
    <row r="7" spans="1:18">
      <c r="A7" s="121" t="s">
        <v>1101</v>
      </c>
      <c r="B7" s="1"/>
      <c r="C7" s="9"/>
      <c r="D7" s="9"/>
      <c r="E7" s="2"/>
      <c r="F7" s="2"/>
      <c r="G7" s="1"/>
    </row>
    <row r="8" spans="1:18" ht="17.25">
      <c r="A8" s="1"/>
      <c r="B8" s="1"/>
      <c r="C8" s="9"/>
      <c r="D8" s="9"/>
      <c r="E8" s="2"/>
      <c r="F8" s="2"/>
      <c r="G8" s="1"/>
      <c r="N8" s="15" t="s">
        <v>387</v>
      </c>
    </row>
    <row r="9" spans="1:18" ht="17.25">
      <c r="A9" s="13" t="s">
        <v>0</v>
      </c>
      <c r="B9" s="14" t="s">
        <v>921</v>
      </c>
      <c r="C9" s="14" t="s">
        <v>102</v>
      </c>
      <c r="D9" s="15" t="s">
        <v>387</v>
      </c>
      <c r="E9" s="15" t="s">
        <v>6</v>
      </c>
      <c r="F9" s="16" t="s">
        <v>388</v>
      </c>
      <c r="G9" s="16" t="s">
        <v>2</v>
      </c>
      <c r="H9" s="13" t="s">
        <v>107</v>
      </c>
      <c r="N9" s="13" t="s">
        <v>391</v>
      </c>
      <c r="O9" s="13" t="s">
        <v>392</v>
      </c>
      <c r="P9" s="13" t="s">
        <v>922</v>
      </c>
      <c r="Q9" s="13" t="s">
        <v>6</v>
      </c>
      <c r="R9" s="13" t="s">
        <v>8</v>
      </c>
    </row>
    <row r="10" spans="1:18">
      <c r="A10" s="17" t="s">
        <v>923</v>
      </c>
      <c r="C10" s="18"/>
      <c r="D10" s="19"/>
      <c r="E10" s="19"/>
      <c r="F10" s="20"/>
      <c r="G10" s="20"/>
      <c r="H10" s="17"/>
      <c r="L10" s="23">
        <v>246.25399999999999</v>
      </c>
      <c r="M10" s="23"/>
      <c r="N10" s="31">
        <v>0.14030645874547401</v>
      </c>
      <c r="O10" s="31">
        <v>0.140510755305782</v>
      </c>
      <c r="P10" s="31">
        <v>0.126679937878652</v>
      </c>
      <c r="Q10" s="31">
        <v>1.62077040685632E-2</v>
      </c>
      <c r="R10" s="32">
        <v>53</v>
      </c>
    </row>
    <row r="11" spans="1:18" ht="15.75" customHeight="1">
      <c r="A11" s="21" t="s">
        <v>924</v>
      </c>
      <c r="B11" s="22">
        <v>2500</v>
      </c>
      <c r="C11" s="21" t="s">
        <v>925</v>
      </c>
      <c r="D11" s="23">
        <v>0.16847814197070299</v>
      </c>
      <c r="E11" s="23">
        <v>2.4601647955323599E-2</v>
      </c>
      <c r="F11" s="24">
        <v>61.43</v>
      </c>
      <c r="G11" s="24">
        <v>4.2389999999999999</v>
      </c>
      <c r="H11" s="25" t="s">
        <v>926</v>
      </c>
      <c r="L11" s="23">
        <v>1.7213933580774301E-2</v>
      </c>
      <c r="M11" s="23">
        <v>2.9001715456959498E-3</v>
      </c>
    </row>
    <row r="12" spans="1:18" ht="15.75" customHeight="1">
      <c r="A12" s="21" t="s">
        <v>927</v>
      </c>
      <c r="B12" s="22">
        <v>2500</v>
      </c>
      <c r="C12" s="21" t="s">
        <v>925</v>
      </c>
      <c r="D12" s="23">
        <v>0.140510755305782</v>
      </c>
      <c r="E12" s="23">
        <v>1.6974849022174401E-2</v>
      </c>
      <c r="F12" s="24">
        <v>62.72</v>
      </c>
      <c r="G12" s="24">
        <v>4.3109999999999999</v>
      </c>
      <c r="H12" s="25" t="s">
        <v>926</v>
      </c>
      <c r="L12" s="23">
        <v>1.7506314618239701E-2</v>
      </c>
      <c r="M12" s="23">
        <v>2.4598254896295098E-3</v>
      </c>
      <c r="N12" s="15" t="s">
        <v>2</v>
      </c>
    </row>
    <row r="13" spans="1:18" ht="15.75" customHeight="1">
      <c r="A13" s="21" t="s">
        <v>928</v>
      </c>
      <c r="B13" s="22">
        <v>2500</v>
      </c>
      <c r="C13" s="21" t="s">
        <v>925</v>
      </c>
      <c r="D13" s="23">
        <v>0.11712538435052899</v>
      </c>
      <c r="E13" s="23">
        <v>3.0640079300978298E-2</v>
      </c>
      <c r="F13" s="24">
        <v>64.02</v>
      </c>
      <c r="G13" s="24">
        <v>4.3650000000000002</v>
      </c>
      <c r="H13" s="25" t="s">
        <v>926</v>
      </c>
      <c r="L13" s="23">
        <v>1.7725600396338699E-2</v>
      </c>
      <c r="M13" s="23">
        <v>2.0761177592650598E-3</v>
      </c>
      <c r="N13" s="13" t="s">
        <v>391</v>
      </c>
      <c r="O13" s="13" t="s">
        <v>392</v>
      </c>
      <c r="P13" s="13" t="s">
        <v>922</v>
      </c>
      <c r="Q13" s="13" t="s">
        <v>6</v>
      </c>
      <c r="R13" s="13" t="s">
        <v>8</v>
      </c>
    </row>
    <row r="14" spans="1:18" ht="15.75" customHeight="1">
      <c r="A14" s="21" t="s">
        <v>929</v>
      </c>
      <c r="B14" s="22">
        <v>2500</v>
      </c>
      <c r="C14" s="21" t="s">
        <v>925</v>
      </c>
      <c r="D14" s="23">
        <v>0.24430804022827299</v>
      </c>
      <c r="E14" s="23">
        <v>2.5390526882317199E-2</v>
      </c>
      <c r="F14" s="24">
        <v>57.76</v>
      </c>
      <c r="G14" s="24">
        <v>5.8769999999999998</v>
      </c>
      <c r="H14" s="25" t="s">
        <v>926</v>
      </c>
      <c r="L14" s="23">
        <v>2.3865602183111699E-2</v>
      </c>
      <c r="M14" s="23">
        <v>5.8305584982236199E-3</v>
      </c>
      <c r="N14" s="31">
        <f>AVERAGE(G11:G69)</f>
        <v>4.7356538461538458</v>
      </c>
      <c r="O14" s="31">
        <f>MEDIAN(G11:G69)</f>
        <v>4.0095000000000001</v>
      </c>
      <c r="P14" s="31"/>
      <c r="Q14" s="31">
        <f>STDEV(G11:G69)*2/SQRT(R14)</f>
        <v>0.98732700486255542</v>
      </c>
      <c r="R14" s="32">
        <v>53</v>
      </c>
    </row>
    <row r="15" spans="1:18" ht="15.75" customHeight="1">
      <c r="A15" s="21" t="s">
        <v>930</v>
      </c>
      <c r="B15" s="22">
        <v>2500</v>
      </c>
      <c r="C15" s="21" t="s">
        <v>925</v>
      </c>
      <c r="D15" s="23">
        <v>0.11722564861745501</v>
      </c>
      <c r="E15" s="23">
        <v>3.1874887082662701E-2</v>
      </c>
      <c r="F15" s="24">
        <v>61.46</v>
      </c>
      <c r="G15" s="24">
        <v>6.0570000000000004</v>
      </c>
      <c r="H15" s="25" t="s">
        <v>926</v>
      </c>
      <c r="L15" s="23">
        <v>2.4596554776775199E-2</v>
      </c>
      <c r="M15" s="23">
        <v>2.8833470874622298E-3</v>
      </c>
    </row>
    <row r="16" spans="1:18" ht="15.75" customHeight="1">
      <c r="A16" s="21" t="s">
        <v>931</v>
      </c>
      <c r="B16" s="22">
        <v>2500</v>
      </c>
      <c r="C16" s="21" t="s">
        <v>932</v>
      </c>
      <c r="D16" s="23">
        <v>6.2791710820982602E-2</v>
      </c>
      <c r="E16" s="23">
        <v>3.9754148105929504E-3</v>
      </c>
      <c r="F16" s="24">
        <v>65.66</v>
      </c>
      <c r="G16" s="24">
        <v>4.0860000000000003</v>
      </c>
      <c r="H16" s="25" t="s">
        <v>926</v>
      </c>
      <c r="L16" s="23">
        <v>1.6592623876160398E-2</v>
      </c>
      <c r="M16" s="23">
        <v>1.0418792401931901E-3</v>
      </c>
    </row>
    <row r="17" spans="1:13" ht="15.75" customHeight="1">
      <c r="A17" s="21" t="s">
        <v>933</v>
      </c>
      <c r="B17" s="22">
        <v>2500</v>
      </c>
      <c r="C17" s="21" t="s">
        <v>932</v>
      </c>
      <c r="D17" s="23">
        <v>0.17175646291393401</v>
      </c>
      <c r="E17" s="23">
        <v>3.0923827551312601E-2</v>
      </c>
      <c r="F17" s="24">
        <v>64.150000000000006</v>
      </c>
      <c r="G17" s="24">
        <v>3.9329999999999998</v>
      </c>
      <c r="H17" s="25" t="s">
        <v>926</v>
      </c>
      <c r="L17" s="23">
        <v>1.59713141715465E-2</v>
      </c>
      <c r="M17" s="23">
        <v>2.74317643019201E-3</v>
      </c>
    </row>
    <row r="18" spans="1:13" ht="15.75" customHeight="1">
      <c r="A18" s="21" t="s">
        <v>934</v>
      </c>
      <c r="B18" s="22">
        <v>2500</v>
      </c>
      <c r="C18" s="21" t="s">
        <v>932</v>
      </c>
      <c r="D18" s="23">
        <v>8.2691607079521404E-2</v>
      </c>
      <c r="E18" s="23">
        <v>4.1712293290155501E-2</v>
      </c>
      <c r="F18" s="24">
        <v>67.23</v>
      </c>
      <c r="G18" s="24">
        <v>3.3479999999999999</v>
      </c>
      <c r="H18" s="25" t="s">
        <v>926</v>
      </c>
      <c r="L18" s="23">
        <v>1.35957182421402E-2</v>
      </c>
      <c r="M18" s="23">
        <v>1.1242517908429399E-3</v>
      </c>
    </row>
    <row r="19" spans="1:13" ht="15.75" customHeight="1">
      <c r="A19" s="21" t="s">
        <v>935</v>
      </c>
      <c r="B19" s="22">
        <v>2500</v>
      </c>
      <c r="C19" s="21" t="s">
        <v>932</v>
      </c>
      <c r="D19" s="23">
        <v>5.7317686873744202E-2</v>
      </c>
      <c r="E19" s="23">
        <v>3.7347249048910597E-2</v>
      </c>
      <c r="F19" s="24">
        <v>66.77</v>
      </c>
      <c r="G19" s="24">
        <v>3.798</v>
      </c>
      <c r="H19" s="25" t="s">
        <v>926</v>
      </c>
      <c r="L19" s="23">
        <v>1.54230997262989E-2</v>
      </c>
      <c r="M19" s="23">
        <v>8.8401640073452797E-4</v>
      </c>
    </row>
    <row r="20" spans="1:13" ht="15.75" customHeight="1">
      <c r="A20" s="21" t="s">
        <v>936</v>
      </c>
      <c r="B20" s="22">
        <v>2500</v>
      </c>
      <c r="C20" s="21" t="s">
        <v>937</v>
      </c>
      <c r="D20" s="23">
        <v>0.152250388050964</v>
      </c>
      <c r="E20" s="23">
        <v>7.8993007449988696E-3</v>
      </c>
      <c r="F20" s="24">
        <v>68.23</v>
      </c>
      <c r="G20" s="24">
        <v>1.962</v>
      </c>
      <c r="H20" s="25" t="s">
        <v>926</v>
      </c>
      <c r="L20" s="23">
        <v>7.9673832709316397E-3</v>
      </c>
      <c r="M20" s="23">
        <v>1.2130371947501001E-3</v>
      </c>
    </row>
    <row r="21" spans="1:13" ht="15.75" customHeight="1">
      <c r="A21" s="21" t="s">
        <v>938</v>
      </c>
      <c r="B21" s="22">
        <v>2500</v>
      </c>
      <c r="C21" s="21" t="s">
        <v>937</v>
      </c>
      <c r="D21" s="23">
        <v>0.16488617344175499</v>
      </c>
      <c r="E21" s="23">
        <v>2.40194383646848E-2</v>
      </c>
      <c r="F21" s="24">
        <v>71.73</v>
      </c>
      <c r="G21" s="24">
        <v>0.99</v>
      </c>
      <c r="H21" s="25" t="s">
        <v>926</v>
      </c>
      <c r="L21" s="23">
        <v>4.0202392651489897E-3</v>
      </c>
      <c r="M21" s="23">
        <v>6.6288186875071095E-4</v>
      </c>
    </row>
    <row r="22" spans="1:13" ht="15.75" customHeight="1">
      <c r="A22" s="21" t="s">
        <v>939</v>
      </c>
      <c r="B22" s="22">
        <v>2500</v>
      </c>
      <c r="C22" s="21" t="s">
        <v>937</v>
      </c>
      <c r="D22" s="23">
        <v>0.20399635684971901</v>
      </c>
      <c r="E22" s="23">
        <v>3.2123734390794301E-2</v>
      </c>
      <c r="F22" s="24">
        <v>70.16</v>
      </c>
      <c r="G22" s="24">
        <v>2.6190000000000002</v>
      </c>
      <c r="H22" s="25" t="s">
        <v>926</v>
      </c>
      <c r="L22" s="23">
        <v>1.0635360237803201E-2</v>
      </c>
      <c r="M22" s="23">
        <v>2.1695747422962198E-3</v>
      </c>
    </row>
    <row r="23" spans="1:13" ht="15.75" customHeight="1">
      <c r="A23" s="21" t="s">
        <v>940</v>
      </c>
      <c r="B23" s="22">
        <v>2500</v>
      </c>
      <c r="C23" s="21" t="s">
        <v>937</v>
      </c>
      <c r="D23" s="23">
        <v>0.15370289549476701</v>
      </c>
      <c r="E23" s="23">
        <v>2.12573862862552E-3</v>
      </c>
      <c r="F23" s="24">
        <v>72.33</v>
      </c>
      <c r="G23" s="24">
        <v>0.65700000000000003</v>
      </c>
      <c r="H23" s="25" t="s">
        <v>926</v>
      </c>
      <c r="L23" s="23">
        <v>2.6679769668716E-3</v>
      </c>
      <c r="M23" s="23">
        <v>4.1007578492151199E-4</v>
      </c>
    </row>
    <row r="24" spans="1:13" ht="15.75" customHeight="1">
      <c r="A24" s="21" t="s">
        <v>941</v>
      </c>
      <c r="B24" s="22">
        <v>2500</v>
      </c>
      <c r="C24" s="21" t="s">
        <v>937</v>
      </c>
      <c r="D24" s="23">
        <v>0.191376326695118</v>
      </c>
      <c r="E24" s="23">
        <v>4.3662109915144701E-2</v>
      </c>
      <c r="F24" s="24">
        <v>72.81</v>
      </c>
      <c r="G24" s="24">
        <v>2.5470000000000002</v>
      </c>
      <c r="H24" s="25" t="s">
        <v>926</v>
      </c>
      <c r="L24" s="23">
        <v>1.0342979200337899E-2</v>
      </c>
      <c r="M24" s="23">
        <v>1.9794013664446702E-3</v>
      </c>
    </row>
    <row r="25" spans="1:13" ht="15.75" customHeight="1">
      <c r="A25" s="21" t="s">
        <v>942</v>
      </c>
      <c r="B25" s="22">
        <v>2500</v>
      </c>
      <c r="C25" s="21" t="s">
        <v>937</v>
      </c>
      <c r="D25" s="23">
        <v>0.142895314605503</v>
      </c>
      <c r="E25" s="23">
        <v>4.2554511015344798E-2</v>
      </c>
      <c r="F25" s="24">
        <v>71.27</v>
      </c>
      <c r="G25" s="24">
        <v>0.81899999999999995</v>
      </c>
      <c r="H25" s="25" t="s">
        <v>926</v>
      </c>
      <c r="L25" s="23">
        <v>3.3258343011687099E-3</v>
      </c>
      <c r="M25" s="23">
        <v>4.7524613879127602E-4</v>
      </c>
    </row>
    <row r="26" spans="1:13" ht="15.75" customHeight="1">
      <c r="A26" s="21" t="s">
        <v>943</v>
      </c>
      <c r="B26" s="22">
        <v>2500</v>
      </c>
      <c r="C26" s="21" t="s">
        <v>937</v>
      </c>
      <c r="D26" s="23">
        <v>0.13292942021137</v>
      </c>
      <c r="E26" s="23">
        <v>5.5771518920827601E-2</v>
      </c>
      <c r="F26" s="24">
        <v>74.540000000000006</v>
      </c>
      <c r="G26" s="24">
        <v>1.296</v>
      </c>
      <c r="H26" s="25" t="s">
        <v>926</v>
      </c>
      <c r="L26" s="23">
        <v>5.2628586743768604E-3</v>
      </c>
      <c r="M26" s="23">
        <v>6.9958875223929604E-4</v>
      </c>
    </row>
    <row r="27" spans="1:13">
      <c r="H27" s="25"/>
      <c r="L27" s="23"/>
      <c r="M27" s="23"/>
    </row>
    <row r="28" spans="1:13">
      <c r="A28" s="17" t="s">
        <v>944</v>
      </c>
      <c r="H28" s="25"/>
      <c r="L28" s="23"/>
      <c r="M28" s="23"/>
    </row>
    <row r="29" spans="1:13" ht="15.75" customHeight="1">
      <c r="A29" s="21" t="s">
        <v>945</v>
      </c>
      <c r="B29" s="22">
        <v>4020</v>
      </c>
      <c r="C29" s="21" t="s">
        <v>946</v>
      </c>
      <c r="D29" s="23">
        <v>0.127</v>
      </c>
      <c r="E29" s="23">
        <v>3.5999999999999997E-2</v>
      </c>
      <c r="F29" s="24">
        <v>57.935308443031701</v>
      </c>
      <c r="G29" s="24">
        <v>15.25</v>
      </c>
      <c r="H29" s="25" t="s">
        <v>947</v>
      </c>
      <c r="L29" s="23">
        <v>6.1927928074264803E-2</v>
      </c>
      <c r="M29" s="23">
        <v>7.8648468654316309E-3</v>
      </c>
    </row>
    <row r="30" spans="1:13" ht="15.75" customHeight="1">
      <c r="A30" s="21" t="s">
        <v>948</v>
      </c>
      <c r="B30" s="22">
        <v>4020</v>
      </c>
      <c r="C30" s="21" t="s">
        <v>946</v>
      </c>
      <c r="D30" s="23">
        <v>0.16</v>
      </c>
      <c r="E30" s="23">
        <v>3.5999999999999997E-2</v>
      </c>
      <c r="F30" s="24">
        <v>60.732525528102101</v>
      </c>
      <c r="G30" s="24">
        <v>13.13</v>
      </c>
      <c r="H30" s="25" t="s">
        <v>947</v>
      </c>
      <c r="L30" s="23">
        <v>5.3318930860006303E-2</v>
      </c>
      <c r="M30" s="23">
        <v>8.5310289376010207E-3</v>
      </c>
    </row>
    <row r="31" spans="1:13" ht="15.75" customHeight="1">
      <c r="A31" s="21" t="s">
        <v>949</v>
      </c>
      <c r="B31" s="22">
        <v>4020</v>
      </c>
      <c r="C31" s="21" t="s">
        <v>946</v>
      </c>
      <c r="D31" s="23">
        <v>0.10100000000000001</v>
      </c>
      <c r="E31" s="23">
        <v>3.5999999999999997E-2</v>
      </c>
      <c r="F31" s="24">
        <v>61.938059499960303</v>
      </c>
      <c r="G31" s="24">
        <v>13.39</v>
      </c>
      <c r="H31" s="25" t="s">
        <v>947</v>
      </c>
      <c r="L31" s="23">
        <v>5.4374751273075797E-2</v>
      </c>
      <c r="M31" s="23">
        <v>5.4918498785806501E-3</v>
      </c>
    </row>
    <row r="32" spans="1:13" ht="15.75" customHeight="1">
      <c r="A32" s="21" t="s">
        <v>950</v>
      </c>
      <c r="B32" s="22">
        <v>4020</v>
      </c>
      <c r="C32" s="21" t="s">
        <v>946</v>
      </c>
      <c r="D32" s="23">
        <v>0.06</v>
      </c>
      <c r="E32" s="23">
        <v>3.5999999999999997E-2</v>
      </c>
      <c r="F32" s="24">
        <v>70.217836659950606</v>
      </c>
      <c r="G32" s="24">
        <v>7.99</v>
      </c>
      <c r="H32" s="25" t="s">
        <v>947</v>
      </c>
      <c r="L32" s="23">
        <v>3.2446173463172197E-2</v>
      </c>
      <c r="M32" s="23">
        <v>1.9467704077903299E-3</v>
      </c>
    </row>
    <row r="33" spans="1:13" ht="15.75" customHeight="1">
      <c r="A33" s="21" t="s">
        <v>951</v>
      </c>
      <c r="B33" s="22">
        <v>4020</v>
      </c>
      <c r="C33" s="21" t="s">
        <v>946</v>
      </c>
      <c r="D33" s="23">
        <v>7.1999999999999995E-2</v>
      </c>
      <c r="E33" s="23">
        <v>3.5999999999999997E-2</v>
      </c>
      <c r="F33" s="24">
        <v>70.263387438473401</v>
      </c>
      <c r="G33" s="24">
        <v>8.26</v>
      </c>
      <c r="H33" s="25" t="s">
        <v>947</v>
      </c>
      <c r="L33" s="23">
        <v>3.3542602353667399E-2</v>
      </c>
      <c r="M33" s="23">
        <v>2.41506736946405E-3</v>
      </c>
    </row>
    <row r="34" spans="1:13" ht="15.75" customHeight="1">
      <c r="A34" s="21" t="s">
        <v>952</v>
      </c>
      <c r="B34" s="22">
        <v>4020</v>
      </c>
      <c r="C34" s="21" t="s">
        <v>946</v>
      </c>
      <c r="D34" s="23">
        <v>0.115</v>
      </c>
      <c r="E34" s="23">
        <v>3.5999999999999997E-2</v>
      </c>
      <c r="F34" s="24">
        <v>59.219561521622403</v>
      </c>
      <c r="G34" s="24">
        <v>14.77</v>
      </c>
      <c r="H34" s="25" t="s">
        <v>947</v>
      </c>
      <c r="L34" s="23">
        <v>5.9978721157828901E-2</v>
      </c>
      <c r="M34" s="23">
        <v>6.8975529331503299E-3</v>
      </c>
    </row>
    <row r="35" spans="1:13" ht="15.75" customHeight="1">
      <c r="A35" s="21" t="s">
        <v>953</v>
      </c>
      <c r="B35" s="22">
        <v>3926</v>
      </c>
      <c r="C35" s="21" t="s">
        <v>954</v>
      </c>
      <c r="D35" s="23">
        <v>5.8000000000000003E-2</v>
      </c>
      <c r="E35" s="23">
        <v>3.5000000000000003E-2</v>
      </c>
      <c r="F35" s="24">
        <v>72.4131716533999</v>
      </c>
      <c r="G35" s="24">
        <v>5.76</v>
      </c>
      <c r="H35" s="25" t="s">
        <v>947</v>
      </c>
      <c r="L35" s="23">
        <v>2.33904829972305E-2</v>
      </c>
      <c r="M35" s="23">
        <v>1.35664801383937E-3</v>
      </c>
    </row>
    <row r="36" spans="1:13" ht="15.75" customHeight="1">
      <c r="A36" s="21" t="s">
        <v>955</v>
      </c>
      <c r="B36" s="22">
        <v>3739</v>
      </c>
      <c r="C36" s="21" t="s">
        <v>954</v>
      </c>
      <c r="D36" s="23">
        <v>7.0999999999999994E-2</v>
      </c>
      <c r="E36" s="23">
        <v>3.5000000000000003E-2</v>
      </c>
      <c r="F36" s="24">
        <v>68.345570107935103</v>
      </c>
      <c r="G36" s="24">
        <v>7.43</v>
      </c>
      <c r="H36" s="25" t="s">
        <v>947</v>
      </c>
      <c r="L36" s="23">
        <v>3.0172098727330302E-2</v>
      </c>
      <c r="M36" s="23">
        <v>2.1422190096404498E-3</v>
      </c>
    </row>
    <row r="37" spans="1:13" ht="15.75" customHeight="1">
      <c r="A37" s="21" t="s">
        <v>956</v>
      </c>
      <c r="B37" s="22">
        <v>3739</v>
      </c>
      <c r="C37" s="21" t="s">
        <v>954</v>
      </c>
      <c r="D37" s="23">
        <v>7.6999999999999999E-2</v>
      </c>
      <c r="E37" s="23">
        <v>3.2000000000000001E-2</v>
      </c>
      <c r="F37" s="24">
        <v>63.934472292339798</v>
      </c>
      <c r="G37" s="24">
        <v>5.7</v>
      </c>
      <c r="H37" s="25" t="s">
        <v>947</v>
      </c>
      <c r="L37" s="23">
        <v>2.3146832132676001E-2</v>
      </c>
      <c r="M37" s="23">
        <v>1.78230607421605E-3</v>
      </c>
    </row>
    <row r="38" spans="1:13" ht="15.75" customHeight="1">
      <c r="A38" s="21" t="s">
        <v>957</v>
      </c>
      <c r="B38" s="22">
        <v>3576</v>
      </c>
      <c r="C38" s="21" t="s">
        <v>958</v>
      </c>
      <c r="D38" s="23">
        <v>6.7000000000000004E-2</v>
      </c>
      <c r="E38" s="23">
        <v>3.2000000000000001E-2</v>
      </c>
      <c r="F38" s="24">
        <v>69.244196911522494</v>
      </c>
      <c r="G38" s="24">
        <v>3.66</v>
      </c>
      <c r="H38" s="25" t="s">
        <v>947</v>
      </c>
      <c r="L38" s="23">
        <v>1.4862702737823599E-2</v>
      </c>
      <c r="M38" s="23">
        <v>9.958010834341779E-4</v>
      </c>
    </row>
    <row r="39" spans="1:13" ht="15.75" customHeight="1">
      <c r="A39" s="21" t="s">
        <v>959</v>
      </c>
      <c r="B39" s="22">
        <v>3568</v>
      </c>
      <c r="C39" s="21" t="s">
        <v>958</v>
      </c>
      <c r="D39" s="23">
        <v>0.105</v>
      </c>
      <c r="E39" s="23">
        <v>3.2000000000000001E-2</v>
      </c>
      <c r="F39" s="24">
        <v>73.210160836441702</v>
      </c>
      <c r="G39" s="24">
        <v>2.4300000000000002</v>
      </c>
      <c r="H39" s="25" t="s">
        <v>947</v>
      </c>
      <c r="L39" s="23">
        <v>9.8678600144566208E-3</v>
      </c>
      <c r="M39" s="23">
        <v>1.0361253015179501E-3</v>
      </c>
    </row>
    <row r="40" spans="1:13" ht="15.75" customHeight="1">
      <c r="A40" s="21" t="s">
        <v>960</v>
      </c>
      <c r="B40" s="22">
        <v>3573</v>
      </c>
      <c r="C40" s="21" t="s">
        <v>958</v>
      </c>
      <c r="D40" s="23">
        <v>7.9000000000000001E-2</v>
      </c>
      <c r="E40" s="23">
        <v>3.2000000000000001E-2</v>
      </c>
      <c r="F40" s="24">
        <v>67.4694473654163</v>
      </c>
      <c r="G40" s="24">
        <v>4.2300000000000004</v>
      </c>
      <c r="H40" s="25" t="s">
        <v>947</v>
      </c>
      <c r="L40" s="23">
        <v>1.7177385951091199E-2</v>
      </c>
      <c r="M40" s="23">
        <v>1.3570134901362001E-3</v>
      </c>
    </row>
    <row r="41" spans="1:13" ht="15.75" customHeight="1">
      <c r="A41" s="21" t="s">
        <v>961</v>
      </c>
      <c r="B41" s="22">
        <v>3571</v>
      </c>
      <c r="C41" s="21" t="s">
        <v>958</v>
      </c>
      <c r="D41" s="23">
        <v>0.16700000000000001</v>
      </c>
      <c r="E41" s="23">
        <v>3.5000000000000003E-2</v>
      </c>
      <c r="F41" s="24">
        <v>72.982588954558693</v>
      </c>
      <c r="G41" s="24">
        <v>0.73</v>
      </c>
      <c r="H41" s="25" t="s">
        <v>947</v>
      </c>
      <c r="L41" s="23">
        <v>2.96441885207956E-3</v>
      </c>
      <c r="M41" s="23">
        <v>4.9505794829728697E-4</v>
      </c>
    </row>
    <row r="42" spans="1:13" ht="15.75" customHeight="1">
      <c r="A42" s="21" t="s">
        <v>962</v>
      </c>
      <c r="B42" s="22">
        <v>2935</v>
      </c>
      <c r="C42" s="21" t="s">
        <v>958</v>
      </c>
      <c r="D42" s="23">
        <v>0.14699999999999999</v>
      </c>
      <c r="E42" s="23">
        <v>3.5000000000000003E-2</v>
      </c>
      <c r="F42" s="24">
        <v>69.531557834163905</v>
      </c>
      <c r="G42" s="24">
        <v>3.51</v>
      </c>
      <c r="H42" s="25" t="s">
        <v>947</v>
      </c>
      <c r="L42" s="23">
        <v>1.42535755764373E-2</v>
      </c>
      <c r="M42" s="23">
        <v>2.0952756097362898E-3</v>
      </c>
    </row>
    <row r="43" spans="1:13" ht="15.75" customHeight="1">
      <c r="A43" s="21"/>
      <c r="B43" s="22"/>
      <c r="C43" s="21"/>
      <c r="D43" s="23"/>
      <c r="E43" s="23"/>
      <c r="F43" s="24"/>
      <c r="G43" s="24"/>
      <c r="H43" s="25"/>
      <c r="L43" s="23"/>
      <c r="M43" s="23"/>
    </row>
    <row r="44" spans="1:13" ht="15.75" customHeight="1">
      <c r="A44" s="17" t="s">
        <v>963</v>
      </c>
      <c r="B44" s="22"/>
      <c r="C44" s="21"/>
      <c r="D44" s="23"/>
      <c r="E44" s="23"/>
      <c r="F44" s="24"/>
      <c r="G44" s="24"/>
      <c r="H44" s="25"/>
      <c r="L44" s="23"/>
      <c r="M44" s="23"/>
    </row>
    <row r="45" spans="1:13" ht="15.75" customHeight="1">
      <c r="A45" s="21" t="s">
        <v>964</v>
      </c>
      <c r="B45" s="22">
        <v>3800</v>
      </c>
      <c r="C45" s="21" t="s">
        <v>965</v>
      </c>
      <c r="D45" s="23">
        <v>0.14599999999999999</v>
      </c>
      <c r="E45" s="23">
        <v>2.7E-2</v>
      </c>
      <c r="F45" s="24">
        <v>69.790000000000006</v>
      </c>
      <c r="G45" s="24">
        <v>2.12</v>
      </c>
      <c r="H45" s="25" t="s">
        <v>213</v>
      </c>
      <c r="L45" s="23">
        <v>8.6089972142584497E-3</v>
      </c>
      <c r="M45" s="23">
        <v>1.2569135932817301E-3</v>
      </c>
    </row>
    <row r="46" spans="1:13" ht="15.75" customHeight="1">
      <c r="A46" s="21" t="s">
        <v>966</v>
      </c>
      <c r="B46" s="22">
        <v>3850</v>
      </c>
      <c r="C46" s="21" t="s">
        <v>967</v>
      </c>
      <c r="D46" s="23">
        <v>7.0000000000000007E-2</v>
      </c>
      <c r="E46" s="23">
        <v>2.5999999999999999E-2</v>
      </c>
      <c r="F46" s="24">
        <v>69.59</v>
      </c>
      <c r="G46" s="24">
        <v>2.2400000000000002</v>
      </c>
      <c r="H46" s="25" t="s">
        <v>213</v>
      </c>
      <c r="L46" s="23">
        <v>9.0962989433674198E-3</v>
      </c>
      <c r="M46" s="23">
        <v>6.3674092603571903E-4</v>
      </c>
    </row>
    <row r="47" spans="1:13" ht="15.75" customHeight="1">
      <c r="A47" s="21" t="s">
        <v>968</v>
      </c>
      <c r="B47" s="22">
        <v>3850</v>
      </c>
      <c r="C47" s="21" t="s">
        <v>969</v>
      </c>
      <c r="D47" s="23">
        <v>1.0999999999999999E-2</v>
      </c>
      <c r="E47" s="23">
        <v>2.8000000000000001E-2</v>
      </c>
      <c r="F47" s="24">
        <v>66.92</v>
      </c>
      <c r="G47" s="24">
        <v>3.5</v>
      </c>
      <c r="H47" s="25" t="s">
        <v>213</v>
      </c>
      <c r="L47" s="23">
        <v>1.4212967099011599E-2</v>
      </c>
      <c r="M47" s="23">
        <v>1.5634263808912799E-4</v>
      </c>
    </row>
    <row r="48" spans="1:13" ht="15.75" customHeight="1">
      <c r="A48" s="21">
        <v>3.7</v>
      </c>
      <c r="B48" s="22">
        <v>3700</v>
      </c>
      <c r="C48" s="21" t="s">
        <v>970</v>
      </c>
      <c r="D48" s="23">
        <v>0.13900000000000001</v>
      </c>
      <c r="E48" s="23">
        <v>2.8000000000000001E-2</v>
      </c>
      <c r="F48" s="24"/>
      <c r="G48" s="24"/>
      <c r="H48" s="25" t="s">
        <v>213</v>
      </c>
      <c r="L48" s="23"/>
      <c r="M48" s="23"/>
    </row>
    <row r="49" spans="1:13">
      <c r="B49" s="22"/>
      <c r="H49" s="25"/>
      <c r="L49" s="23"/>
      <c r="M49" s="23"/>
    </row>
    <row r="50" spans="1:13">
      <c r="A50" s="17" t="s">
        <v>971</v>
      </c>
      <c r="B50" s="22"/>
      <c r="H50" s="25"/>
      <c r="L50" s="23"/>
      <c r="M50" s="23"/>
    </row>
    <row r="51" spans="1:13" ht="15.75" customHeight="1">
      <c r="A51" s="21" t="s">
        <v>972</v>
      </c>
      <c r="B51" s="22">
        <v>2970</v>
      </c>
      <c r="C51" s="21" t="s">
        <v>954</v>
      </c>
      <c r="D51" s="23">
        <v>0.17</v>
      </c>
      <c r="E51" s="23">
        <v>0.05</v>
      </c>
      <c r="F51" s="24">
        <v>69.900000000000006</v>
      </c>
      <c r="G51" s="24">
        <v>9.4499999999999993</v>
      </c>
      <c r="H51" s="25" t="s">
        <v>973</v>
      </c>
      <c r="L51" s="23">
        <v>3.8375011167331302E-2</v>
      </c>
      <c r="M51" s="23">
        <v>6.5237518984463203E-3</v>
      </c>
    </row>
    <row r="52" spans="1:13" ht="15.75" customHeight="1">
      <c r="A52" s="21" t="s">
        <v>974</v>
      </c>
      <c r="B52" s="22">
        <v>3340</v>
      </c>
      <c r="C52" s="21" t="s">
        <v>975</v>
      </c>
      <c r="D52" s="23">
        <v>0.13</v>
      </c>
      <c r="E52" s="23">
        <v>0.05</v>
      </c>
      <c r="F52" s="24">
        <v>60.3</v>
      </c>
      <c r="G52" s="24">
        <v>6.2</v>
      </c>
      <c r="H52" s="25" t="s">
        <v>973</v>
      </c>
      <c r="L52" s="23">
        <v>2.5177256003963401E-2</v>
      </c>
      <c r="M52" s="23">
        <v>3.2730432805152402E-3</v>
      </c>
    </row>
    <row r="53" spans="1:13" ht="15.75" customHeight="1">
      <c r="A53" s="21" t="s">
        <v>976</v>
      </c>
      <c r="B53" s="22">
        <v>2950</v>
      </c>
      <c r="C53" s="21" t="s">
        <v>977</v>
      </c>
      <c r="D53" s="23">
        <v>0.17</v>
      </c>
      <c r="E53" s="23">
        <v>0.05</v>
      </c>
      <c r="F53" s="24">
        <v>71.7</v>
      </c>
      <c r="G53" s="24">
        <v>1.5</v>
      </c>
      <c r="H53" s="25" t="s">
        <v>973</v>
      </c>
      <c r="L53" s="23">
        <v>6.0912716138621101E-3</v>
      </c>
      <c r="M53" s="23">
        <v>1.03551617435656E-3</v>
      </c>
    </row>
    <row r="54" spans="1:13" ht="15.75" customHeight="1">
      <c r="A54" s="21" t="s">
        <v>978</v>
      </c>
      <c r="B54" s="22">
        <v>2950</v>
      </c>
      <c r="C54" s="21" t="s">
        <v>977</v>
      </c>
      <c r="D54" s="23">
        <v>0.25</v>
      </c>
      <c r="E54" s="23">
        <v>0.05</v>
      </c>
      <c r="F54" s="24">
        <v>71.900000000000006</v>
      </c>
      <c r="G54" s="24">
        <v>1.3</v>
      </c>
      <c r="H54" s="25" t="s">
        <v>973</v>
      </c>
      <c r="L54" s="23">
        <v>5.2791020653471599E-3</v>
      </c>
      <c r="M54" s="23">
        <v>1.31977551633679E-3</v>
      </c>
    </row>
    <row r="55" spans="1:13" ht="15.75" customHeight="1">
      <c r="A55" s="21" t="s">
        <v>979</v>
      </c>
      <c r="B55" s="22">
        <v>2940</v>
      </c>
      <c r="C55" s="21" t="s">
        <v>977</v>
      </c>
      <c r="D55" s="23">
        <v>0.22</v>
      </c>
      <c r="E55" s="23">
        <v>0.05</v>
      </c>
      <c r="F55" s="24">
        <v>70.7</v>
      </c>
      <c r="G55" s="24">
        <v>1.3</v>
      </c>
      <c r="H55" s="25" t="s">
        <v>973</v>
      </c>
      <c r="L55" s="23">
        <v>5.2791020653471599E-3</v>
      </c>
      <c r="M55" s="23">
        <v>1.16140245437638E-3</v>
      </c>
    </row>
    <row r="56" spans="1:13" ht="15.75" customHeight="1">
      <c r="A56" s="21" t="s">
        <v>980</v>
      </c>
      <c r="B56" s="22">
        <v>2780</v>
      </c>
      <c r="C56" s="21" t="s">
        <v>981</v>
      </c>
      <c r="D56" s="23">
        <v>0.21</v>
      </c>
      <c r="E56" s="23">
        <v>0.05</v>
      </c>
      <c r="F56" s="24">
        <v>71.5</v>
      </c>
      <c r="G56" s="24">
        <v>1.3</v>
      </c>
      <c r="H56" s="25" t="s">
        <v>973</v>
      </c>
      <c r="L56" s="23">
        <v>5.2791020653471599E-3</v>
      </c>
      <c r="M56" s="23">
        <v>1.1086114337229001E-3</v>
      </c>
    </row>
    <row r="57" spans="1:13" ht="15.75" customHeight="1">
      <c r="A57" s="21" t="s">
        <v>982</v>
      </c>
      <c r="B57" s="22">
        <v>2680</v>
      </c>
      <c r="C57" s="21" t="s">
        <v>983</v>
      </c>
      <c r="D57" s="23">
        <v>0.1</v>
      </c>
      <c r="E57" s="23">
        <v>0.05</v>
      </c>
      <c r="F57" s="24">
        <v>57.3</v>
      </c>
      <c r="G57" s="24">
        <v>9</v>
      </c>
      <c r="H57" s="25" t="s">
        <v>973</v>
      </c>
      <c r="L57" s="23">
        <v>3.6547629683172697E-2</v>
      </c>
      <c r="M57" s="23">
        <v>3.6547629683172699E-3</v>
      </c>
    </row>
    <row r="58" spans="1:13" ht="15.75" customHeight="1">
      <c r="A58" s="21" t="s">
        <v>984</v>
      </c>
      <c r="B58" s="22">
        <v>2680</v>
      </c>
      <c r="C58" s="21" t="s">
        <v>983</v>
      </c>
      <c r="D58" s="23">
        <v>0.09</v>
      </c>
      <c r="E58" s="23">
        <v>0.05</v>
      </c>
      <c r="F58" s="24">
        <v>59.2</v>
      </c>
      <c r="G58" s="24">
        <v>7.2</v>
      </c>
      <c r="H58" s="25" t="s">
        <v>973</v>
      </c>
      <c r="L58" s="23">
        <v>2.92381037465381E-2</v>
      </c>
      <c r="M58" s="23">
        <v>2.6314293371884302E-3</v>
      </c>
    </row>
    <row r="59" spans="1:13" ht="15.75" customHeight="1">
      <c r="A59" s="21" t="s">
        <v>985</v>
      </c>
      <c r="B59" s="22">
        <v>2680</v>
      </c>
      <c r="C59" s="21" t="s">
        <v>983</v>
      </c>
      <c r="D59" s="23">
        <v>0.12</v>
      </c>
      <c r="E59" s="23">
        <v>0.05</v>
      </c>
      <c r="F59" s="24">
        <v>60.6</v>
      </c>
      <c r="G59" s="24">
        <v>8.3000000000000007</v>
      </c>
      <c r="H59" s="25" t="s">
        <v>973</v>
      </c>
      <c r="L59" s="23">
        <v>3.3705036263370299E-2</v>
      </c>
      <c r="M59" s="23">
        <v>4.0446043516044403E-3</v>
      </c>
    </row>
    <row r="60" spans="1:13" ht="15.75" customHeight="1">
      <c r="A60" s="21" t="s">
        <v>986</v>
      </c>
      <c r="B60" s="22">
        <v>2680</v>
      </c>
      <c r="C60" s="21" t="s">
        <v>987</v>
      </c>
      <c r="D60" s="23">
        <v>0.13</v>
      </c>
      <c r="E60" s="23">
        <v>0.05</v>
      </c>
      <c r="F60" s="24">
        <v>63.4</v>
      </c>
      <c r="G60" s="24">
        <v>5.4</v>
      </c>
      <c r="H60" s="25" t="s">
        <v>973</v>
      </c>
      <c r="L60" s="23">
        <v>2.19285778099036E-2</v>
      </c>
      <c r="M60" s="23">
        <v>2.8507151152874699E-3</v>
      </c>
    </row>
    <row r="61" spans="1:13" ht="15.75" customHeight="1">
      <c r="A61" s="21" t="s">
        <v>988</v>
      </c>
      <c r="B61" s="22">
        <v>2680</v>
      </c>
      <c r="C61" s="21" t="s">
        <v>987</v>
      </c>
      <c r="D61" s="23">
        <v>0.17</v>
      </c>
      <c r="E61" s="23">
        <v>0.05</v>
      </c>
      <c r="F61" s="24">
        <v>65.2</v>
      </c>
      <c r="G61" s="24">
        <v>5.2</v>
      </c>
      <c r="H61" s="25" t="s">
        <v>973</v>
      </c>
      <c r="L61" s="23">
        <v>2.1116408261388699E-2</v>
      </c>
      <c r="M61" s="23">
        <v>3.5897894044360701E-3</v>
      </c>
    </row>
    <row r="62" spans="1:13" ht="15.75" customHeight="1">
      <c r="A62" s="21" t="s">
        <v>989</v>
      </c>
      <c r="B62" s="22">
        <v>2680</v>
      </c>
      <c r="C62" s="21" t="s">
        <v>987</v>
      </c>
      <c r="D62" s="23">
        <v>0.19</v>
      </c>
      <c r="E62" s="23">
        <v>0.05</v>
      </c>
      <c r="F62" s="24">
        <v>67.400000000000006</v>
      </c>
      <c r="G62" s="24">
        <v>5</v>
      </c>
      <c r="H62" s="25" t="s">
        <v>973</v>
      </c>
      <c r="L62" s="23">
        <v>2.03042387128737E-2</v>
      </c>
      <c r="M62" s="23">
        <v>3.8578053554460001E-3</v>
      </c>
    </row>
    <row r="63" spans="1:13" ht="15.75" customHeight="1">
      <c r="A63" s="21" t="s">
        <v>990</v>
      </c>
      <c r="B63" s="22">
        <v>2680</v>
      </c>
      <c r="C63" s="21" t="s">
        <v>991</v>
      </c>
      <c r="D63" s="23">
        <v>0.3</v>
      </c>
      <c r="E63" s="23">
        <v>0.05</v>
      </c>
      <c r="F63" s="24">
        <v>73.7</v>
      </c>
      <c r="G63" s="24">
        <v>2</v>
      </c>
      <c r="H63" s="25" t="s">
        <v>973</v>
      </c>
      <c r="L63" s="23">
        <v>8.1216954851494796E-3</v>
      </c>
      <c r="M63" s="23">
        <v>2.4365086455448398E-3</v>
      </c>
    </row>
    <row r="64" spans="1:13" ht="15.75" customHeight="1">
      <c r="A64" s="21" t="s">
        <v>992</v>
      </c>
      <c r="B64" s="22">
        <v>2680</v>
      </c>
      <c r="C64" s="21" t="s">
        <v>993</v>
      </c>
      <c r="D64" s="23">
        <v>0.21</v>
      </c>
      <c r="E64" s="23">
        <v>0.05</v>
      </c>
      <c r="F64" s="24">
        <v>66.8</v>
      </c>
      <c r="G64" s="24">
        <v>4.5999999999999996</v>
      </c>
      <c r="H64" s="25" t="s">
        <v>973</v>
      </c>
      <c r="L64" s="23">
        <v>1.8679899615843799E-2</v>
      </c>
      <c r="M64" s="23">
        <v>3.9227789193272003E-3</v>
      </c>
    </row>
    <row r="65" spans="1:13" ht="15.75" customHeight="1">
      <c r="A65" s="21" t="s">
        <v>994</v>
      </c>
      <c r="B65" s="22">
        <v>2680</v>
      </c>
      <c r="C65" s="21" t="s">
        <v>993</v>
      </c>
      <c r="D65" s="23">
        <v>0.11</v>
      </c>
      <c r="E65" s="23">
        <v>0.05</v>
      </c>
      <c r="F65" s="24">
        <v>72.599999999999994</v>
      </c>
      <c r="G65" s="24">
        <v>3.3</v>
      </c>
      <c r="H65" s="25" t="s">
        <v>973</v>
      </c>
      <c r="L65" s="23">
        <v>1.34007975504966E-2</v>
      </c>
      <c r="M65" s="23">
        <v>1.47408773055463E-3</v>
      </c>
    </row>
    <row r="66" spans="1:13" ht="15.75" customHeight="1">
      <c r="A66" s="21" t="s">
        <v>995</v>
      </c>
      <c r="B66" s="22">
        <v>2680</v>
      </c>
      <c r="C66" s="21" t="s">
        <v>993</v>
      </c>
      <c r="D66" s="23">
        <v>0.24</v>
      </c>
      <c r="E66" s="23">
        <v>0.05</v>
      </c>
      <c r="F66" s="24">
        <v>73.099999999999994</v>
      </c>
      <c r="G66" s="24">
        <v>1.5</v>
      </c>
      <c r="H66" s="25" t="s">
        <v>973</v>
      </c>
      <c r="L66" s="23">
        <v>6.0912716138621101E-3</v>
      </c>
      <c r="M66" s="23">
        <v>1.4619051873269099E-3</v>
      </c>
    </row>
    <row r="67" spans="1:13" ht="15.75" customHeight="1">
      <c r="A67" s="21" t="s">
        <v>996</v>
      </c>
      <c r="B67" s="22">
        <v>2680</v>
      </c>
      <c r="C67" s="21" t="s">
        <v>997</v>
      </c>
      <c r="D67" s="23">
        <v>0.18</v>
      </c>
      <c r="E67" s="23">
        <v>0.05</v>
      </c>
      <c r="F67" s="24">
        <v>64.7</v>
      </c>
      <c r="G67" s="24">
        <v>5.5</v>
      </c>
      <c r="H67" s="25" t="s">
        <v>973</v>
      </c>
      <c r="L67" s="23">
        <v>2.23346625841611E-2</v>
      </c>
      <c r="M67" s="23">
        <v>4.0202392651489897E-3</v>
      </c>
    </row>
    <row r="68" spans="1:13" ht="15.75" customHeight="1">
      <c r="A68" s="21" t="s">
        <v>998</v>
      </c>
      <c r="B68" s="22">
        <v>2680</v>
      </c>
      <c r="C68" s="21" t="s">
        <v>993</v>
      </c>
      <c r="D68" s="23">
        <v>0.16</v>
      </c>
      <c r="E68" s="23">
        <v>0.05</v>
      </c>
      <c r="F68" s="24">
        <v>72.8</v>
      </c>
      <c r="G68" s="24">
        <v>2.1</v>
      </c>
      <c r="H68" s="25" t="s">
        <v>973</v>
      </c>
      <c r="L68" s="23">
        <v>8.5277802594069495E-3</v>
      </c>
      <c r="M68" s="23">
        <v>1.36444484150511E-3</v>
      </c>
    </row>
    <row r="69" spans="1:13" ht="15.75" customHeight="1">
      <c r="A69" s="26" t="s">
        <v>999</v>
      </c>
      <c r="B69" s="27">
        <v>2680</v>
      </c>
      <c r="C69" s="26" t="s">
        <v>1000</v>
      </c>
      <c r="D69" s="28">
        <v>0.21</v>
      </c>
      <c r="E69" s="28">
        <v>0.05</v>
      </c>
      <c r="F69" s="29">
        <v>76</v>
      </c>
      <c r="G69" s="29">
        <v>1.1000000000000001</v>
      </c>
      <c r="H69" s="30" t="s">
        <v>973</v>
      </c>
      <c r="L69" s="23">
        <v>4.4669325168322097E-3</v>
      </c>
      <c r="M69" s="23">
        <v>9.3805582853476502E-4</v>
      </c>
    </row>
    <row r="71" spans="1:13">
      <c r="A71" s="3" t="s">
        <v>76</v>
      </c>
    </row>
    <row r="72" spans="1:13">
      <c r="A72" s="1" t="s">
        <v>1001</v>
      </c>
    </row>
    <row r="73" spans="1:13">
      <c r="A73" s="1" t="s">
        <v>1002</v>
      </c>
    </row>
    <row r="74" spans="1:13">
      <c r="A74" s="1" t="s">
        <v>1003</v>
      </c>
    </row>
    <row r="75" spans="1:13">
      <c r="A75" s="1" t="s">
        <v>1004</v>
      </c>
    </row>
    <row r="76" spans="1:13">
      <c r="A76" s="1" t="s">
        <v>1005</v>
      </c>
    </row>
    <row r="79" spans="1:13" s="128" customFormat="1">
      <c r="A79" s="128" t="s">
        <v>1105</v>
      </c>
    </row>
    <row r="80" spans="1:13">
      <c r="A80" t="s">
        <v>1103</v>
      </c>
    </row>
    <row r="81" spans="1:1">
      <c r="A81" t="s">
        <v>1104</v>
      </c>
    </row>
  </sheetData>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AA95"/>
  <sheetViews>
    <sheetView tabSelected="1" workbookViewId="0">
      <selection activeCell="A93" sqref="A93:XFD93"/>
    </sheetView>
  </sheetViews>
  <sheetFormatPr defaultColWidth="9" defaultRowHeight="15"/>
  <cols>
    <col min="1" max="1" width="10.42578125" customWidth="1"/>
    <col min="12" max="12" width="11.7109375" customWidth="1"/>
    <col min="13" max="13" width="13.42578125" customWidth="1"/>
    <col min="14" max="14" width="13.7109375" customWidth="1"/>
    <col min="16" max="16" width="9.42578125" customWidth="1"/>
    <col min="17" max="17" width="9.85546875" customWidth="1"/>
    <col min="18" max="18" width="11.140625"/>
    <col min="27" max="27" width="11.140625"/>
  </cols>
  <sheetData>
    <row r="6" spans="1:27">
      <c r="A6" s="121" t="s">
        <v>1102</v>
      </c>
    </row>
    <row r="7" spans="1:27">
      <c r="A7" s="3"/>
    </row>
    <row r="8" spans="1:27">
      <c r="A8" s="4" t="s">
        <v>0</v>
      </c>
      <c r="B8" s="4" t="s">
        <v>30</v>
      </c>
      <c r="C8" s="4" t="s">
        <v>33</v>
      </c>
      <c r="D8" s="4" t="s">
        <v>34</v>
      </c>
      <c r="E8" s="4" t="s">
        <v>35</v>
      </c>
      <c r="F8" s="4" t="s">
        <v>36</v>
      </c>
      <c r="G8" s="4" t="s">
        <v>37</v>
      </c>
      <c r="H8" s="4" t="s">
        <v>38</v>
      </c>
      <c r="I8" s="4" t="s">
        <v>39</v>
      </c>
      <c r="J8" s="4" t="s">
        <v>40</v>
      </c>
      <c r="K8" s="4" t="s">
        <v>41</v>
      </c>
      <c r="L8" s="4" t="s">
        <v>42</v>
      </c>
      <c r="M8" s="4" t="s">
        <v>44</v>
      </c>
      <c r="N8" s="4" t="s">
        <v>45</v>
      </c>
      <c r="O8" s="4" t="s">
        <v>47</v>
      </c>
      <c r="P8" s="4" t="s">
        <v>50</v>
      </c>
      <c r="Q8" s="4" t="s">
        <v>52</v>
      </c>
      <c r="R8" s="4" t="s">
        <v>53</v>
      </c>
      <c r="S8" s="4" t="s">
        <v>56</v>
      </c>
      <c r="T8" s="4" t="s">
        <v>58</v>
      </c>
      <c r="U8" s="4" t="s">
        <v>59</v>
      </c>
      <c r="V8" s="4" t="s">
        <v>60</v>
      </c>
      <c r="W8" s="4" t="s">
        <v>62</v>
      </c>
      <c r="X8" s="4" t="s">
        <v>64</v>
      </c>
      <c r="Y8" s="4" t="s">
        <v>66</v>
      </c>
      <c r="Z8" s="4" t="s">
        <v>67</v>
      </c>
      <c r="AA8" s="4" t="s">
        <v>69</v>
      </c>
    </row>
    <row r="9" spans="1:27">
      <c r="A9" s="4" t="s">
        <v>1006</v>
      </c>
      <c r="B9" s="126" t="s">
        <v>1007</v>
      </c>
      <c r="C9" s="126"/>
      <c r="D9" s="126"/>
      <c r="E9" s="126"/>
      <c r="F9" s="126"/>
      <c r="G9" s="126"/>
      <c r="H9" s="126"/>
      <c r="I9" s="126"/>
      <c r="J9" s="126"/>
      <c r="K9" s="126"/>
      <c r="L9" s="126"/>
      <c r="M9" s="126"/>
      <c r="N9" s="126"/>
      <c r="O9" s="126"/>
      <c r="P9" s="126" t="s">
        <v>1008</v>
      </c>
      <c r="Q9" s="126"/>
      <c r="R9" s="126"/>
      <c r="S9" s="126"/>
      <c r="T9" s="126"/>
      <c r="U9" s="126"/>
      <c r="V9" s="126"/>
      <c r="W9" s="126"/>
      <c r="X9" s="126"/>
      <c r="Y9" s="126"/>
      <c r="Z9" s="126"/>
      <c r="AA9" s="126"/>
    </row>
    <row r="10" spans="1:27" ht="30" customHeight="1">
      <c r="A10" s="4" t="s">
        <v>1009</v>
      </c>
      <c r="B10" s="126" t="s">
        <v>1010</v>
      </c>
      <c r="C10" s="126"/>
      <c r="D10" s="126"/>
      <c r="E10" s="126"/>
      <c r="F10" s="126"/>
      <c r="G10" s="126"/>
      <c r="H10" s="126"/>
      <c r="I10" s="126"/>
      <c r="J10" s="126"/>
      <c r="K10" s="126"/>
      <c r="L10" s="126" t="s">
        <v>1011</v>
      </c>
      <c r="M10" s="126"/>
      <c r="N10" s="126" t="s">
        <v>1012</v>
      </c>
      <c r="O10" s="126"/>
      <c r="P10" s="127" t="s">
        <v>1013</v>
      </c>
      <c r="Q10" s="127"/>
      <c r="R10" s="126" t="s">
        <v>1014</v>
      </c>
      <c r="S10" s="126"/>
      <c r="T10" s="126"/>
      <c r="U10" s="126"/>
      <c r="V10" s="127" t="s">
        <v>1015</v>
      </c>
      <c r="W10" s="127"/>
      <c r="X10" s="126" t="s">
        <v>1016</v>
      </c>
      <c r="Y10" s="126"/>
      <c r="Z10" s="126" t="s">
        <v>1017</v>
      </c>
      <c r="AA10" s="126"/>
    </row>
    <row r="11" spans="1:27">
      <c r="A11" s="4" t="s">
        <v>1018</v>
      </c>
      <c r="B11" s="126" t="s">
        <v>1019</v>
      </c>
      <c r="C11" s="126"/>
      <c r="D11" s="126"/>
      <c r="E11" s="126"/>
      <c r="F11" s="126"/>
      <c r="G11" s="126"/>
      <c r="H11" s="126"/>
      <c r="I11" s="126"/>
      <c r="J11" s="126"/>
      <c r="K11" s="126"/>
      <c r="L11" s="126"/>
      <c r="M11" s="126"/>
      <c r="N11" s="126"/>
      <c r="O11" s="126"/>
      <c r="P11" s="126" t="s">
        <v>1020</v>
      </c>
      <c r="Q11" s="126"/>
      <c r="R11" s="126" t="s">
        <v>1021</v>
      </c>
      <c r="S11" s="126"/>
      <c r="T11" s="126" t="s">
        <v>1022</v>
      </c>
      <c r="U11" s="126"/>
      <c r="V11" s="4" t="s">
        <v>1020</v>
      </c>
      <c r="W11" s="4" t="s">
        <v>1021</v>
      </c>
      <c r="X11" s="126" t="s">
        <v>1023</v>
      </c>
      <c r="Y11" s="126"/>
      <c r="Z11" s="126" t="s">
        <v>1024</v>
      </c>
      <c r="AA11" s="126"/>
    </row>
    <row r="12" spans="1:27" ht="39" customHeight="1">
      <c r="A12" s="4" t="s">
        <v>1025</v>
      </c>
      <c r="B12" s="127" t="s">
        <v>1026</v>
      </c>
      <c r="C12" s="127"/>
      <c r="D12" s="127" t="s">
        <v>1027</v>
      </c>
      <c r="E12" s="127"/>
      <c r="F12" s="126" t="s">
        <v>1028</v>
      </c>
      <c r="G12" s="126"/>
      <c r="H12" s="126"/>
      <c r="I12" s="126"/>
      <c r="J12" s="126"/>
      <c r="K12" s="126"/>
      <c r="L12" s="10" t="s">
        <v>1026</v>
      </c>
      <c r="M12" s="10" t="s">
        <v>1027</v>
      </c>
      <c r="N12" s="4" t="s">
        <v>1028</v>
      </c>
      <c r="O12" s="10" t="s">
        <v>1027</v>
      </c>
      <c r="P12" s="126" t="s">
        <v>1029</v>
      </c>
      <c r="Q12" s="126"/>
      <c r="R12" s="126"/>
      <c r="S12" s="126"/>
      <c r="T12" s="126"/>
      <c r="U12" s="126"/>
      <c r="V12" s="126"/>
      <c r="W12" s="126"/>
      <c r="X12" s="126"/>
      <c r="Y12" s="126"/>
      <c r="Z12" s="126"/>
      <c r="AA12" s="126"/>
    </row>
    <row r="13" spans="1:27" ht="16.5">
      <c r="A13" s="2" t="s">
        <v>1030</v>
      </c>
      <c r="B13" s="2">
        <v>49.58</v>
      </c>
      <c r="C13" s="2">
        <v>50.97</v>
      </c>
      <c r="D13" s="2">
        <v>50.45</v>
      </c>
      <c r="E13" s="2">
        <v>49.75</v>
      </c>
      <c r="F13" s="2">
        <v>50.74</v>
      </c>
      <c r="G13" s="2">
        <v>50.09</v>
      </c>
      <c r="H13" s="2">
        <v>50.51</v>
      </c>
      <c r="I13" s="2">
        <v>49.98</v>
      </c>
      <c r="J13" s="2">
        <v>49.68</v>
      </c>
      <c r="K13" s="2">
        <v>51.18</v>
      </c>
      <c r="L13" s="2">
        <v>50.83</v>
      </c>
      <c r="M13" s="2">
        <v>50.88</v>
      </c>
      <c r="N13" s="2">
        <v>51.1</v>
      </c>
      <c r="O13" s="2">
        <v>49.72</v>
      </c>
      <c r="P13" s="2">
        <v>51.7</v>
      </c>
      <c r="Q13" s="2">
        <v>52.4</v>
      </c>
      <c r="R13" s="2">
        <v>46.3</v>
      </c>
      <c r="S13" s="2">
        <v>52.8</v>
      </c>
      <c r="T13" s="2">
        <v>41.2</v>
      </c>
      <c r="U13" s="2">
        <v>43.4</v>
      </c>
      <c r="V13" s="2">
        <v>48.9</v>
      </c>
      <c r="W13" s="2">
        <v>46.7</v>
      </c>
      <c r="X13" s="2">
        <v>55.9</v>
      </c>
      <c r="Y13" s="2">
        <v>54.6</v>
      </c>
      <c r="Z13" s="2">
        <v>64</v>
      </c>
      <c r="AA13" s="2">
        <v>66.900000000000006</v>
      </c>
    </row>
    <row r="14" spans="1:27" ht="16.5">
      <c r="A14" s="2" t="s">
        <v>1031</v>
      </c>
      <c r="B14" s="2">
        <v>0.12</v>
      </c>
      <c r="C14" s="2">
        <v>1.99</v>
      </c>
      <c r="D14" s="2">
        <v>0.36</v>
      </c>
      <c r="E14" s="2">
        <v>0.17</v>
      </c>
      <c r="F14" s="2">
        <v>0.3</v>
      </c>
      <c r="G14" s="2">
        <v>0.18</v>
      </c>
      <c r="H14" s="2">
        <v>0.27</v>
      </c>
      <c r="I14" s="2">
        <v>0.22</v>
      </c>
      <c r="J14" s="2">
        <v>0.24</v>
      </c>
      <c r="K14" s="2">
        <v>0.36</v>
      </c>
      <c r="L14" s="2">
        <v>0.86</v>
      </c>
      <c r="M14" s="2">
        <v>0.82</v>
      </c>
      <c r="N14" s="2">
        <v>0.62</v>
      </c>
      <c r="O14" s="2">
        <v>0.35</v>
      </c>
      <c r="P14" s="2">
        <v>0.88</v>
      </c>
      <c r="Q14" s="2">
        <v>0.56999999999999995</v>
      </c>
      <c r="R14" s="2">
        <v>1.41</v>
      </c>
      <c r="S14" s="2">
        <v>1.46</v>
      </c>
      <c r="T14" s="2">
        <v>3.26</v>
      </c>
      <c r="U14" s="2">
        <v>1.9</v>
      </c>
      <c r="V14" s="2">
        <v>1.0900000000000001</v>
      </c>
      <c r="W14" s="2">
        <v>1.1299999999999999</v>
      </c>
      <c r="X14" s="2">
        <v>0.56999999999999995</v>
      </c>
      <c r="Y14" s="2">
        <v>1.47</v>
      </c>
      <c r="Z14" s="2">
        <v>0.91</v>
      </c>
      <c r="AA14" s="2">
        <v>0.56000000000000005</v>
      </c>
    </row>
    <row r="15" spans="1:27" ht="16.5">
      <c r="A15" s="2" t="s">
        <v>1032</v>
      </c>
      <c r="B15" s="2">
        <v>20.69</v>
      </c>
      <c r="C15" s="2">
        <v>19.02</v>
      </c>
      <c r="D15" s="2">
        <v>18.16</v>
      </c>
      <c r="E15" s="2">
        <v>20.22</v>
      </c>
      <c r="F15" s="2">
        <v>19.420000000000002</v>
      </c>
      <c r="G15" s="2">
        <v>20.56</v>
      </c>
      <c r="H15" s="2">
        <v>20.02</v>
      </c>
      <c r="I15" s="2">
        <v>20.02</v>
      </c>
      <c r="J15" s="2">
        <v>19.809999999999999</v>
      </c>
      <c r="K15" s="2">
        <v>19.04</v>
      </c>
      <c r="L15" s="2">
        <v>10.07</v>
      </c>
      <c r="M15" s="2">
        <v>9.9</v>
      </c>
      <c r="N15" s="2">
        <v>18.11</v>
      </c>
      <c r="O15" s="2">
        <v>17.98</v>
      </c>
      <c r="P15" s="2">
        <v>11.26</v>
      </c>
      <c r="Q15" s="2">
        <v>16.5</v>
      </c>
      <c r="R15" s="2">
        <v>15.65</v>
      </c>
      <c r="S15" s="2">
        <v>19.04</v>
      </c>
      <c r="T15" s="2">
        <v>19.63</v>
      </c>
      <c r="U15" s="2">
        <v>19.72</v>
      </c>
      <c r="V15" s="2">
        <v>15.16</v>
      </c>
      <c r="W15" s="2">
        <v>14.7</v>
      </c>
      <c r="X15" s="2">
        <v>19.829999999999998</v>
      </c>
      <c r="Y15" s="2">
        <v>19.79</v>
      </c>
      <c r="Z15" s="2">
        <v>15.74</v>
      </c>
      <c r="AA15" s="2">
        <v>14.3</v>
      </c>
    </row>
    <row r="16" spans="1:27">
      <c r="A16" s="2" t="s">
        <v>1033</v>
      </c>
      <c r="B16" s="2">
        <v>8.27</v>
      </c>
      <c r="C16" s="2">
        <v>10.11</v>
      </c>
      <c r="D16" s="2">
        <v>7.66</v>
      </c>
      <c r="E16" s="2">
        <v>6.48</v>
      </c>
      <c r="F16" s="2">
        <v>6.85</v>
      </c>
      <c r="G16" s="2">
        <v>7.03</v>
      </c>
      <c r="H16" s="2">
        <v>6.8</v>
      </c>
      <c r="I16" s="2">
        <v>7.93</v>
      </c>
      <c r="J16" s="2">
        <v>6.96</v>
      </c>
      <c r="K16" s="2">
        <v>8.7799999999999994</v>
      </c>
      <c r="L16" s="2">
        <v>10.54</v>
      </c>
      <c r="M16" s="2">
        <v>7.32</v>
      </c>
      <c r="N16" s="2">
        <v>6.1</v>
      </c>
      <c r="O16" s="2">
        <v>5</v>
      </c>
      <c r="P16" s="2">
        <v>13.3</v>
      </c>
      <c r="Q16" s="2">
        <v>9.4499999999999993</v>
      </c>
      <c r="R16" s="2">
        <v>9.73</v>
      </c>
      <c r="S16" s="2">
        <v>14.46</v>
      </c>
      <c r="T16" s="2">
        <v>17.11</v>
      </c>
      <c r="U16" s="2">
        <v>15.43</v>
      </c>
      <c r="V16" s="2">
        <v>12.42</v>
      </c>
      <c r="W16" s="2">
        <v>11.73</v>
      </c>
      <c r="X16" s="2">
        <v>11.69</v>
      </c>
      <c r="Y16" s="2">
        <v>9.91</v>
      </c>
      <c r="Z16" s="2">
        <v>5.88</v>
      </c>
      <c r="AA16" s="2">
        <v>6.89</v>
      </c>
    </row>
    <row r="17" spans="1:27">
      <c r="A17" s="2" t="s">
        <v>1034</v>
      </c>
      <c r="B17" s="2">
        <v>0.12</v>
      </c>
      <c r="C17" s="2">
        <v>0.14000000000000001</v>
      </c>
      <c r="D17" s="2">
        <v>0.16</v>
      </c>
      <c r="E17" s="2">
        <v>0.09</v>
      </c>
      <c r="F17" s="2">
        <v>0.12</v>
      </c>
      <c r="G17" s="2">
        <v>0.11</v>
      </c>
      <c r="H17" s="2">
        <v>0.12</v>
      </c>
      <c r="I17" s="2">
        <v>0.13</v>
      </c>
      <c r="J17" s="2">
        <v>0.14000000000000001</v>
      </c>
      <c r="K17" s="2">
        <v>0.18</v>
      </c>
      <c r="L17" s="2">
        <v>0.22</v>
      </c>
      <c r="M17" s="2">
        <v>0.19</v>
      </c>
      <c r="N17" s="2">
        <v>0.13</v>
      </c>
      <c r="O17" s="2">
        <v>0.11</v>
      </c>
      <c r="P17" s="2">
        <v>0.2</v>
      </c>
      <c r="Q17" s="2">
        <v>0.15</v>
      </c>
      <c r="R17" s="2">
        <v>0.15</v>
      </c>
      <c r="S17" s="2">
        <v>0.25</v>
      </c>
      <c r="T17" s="2">
        <v>0.33</v>
      </c>
      <c r="U17" s="2">
        <v>0.27</v>
      </c>
      <c r="V17" s="2">
        <v>0.22</v>
      </c>
      <c r="W17" s="2">
        <v>0.2</v>
      </c>
      <c r="X17" s="2">
        <v>0.35</v>
      </c>
      <c r="Y17" s="2">
        <v>0.15</v>
      </c>
      <c r="Z17" s="2">
        <v>0.16</v>
      </c>
      <c r="AA17" s="2">
        <v>0.28000000000000003</v>
      </c>
    </row>
    <row r="18" spans="1:27">
      <c r="A18" s="2" t="s">
        <v>103</v>
      </c>
      <c r="B18" s="2">
        <v>9.3800000000000008</v>
      </c>
      <c r="C18" s="2">
        <v>3.95</v>
      </c>
      <c r="D18" s="2">
        <v>9.58</v>
      </c>
      <c r="E18" s="2">
        <v>11.79</v>
      </c>
      <c r="F18" s="2">
        <v>9.85</v>
      </c>
      <c r="G18" s="2">
        <v>10.26</v>
      </c>
      <c r="H18" s="2">
        <v>9.61</v>
      </c>
      <c r="I18" s="2">
        <v>10.06</v>
      </c>
      <c r="J18" s="2">
        <v>10.37</v>
      </c>
      <c r="K18" s="2">
        <v>8.24</v>
      </c>
      <c r="L18" s="2">
        <v>16.3</v>
      </c>
      <c r="M18" s="2">
        <v>14.38</v>
      </c>
      <c r="N18" s="2">
        <v>8.81</v>
      </c>
      <c r="O18" s="2">
        <v>11.62</v>
      </c>
      <c r="P18" s="2">
        <v>14.5</v>
      </c>
      <c r="Q18" s="2">
        <v>9.17</v>
      </c>
      <c r="R18" s="2">
        <v>9.1999999999999993</v>
      </c>
      <c r="S18" s="2">
        <v>2.1800000000000002</v>
      </c>
      <c r="T18" s="2">
        <v>9.18</v>
      </c>
      <c r="U18" s="2">
        <v>7.58</v>
      </c>
      <c r="V18" s="2">
        <v>8.48</v>
      </c>
      <c r="W18" s="2">
        <v>10.42</v>
      </c>
      <c r="X18" s="2">
        <v>5.33</v>
      </c>
      <c r="Y18" s="2">
        <v>6.28</v>
      </c>
      <c r="Z18" s="2">
        <v>2.98</v>
      </c>
      <c r="AA18" s="2">
        <v>2.71</v>
      </c>
    </row>
    <row r="19" spans="1:27">
      <c r="A19" s="2" t="s">
        <v>1035</v>
      </c>
      <c r="B19" s="2">
        <v>9.06</v>
      </c>
      <c r="C19" s="2">
        <v>8.66</v>
      </c>
      <c r="D19" s="2">
        <v>10.62</v>
      </c>
      <c r="E19" s="2">
        <v>8.74</v>
      </c>
      <c r="F19" s="2">
        <v>10.66</v>
      </c>
      <c r="G19" s="2">
        <v>8.5500000000000007</v>
      </c>
      <c r="H19" s="2">
        <v>10.15</v>
      </c>
      <c r="I19" s="2">
        <v>8.9</v>
      </c>
      <c r="J19" s="2">
        <v>9.9700000000000006</v>
      </c>
      <c r="K19" s="2">
        <v>8.84</v>
      </c>
      <c r="L19" s="2">
        <v>9.75</v>
      </c>
      <c r="M19" s="2">
        <v>15.64</v>
      </c>
      <c r="N19" s="2">
        <v>12.04</v>
      </c>
      <c r="O19" s="2">
        <v>12.57</v>
      </c>
      <c r="P19" s="2">
        <v>6.82</v>
      </c>
      <c r="Q19" s="2">
        <v>9.3000000000000007</v>
      </c>
      <c r="R19" s="2">
        <v>15.61</v>
      </c>
      <c r="S19" s="2">
        <v>6.5</v>
      </c>
      <c r="T19" s="2">
        <v>8.36</v>
      </c>
      <c r="U19" s="2">
        <v>9.2899999999999991</v>
      </c>
      <c r="V19" s="2">
        <v>12.7</v>
      </c>
      <c r="W19" s="2">
        <v>13.6</v>
      </c>
      <c r="X19" s="2">
        <v>3.95</v>
      </c>
      <c r="Y19" s="2">
        <v>4.63</v>
      </c>
      <c r="Z19" s="2">
        <v>4.3099999999999996</v>
      </c>
      <c r="AA19" s="2">
        <v>1.59</v>
      </c>
    </row>
    <row r="20" spans="1:27" ht="16.5">
      <c r="A20" s="2" t="s">
        <v>1036</v>
      </c>
      <c r="B20" s="2">
        <v>3.03</v>
      </c>
      <c r="C20" s="2">
        <v>4.92</v>
      </c>
      <c r="D20" s="2">
        <v>2.8</v>
      </c>
      <c r="E20" s="2">
        <v>2.5499999999999998</v>
      </c>
      <c r="F20" s="2">
        <v>2.48</v>
      </c>
      <c r="G20" s="2">
        <v>2.71</v>
      </c>
      <c r="H20" s="2">
        <v>2.82</v>
      </c>
      <c r="I20" s="2">
        <v>2.65</v>
      </c>
      <c r="J20" s="2">
        <v>2.59</v>
      </c>
      <c r="K20" s="2">
        <v>3.12</v>
      </c>
      <c r="L20" s="2">
        <v>1.05</v>
      </c>
      <c r="M20" s="2">
        <v>0.88</v>
      </c>
      <c r="N20" s="2">
        <v>2.98</v>
      </c>
      <c r="O20" s="2">
        <v>2.5099999999999998</v>
      </c>
      <c r="P20" s="2">
        <v>1.06</v>
      </c>
      <c r="Q20" s="2">
        <v>2.34</v>
      </c>
      <c r="R20" s="2">
        <v>1.76</v>
      </c>
      <c r="S20" s="2">
        <v>2.27</v>
      </c>
      <c r="T20" s="2">
        <v>0.45</v>
      </c>
      <c r="U20" s="2">
        <v>1.38</v>
      </c>
      <c r="V20" s="2">
        <v>0.89</v>
      </c>
      <c r="W20" s="2">
        <v>1.45</v>
      </c>
      <c r="X20" s="2">
        <v>1.98</v>
      </c>
      <c r="Y20" s="2">
        <v>2.2000000000000002</v>
      </c>
      <c r="Z20" s="2">
        <v>3.34</v>
      </c>
      <c r="AA20" s="2">
        <v>1.45</v>
      </c>
    </row>
    <row r="21" spans="1:27" ht="16.5">
      <c r="A21" s="2" t="s">
        <v>1037</v>
      </c>
      <c r="B21" s="2">
        <v>0.23</v>
      </c>
      <c r="C21" s="2">
        <v>0.43</v>
      </c>
      <c r="D21" s="2">
        <v>0.16</v>
      </c>
      <c r="E21" s="2">
        <v>0.15</v>
      </c>
      <c r="F21" s="2">
        <v>0.25</v>
      </c>
      <c r="G21" s="2">
        <v>0.22</v>
      </c>
      <c r="H21" s="2">
        <v>0.19</v>
      </c>
      <c r="I21" s="2">
        <v>0.23</v>
      </c>
      <c r="J21" s="2">
        <v>0.15</v>
      </c>
      <c r="K21" s="2">
        <v>0.28000000000000003</v>
      </c>
      <c r="L21" s="2">
        <v>0.08</v>
      </c>
      <c r="M21" s="2">
        <v>0.06</v>
      </c>
      <c r="N21" s="2">
        <v>0.27</v>
      </c>
      <c r="O21" s="2">
        <v>7.0000000000000007E-2</v>
      </c>
      <c r="P21" s="2">
        <v>0.16</v>
      </c>
      <c r="Q21" s="2">
        <v>0.19</v>
      </c>
      <c r="R21" s="2">
        <v>0.1</v>
      </c>
      <c r="S21" s="2">
        <v>0.28000000000000003</v>
      </c>
      <c r="T21" s="2">
        <v>0.14000000000000001</v>
      </c>
      <c r="U21" s="2">
        <v>0.22</v>
      </c>
      <c r="V21" s="2">
        <v>0.16</v>
      </c>
      <c r="W21" s="2">
        <v>0.1</v>
      </c>
      <c r="X21" s="2">
        <v>0.39</v>
      </c>
      <c r="Y21" s="2">
        <v>0.35</v>
      </c>
      <c r="Z21" s="2">
        <v>1.56</v>
      </c>
      <c r="AA21" s="2">
        <v>4.24</v>
      </c>
    </row>
    <row r="22" spans="1:27" ht="16.5">
      <c r="A22" s="2" t="s">
        <v>1038</v>
      </c>
      <c r="B22" s="2">
        <v>7.0000000000000007E-2</v>
      </c>
      <c r="C22" s="2">
        <v>0.18</v>
      </c>
      <c r="D22" s="2">
        <v>0.05</v>
      </c>
      <c r="E22" s="2">
        <v>0.04</v>
      </c>
      <c r="F22" s="2">
        <v>0.06</v>
      </c>
      <c r="G22" s="2">
        <v>0.06</v>
      </c>
      <c r="H22" s="2">
        <v>0.06</v>
      </c>
      <c r="I22" s="2">
        <v>7.0000000000000007E-2</v>
      </c>
      <c r="J22" s="2">
        <v>0.1</v>
      </c>
      <c r="K22" s="2">
        <v>0.11</v>
      </c>
      <c r="L22" s="2">
        <v>0.17</v>
      </c>
      <c r="M22" s="2">
        <v>0.05</v>
      </c>
      <c r="N22" s="2">
        <v>7.0000000000000007E-2</v>
      </c>
      <c r="O22" s="2">
        <v>0.15</v>
      </c>
      <c r="P22" s="2">
        <v>0.19</v>
      </c>
      <c r="Q22" s="2">
        <v>0.28000000000000003</v>
      </c>
      <c r="R22" s="2">
        <v>0.19</v>
      </c>
      <c r="S22" s="2">
        <v>0.78</v>
      </c>
      <c r="T22" s="2">
        <v>0.26</v>
      </c>
      <c r="U22" s="2">
        <v>0.57999999999999996</v>
      </c>
      <c r="V22" s="2">
        <v>0.32</v>
      </c>
      <c r="W22" s="2">
        <v>7.0000000000000007E-2</v>
      </c>
      <c r="X22" s="2">
        <v>0.15</v>
      </c>
      <c r="Y22" s="2">
        <v>0.23</v>
      </c>
      <c r="Z22" s="2">
        <v>0.45</v>
      </c>
      <c r="AA22" s="2">
        <v>0.21</v>
      </c>
    </row>
    <row r="23" spans="1:27">
      <c r="A23" s="2" t="s">
        <v>1039</v>
      </c>
      <c r="B23" s="2">
        <v>100.55</v>
      </c>
      <c r="C23" s="2">
        <v>100.37</v>
      </c>
      <c r="D23" s="2">
        <v>100</v>
      </c>
      <c r="E23" s="2">
        <v>99.98</v>
      </c>
      <c r="F23" s="2">
        <v>100.73</v>
      </c>
      <c r="G23" s="2">
        <v>99.77</v>
      </c>
      <c r="H23" s="2">
        <v>100.55</v>
      </c>
      <c r="I23" s="2">
        <v>100.19</v>
      </c>
      <c r="J23" s="2">
        <v>100.01</v>
      </c>
      <c r="K23" s="2">
        <v>100.13</v>
      </c>
      <c r="L23" s="2">
        <v>99.87</v>
      </c>
      <c r="M23" s="2">
        <v>100.12</v>
      </c>
      <c r="N23" s="2">
        <v>100.23</v>
      </c>
      <c r="O23" s="2">
        <v>100.08</v>
      </c>
      <c r="P23" s="2">
        <v>100.07</v>
      </c>
      <c r="Q23" s="2">
        <v>100.35</v>
      </c>
      <c r="R23" s="2">
        <v>100.1</v>
      </c>
      <c r="S23" s="2">
        <v>100.02</v>
      </c>
      <c r="T23" s="2">
        <v>99.92</v>
      </c>
      <c r="U23" s="2">
        <v>99.77</v>
      </c>
      <c r="V23" s="2">
        <v>100.34</v>
      </c>
      <c r="W23" s="2">
        <v>100.1</v>
      </c>
      <c r="X23" s="2">
        <v>100.14</v>
      </c>
      <c r="Y23" s="2">
        <v>99.61</v>
      </c>
      <c r="Z23" s="2">
        <v>99.33</v>
      </c>
      <c r="AA23" s="2">
        <v>99.13</v>
      </c>
    </row>
    <row r="24" spans="1:27">
      <c r="A24" s="2" t="s">
        <v>1040</v>
      </c>
      <c r="B24" s="5">
        <v>67.1225252444939</v>
      </c>
      <c r="C24" s="5">
        <v>41.289198606271803</v>
      </c>
      <c r="D24" s="5">
        <v>69.241888853196301</v>
      </c>
      <c r="E24" s="5">
        <v>76.608187134502899</v>
      </c>
      <c r="F24" s="5">
        <v>72.131814483319801</v>
      </c>
      <c r="G24" s="5">
        <v>72.429210134128198</v>
      </c>
      <c r="H24" s="5">
        <v>71.781890613328898</v>
      </c>
      <c r="I24" s="5">
        <v>69.544511867270899</v>
      </c>
      <c r="J24" s="5">
        <v>72.840084289393602</v>
      </c>
      <c r="K24" s="5">
        <v>62.815517533457601</v>
      </c>
      <c r="L24" s="5">
        <v>73.570712136409199</v>
      </c>
      <c r="M24" s="5">
        <v>77.954463317672605</v>
      </c>
      <c r="N24" s="5">
        <v>72.219692139539106</v>
      </c>
      <c r="O24" s="5">
        <v>80.706899212841506</v>
      </c>
      <c r="P24" s="5">
        <v>66.243654822335003</v>
      </c>
      <c r="Q24" s="5">
        <v>63.5922330097087</v>
      </c>
      <c r="R24" s="5">
        <v>62.989729935336598</v>
      </c>
      <c r="S24" s="5">
        <v>21.3446475195822</v>
      </c>
      <c r="T24" s="5">
        <v>49.128857703514299</v>
      </c>
      <c r="U24" s="5">
        <v>46.928527206438702</v>
      </c>
      <c r="V24" s="5">
        <v>55.136540962288699</v>
      </c>
      <c r="W24" s="5">
        <v>61.523322180673098</v>
      </c>
      <c r="X24" s="5">
        <v>45.076113512497699</v>
      </c>
      <c r="Y24" s="5">
        <v>53.285566135570797</v>
      </c>
      <c r="Z24" s="5">
        <v>47.705442902881501</v>
      </c>
      <c r="AA24" s="5">
        <v>41.451393609789299</v>
      </c>
    </row>
    <row r="25" spans="1:27" s="1" customFormat="1">
      <c r="A25" s="2" t="s">
        <v>1041</v>
      </c>
      <c r="B25" s="6">
        <v>31</v>
      </c>
      <c r="C25" s="6">
        <v>283</v>
      </c>
      <c r="D25" s="6">
        <v>77</v>
      </c>
      <c r="E25" s="6">
        <v>24</v>
      </c>
      <c r="F25" s="6">
        <v>64</v>
      </c>
      <c r="G25" s="6">
        <v>14</v>
      </c>
      <c r="H25" s="6">
        <v>43</v>
      </c>
      <c r="I25" s="6">
        <v>30</v>
      </c>
      <c r="J25" s="6">
        <v>43</v>
      </c>
      <c r="K25" s="6">
        <v>34</v>
      </c>
      <c r="L25" s="6">
        <v>253</v>
      </c>
      <c r="M25" s="6">
        <v>302</v>
      </c>
      <c r="N25" s="6">
        <v>109</v>
      </c>
      <c r="O25" s="6">
        <v>142</v>
      </c>
      <c r="P25" s="1">
        <v>187</v>
      </c>
      <c r="Q25" s="1">
        <v>105</v>
      </c>
      <c r="R25" s="1">
        <v>256</v>
      </c>
      <c r="S25" s="1">
        <v>87</v>
      </c>
      <c r="T25" s="1">
        <v>350</v>
      </c>
      <c r="U25" s="1">
        <v>294</v>
      </c>
      <c r="V25" s="1">
        <v>332</v>
      </c>
      <c r="W25" s="1">
        <v>287</v>
      </c>
      <c r="X25" s="1">
        <v>96</v>
      </c>
      <c r="Y25" s="1">
        <v>221</v>
      </c>
      <c r="Z25" s="1">
        <v>118</v>
      </c>
      <c r="AA25" s="1">
        <v>96</v>
      </c>
    </row>
    <row r="26" spans="1:27" s="1" customFormat="1">
      <c r="A26" s="2" t="s">
        <v>1042</v>
      </c>
      <c r="B26" s="6">
        <v>40</v>
      </c>
      <c r="C26" s="6">
        <v>9</v>
      </c>
      <c r="D26" s="6">
        <v>206</v>
      </c>
      <c r="E26" s="6">
        <v>82</v>
      </c>
      <c r="F26" s="6">
        <v>322</v>
      </c>
      <c r="G26" s="6">
        <v>22</v>
      </c>
      <c r="H26" s="6">
        <v>211</v>
      </c>
      <c r="I26" s="6">
        <v>81</v>
      </c>
      <c r="J26" s="6">
        <v>234</v>
      </c>
      <c r="K26" s="6">
        <v>85</v>
      </c>
      <c r="L26" s="6">
        <v>755</v>
      </c>
      <c r="M26" s="6">
        <v>1070</v>
      </c>
      <c r="N26" s="6">
        <v>680</v>
      </c>
      <c r="O26" s="6">
        <v>419</v>
      </c>
      <c r="P26" s="1">
        <v>1026</v>
      </c>
      <c r="Q26" s="1">
        <v>363</v>
      </c>
      <c r="R26" s="1">
        <v>326</v>
      </c>
      <c r="S26" s="1">
        <v>7</v>
      </c>
      <c r="T26" s="1">
        <v>117</v>
      </c>
      <c r="U26" s="1">
        <v>130</v>
      </c>
      <c r="V26" s="1">
        <v>164</v>
      </c>
      <c r="W26" s="1">
        <v>445</v>
      </c>
      <c r="X26" s="1">
        <v>109</v>
      </c>
      <c r="Y26" s="1">
        <v>94</v>
      </c>
      <c r="Z26" s="1">
        <v>73</v>
      </c>
      <c r="AA26" s="1">
        <v>50</v>
      </c>
    </row>
    <row r="27" spans="1:27" s="1" customFormat="1">
      <c r="A27" s="2" t="s">
        <v>1043</v>
      </c>
      <c r="B27" s="6">
        <v>159</v>
      </c>
      <c r="C27" s="6">
        <v>34</v>
      </c>
      <c r="D27" s="6">
        <v>133</v>
      </c>
      <c r="E27" s="6">
        <v>155</v>
      </c>
      <c r="F27" s="6">
        <v>86</v>
      </c>
      <c r="G27" s="6">
        <v>159</v>
      </c>
      <c r="H27" s="6">
        <v>123</v>
      </c>
      <c r="I27" s="6">
        <v>118</v>
      </c>
      <c r="J27" s="6">
        <v>164</v>
      </c>
      <c r="K27" s="6">
        <v>58</v>
      </c>
      <c r="L27" s="6">
        <v>228</v>
      </c>
      <c r="M27" s="6">
        <v>282</v>
      </c>
      <c r="N27" s="6">
        <v>106</v>
      </c>
      <c r="O27" s="6">
        <v>345</v>
      </c>
      <c r="P27" s="1">
        <v>465</v>
      </c>
      <c r="Q27" s="1">
        <v>84</v>
      </c>
      <c r="R27" s="1">
        <v>195</v>
      </c>
      <c r="S27" s="1">
        <v>39</v>
      </c>
      <c r="T27" s="1">
        <v>71</v>
      </c>
      <c r="U27" s="1">
        <v>73</v>
      </c>
      <c r="V27" s="1">
        <v>79</v>
      </c>
      <c r="W27" s="1">
        <v>242</v>
      </c>
      <c r="X27" s="1">
        <v>118</v>
      </c>
      <c r="Y27" s="1">
        <v>45</v>
      </c>
      <c r="Z27" s="1">
        <v>97</v>
      </c>
      <c r="AA27" s="1">
        <v>59</v>
      </c>
    </row>
    <row r="28" spans="1:27" s="1" customFormat="1">
      <c r="A28" s="2" t="s">
        <v>1044</v>
      </c>
      <c r="B28" s="6">
        <v>39</v>
      </c>
      <c r="C28" s="6">
        <v>44</v>
      </c>
      <c r="D28" s="6">
        <v>38</v>
      </c>
      <c r="E28" s="6">
        <v>24</v>
      </c>
      <c r="F28" s="6">
        <v>25</v>
      </c>
      <c r="G28" s="6">
        <v>29</v>
      </c>
      <c r="H28" s="6">
        <v>43</v>
      </c>
      <c r="I28" s="6">
        <v>25</v>
      </c>
      <c r="J28" s="6">
        <v>33</v>
      </c>
      <c r="K28" s="6">
        <v>7</v>
      </c>
      <c r="L28" s="6">
        <v>35</v>
      </c>
      <c r="M28" s="6">
        <v>49</v>
      </c>
      <c r="N28" s="6">
        <v>24</v>
      </c>
      <c r="O28" s="6">
        <v>25</v>
      </c>
      <c r="P28" s="1">
        <v>21</v>
      </c>
      <c r="Q28" s="1">
        <v>5</v>
      </c>
      <c r="R28" s="1">
        <v>12</v>
      </c>
      <c r="S28" s="1">
        <v>19</v>
      </c>
      <c r="T28" s="1">
        <v>21</v>
      </c>
      <c r="U28" s="1">
        <v>54</v>
      </c>
      <c r="V28" s="1">
        <v>4</v>
      </c>
      <c r="W28" s="1">
        <v>55</v>
      </c>
      <c r="X28" s="1">
        <v>31</v>
      </c>
      <c r="Y28" s="1">
        <v>51</v>
      </c>
      <c r="Z28" s="1">
        <v>112</v>
      </c>
      <c r="AA28" s="1">
        <v>16</v>
      </c>
    </row>
    <row r="29" spans="1:27" s="1" customFormat="1">
      <c r="A29" s="2" t="s">
        <v>1045</v>
      </c>
      <c r="B29" s="6">
        <v>59</v>
      </c>
      <c r="C29" s="6">
        <v>78</v>
      </c>
      <c r="D29" s="6">
        <v>55</v>
      </c>
      <c r="E29" s="6">
        <v>44</v>
      </c>
      <c r="F29" s="6">
        <v>49</v>
      </c>
      <c r="G29" s="6">
        <v>52</v>
      </c>
      <c r="H29" s="6">
        <v>45</v>
      </c>
      <c r="I29" s="6">
        <v>54</v>
      </c>
      <c r="J29" s="6">
        <v>48</v>
      </c>
      <c r="K29" s="6">
        <v>75</v>
      </c>
      <c r="L29" s="6">
        <v>73</v>
      </c>
      <c r="M29" s="6">
        <v>42</v>
      </c>
      <c r="N29" s="6">
        <v>46</v>
      </c>
      <c r="O29" s="6">
        <v>25</v>
      </c>
      <c r="Y29" s="1">
        <v>153</v>
      </c>
      <c r="Z29" s="1">
        <v>91</v>
      </c>
      <c r="AA29" s="1">
        <v>99</v>
      </c>
    </row>
    <row r="30" spans="1:27" s="1" customFormat="1">
      <c r="A30" s="2" t="s">
        <v>1046</v>
      </c>
      <c r="B30" s="2">
        <v>0.63</v>
      </c>
      <c r="C30" s="2">
        <v>1.56</v>
      </c>
      <c r="D30" s="2">
        <v>0.56000000000000005</v>
      </c>
      <c r="E30" s="2">
        <v>0.39</v>
      </c>
      <c r="F30" s="2">
        <v>2.02</v>
      </c>
      <c r="G30" s="2">
        <v>0.85</v>
      </c>
      <c r="H30" s="2">
        <v>0.96</v>
      </c>
      <c r="I30" s="2">
        <v>2</v>
      </c>
      <c r="J30" s="2">
        <v>1</v>
      </c>
      <c r="K30" s="2">
        <v>1.97</v>
      </c>
      <c r="L30" s="2">
        <v>0.22</v>
      </c>
      <c r="M30" s="2">
        <v>0.45</v>
      </c>
      <c r="N30" s="2">
        <v>1.06</v>
      </c>
      <c r="O30" s="2">
        <v>0.59</v>
      </c>
      <c r="P30" s="1">
        <v>1</v>
      </c>
      <c r="Q30" s="1">
        <v>1</v>
      </c>
      <c r="R30" s="1">
        <v>0.3</v>
      </c>
      <c r="S30" s="1">
        <v>1.4</v>
      </c>
      <c r="T30" s="1">
        <v>1.85</v>
      </c>
      <c r="U30" s="1">
        <v>1.87</v>
      </c>
      <c r="V30" s="1">
        <v>0.6</v>
      </c>
      <c r="W30" s="1">
        <v>0.6</v>
      </c>
      <c r="X30" s="1">
        <v>0.9</v>
      </c>
      <c r="Y30" s="1">
        <v>3</v>
      </c>
      <c r="Z30" s="1">
        <v>91</v>
      </c>
      <c r="AA30" s="1">
        <v>134</v>
      </c>
    </row>
    <row r="31" spans="1:27" s="1" customFormat="1">
      <c r="A31" s="2" t="s">
        <v>1047</v>
      </c>
      <c r="B31" s="6">
        <v>420</v>
      </c>
      <c r="C31" s="6">
        <v>590</v>
      </c>
      <c r="D31" s="6">
        <v>375</v>
      </c>
      <c r="E31" s="6">
        <v>397</v>
      </c>
      <c r="F31" s="6">
        <v>535</v>
      </c>
      <c r="G31" s="6">
        <v>505</v>
      </c>
      <c r="H31" s="6">
        <v>441</v>
      </c>
      <c r="I31" s="6">
        <v>412</v>
      </c>
      <c r="J31" s="6">
        <v>423</v>
      </c>
      <c r="K31" s="6">
        <v>540</v>
      </c>
      <c r="L31" s="6">
        <v>214</v>
      </c>
      <c r="M31" s="6">
        <v>39</v>
      </c>
      <c r="N31" s="6">
        <v>409</v>
      </c>
      <c r="O31" s="6">
        <v>350</v>
      </c>
      <c r="P31" s="1">
        <v>154</v>
      </c>
      <c r="Q31" s="1">
        <v>345</v>
      </c>
      <c r="R31" s="1">
        <v>174</v>
      </c>
      <c r="S31" s="1">
        <v>272</v>
      </c>
      <c r="T31" s="1">
        <v>126</v>
      </c>
      <c r="U31" s="1">
        <v>225</v>
      </c>
      <c r="V31" s="1">
        <v>145</v>
      </c>
      <c r="W31" s="1">
        <v>98</v>
      </c>
      <c r="X31" s="1">
        <v>164</v>
      </c>
      <c r="Y31" s="1">
        <v>276</v>
      </c>
      <c r="Z31" s="1">
        <v>205</v>
      </c>
      <c r="AA31" s="1">
        <v>205</v>
      </c>
    </row>
    <row r="32" spans="1:27" s="1" customFormat="1">
      <c r="A32" s="2" t="s">
        <v>1048</v>
      </c>
      <c r="B32" s="2">
        <v>1.25</v>
      </c>
      <c r="C32" s="2">
        <v>5.74</v>
      </c>
      <c r="D32" s="2">
        <v>6.7</v>
      </c>
      <c r="E32" s="2">
        <v>1.63</v>
      </c>
      <c r="F32" s="2">
        <v>4.54</v>
      </c>
      <c r="G32" s="2">
        <v>1.22</v>
      </c>
      <c r="H32" s="2">
        <v>2.65</v>
      </c>
      <c r="I32" s="2">
        <v>3</v>
      </c>
      <c r="J32" s="2">
        <v>3</v>
      </c>
      <c r="K32" s="2">
        <v>3.94</v>
      </c>
      <c r="L32" s="5">
        <v>17</v>
      </c>
      <c r="M32" s="5">
        <v>23</v>
      </c>
      <c r="N32" s="2">
        <v>8.25</v>
      </c>
      <c r="O32" s="5">
        <v>11</v>
      </c>
      <c r="P32" s="1">
        <v>16</v>
      </c>
      <c r="Q32" s="1">
        <v>20</v>
      </c>
      <c r="R32" s="1">
        <v>22</v>
      </c>
      <c r="S32" s="1">
        <v>30</v>
      </c>
      <c r="T32" s="1">
        <v>34</v>
      </c>
      <c r="U32" s="1">
        <v>22</v>
      </c>
      <c r="V32" s="1">
        <v>18</v>
      </c>
      <c r="W32" s="1">
        <v>26</v>
      </c>
      <c r="X32" s="1">
        <v>47</v>
      </c>
      <c r="Y32" s="1">
        <v>35</v>
      </c>
      <c r="Z32" s="1">
        <v>33</v>
      </c>
      <c r="AA32" s="1">
        <v>67</v>
      </c>
    </row>
    <row r="33" spans="1:27" s="1" customFormat="1">
      <c r="A33" s="2" t="s">
        <v>1049</v>
      </c>
      <c r="B33" s="2">
        <v>2.9</v>
      </c>
      <c r="C33" s="2">
        <v>70</v>
      </c>
      <c r="D33" s="2">
        <v>12.9</v>
      </c>
      <c r="E33" s="2">
        <v>3.5</v>
      </c>
      <c r="F33" s="2">
        <v>8</v>
      </c>
      <c r="G33" s="2">
        <v>4.9000000000000004</v>
      </c>
      <c r="H33" s="2">
        <v>8</v>
      </c>
      <c r="K33" s="2">
        <v>10.1</v>
      </c>
      <c r="L33" s="2">
        <v>28</v>
      </c>
      <c r="M33" s="2">
        <v>36</v>
      </c>
      <c r="N33" s="2">
        <v>15</v>
      </c>
      <c r="O33" s="2">
        <v>16.899999999999999</v>
      </c>
      <c r="P33" s="1">
        <v>107</v>
      </c>
      <c r="Q33" s="1">
        <v>63</v>
      </c>
      <c r="R33" s="1">
        <v>65</v>
      </c>
      <c r="S33" s="1">
        <v>1608</v>
      </c>
      <c r="T33" s="1">
        <v>93</v>
      </c>
      <c r="U33" s="1">
        <v>348</v>
      </c>
      <c r="V33" s="1">
        <v>44</v>
      </c>
      <c r="W33" s="1">
        <v>45</v>
      </c>
      <c r="X33" s="1">
        <v>77</v>
      </c>
      <c r="Y33" s="1">
        <v>381</v>
      </c>
      <c r="Z33" s="1">
        <v>199</v>
      </c>
      <c r="AA33" s="1">
        <v>206</v>
      </c>
    </row>
    <row r="34" spans="1:27" s="1" customFormat="1">
      <c r="A34" s="2" t="s">
        <v>1050</v>
      </c>
      <c r="B34" s="2">
        <v>0.73</v>
      </c>
      <c r="C34" s="2">
        <v>1.77</v>
      </c>
      <c r="D34" s="2">
        <v>0.72</v>
      </c>
      <c r="E34" s="2">
        <v>0.62</v>
      </c>
      <c r="F34" s="2">
        <v>0.73</v>
      </c>
      <c r="G34" s="2">
        <v>0.91</v>
      </c>
      <c r="H34" s="2">
        <v>0.67</v>
      </c>
      <c r="I34" s="2">
        <v>0.5</v>
      </c>
      <c r="J34" s="2" t="s">
        <v>1051</v>
      </c>
      <c r="K34" s="2">
        <v>0.8</v>
      </c>
      <c r="L34" s="2">
        <v>0.48</v>
      </c>
      <c r="M34" s="2">
        <v>0.74</v>
      </c>
      <c r="N34" s="2">
        <v>0.56000000000000005</v>
      </c>
      <c r="O34" s="2">
        <v>0.45</v>
      </c>
      <c r="P34" s="1">
        <v>8.9</v>
      </c>
      <c r="Q34" s="1">
        <v>14</v>
      </c>
      <c r="R34" s="1">
        <v>3.4</v>
      </c>
      <c r="S34" s="1">
        <v>21</v>
      </c>
      <c r="T34" s="1">
        <v>35</v>
      </c>
      <c r="U34" s="1">
        <v>15</v>
      </c>
      <c r="V34" s="1">
        <v>4.4000000000000004</v>
      </c>
      <c r="W34" s="1">
        <v>1.4</v>
      </c>
      <c r="X34" s="1">
        <v>20</v>
      </c>
      <c r="Y34" s="1">
        <v>6.6</v>
      </c>
      <c r="Z34" s="1">
        <v>8.1</v>
      </c>
      <c r="AA34" s="1">
        <v>16</v>
      </c>
    </row>
    <row r="35" spans="1:27" s="1" customFormat="1">
      <c r="A35" s="2" t="s">
        <v>1052</v>
      </c>
      <c r="B35" s="2">
        <v>0.27</v>
      </c>
      <c r="C35" s="2">
        <v>7.0000000000000007E-2</v>
      </c>
      <c r="D35" s="2">
        <v>0.16</v>
      </c>
      <c r="E35" s="2">
        <v>0.26</v>
      </c>
      <c r="F35" s="2">
        <v>0.11</v>
      </c>
      <c r="G35" s="2">
        <v>0.16</v>
      </c>
      <c r="H35" s="2">
        <v>0.22</v>
      </c>
      <c r="K35" s="2">
        <v>0.1</v>
      </c>
      <c r="L35" s="2">
        <v>0.11</v>
      </c>
      <c r="M35" s="2">
        <v>0.24</v>
      </c>
      <c r="N35" s="2">
        <v>0.02</v>
      </c>
      <c r="O35" s="2">
        <v>0.09</v>
      </c>
      <c r="P35" s="1">
        <v>0.03</v>
      </c>
      <c r="Q35" s="1">
        <v>0.03</v>
      </c>
      <c r="R35" s="1">
        <v>0.01</v>
      </c>
      <c r="S35" s="1">
        <v>0.04</v>
      </c>
      <c r="T35" s="1">
        <v>0.02</v>
      </c>
      <c r="U35" s="1">
        <v>0.06</v>
      </c>
      <c r="V35" s="1">
        <v>0.03</v>
      </c>
      <c r="W35" s="1">
        <v>0.02</v>
      </c>
      <c r="X35" s="1">
        <v>0.01</v>
      </c>
      <c r="AA35" s="1">
        <v>0.48</v>
      </c>
    </row>
    <row r="36" spans="1:27" s="1" customFormat="1">
      <c r="A36" s="2" t="s">
        <v>1053</v>
      </c>
      <c r="B36" s="6">
        <v>161</v>
      </c>
      <c r="C36" s="6">
        <v>575</v>
      </c>
      <c r="D36" s="6">
        <v>180</v>
      </c>
      <c r="E36" s="6">
        <v>52</v>
      </c>
      <c r="F36" s="6">
        <v>120</v>
      </c>
      <c r="G36" s="6">
        <v>305</v>
      </c>
      <c r="H36" s="6">
        <v>53</v>
      </c>
      <c r="I36" s="6">
        <v>66</v>
      </c>
      <c r="J36" s="6">
        <v>56</v>
      </c>
      <c r="K36" s="6">
        <v>420</v>
      </c>
      <c r="L36" s="6">
        <v>19</v>
      </c>
      <c r="M36" s="6">
        <v>25</v>
      </c>
      <c r="N36" s="6">
        <v>83</v>
      </c>
      <c r="O36" s="6">
        <v>12</v>
      </c>
      <c r="P36" s="1">
        <v>143</v>
      </c>
      <c r="Q36" s="1">
        <v>152</v>
      </c>
      <c r="R36" s="1">
        <v>12</v>
      </c>
      <c r="S36" s="1">
        <v>152</v>
      </c>
      <c r="T36" s="1">
        <v>80</v>
      </c>
      <c r="U36" s="1">
        <v>60</v>
      </c>
      <c r="V36" s="1">
        <v>72</v>
      </c>
      <c r="W36" s="1">
        <v>27</v>
      </c>
      <c r="X36" s="1">
        <v>361</v>
      </c>
      <c r="Y36" s="1">
        <v>445</v>
      </c>
      <c r="Z36" s="1">
        <v>585</v>
      </c>
      <c r="AA36" s="1">
        <v>1580</v>
      </c>
    </row>
    <row r="37" spans="1:27" s="1" customFormat="1">
      <c r="A37" s="2" t="s">
        <v>1054</v>
      </c>
      <c r="B37" s="2">
        <v>2.61</v>
      </c>
      <c r="C37" s="2">
        <v>4.21</v>
      </c>
      <c r="D37" s="2">
        <v>2.39</v>
      </c>
      <c r="E37" s="2">
        <v>1.74</v>
      </c>
      <c r="F37" s="2">
        <v>2.0299999999999998</v>
      </c>
      <c r="G37" s="2">
        <v>2.12</v>
      </c>
      <c r="H37" s="2">
        <v>2.34</v>
      </c>
      <c r="K37" s="2">
        <v>3.23</v>
      </c>
      <c r="L37" s="2">
        <v>1.1100000000000001</v>
      </c>
      <c r="M37" s="2">
        <v>2.04</v>
      </c>
      <c r="N37" s="2">
        <v>2.2200000000000002</v>
      </c>
      <c r="O37" s="2">
        <v>1.32</v>
      </c>
      <c r="P37" s="1">
        <v>15.5</v>
      </c>
      <c r="Q37" s="1">
        <v>10.4</v>
      </c>
      <c r="R37" s="1">
        <v>4</v>
      </c>
      <c r="S37" s="1">
        <v>13.6</v>
      </c>
      <c r="T37" s="1">
        <v>4.4000000000000004</v>
      </c>
      <c r="U37" s="1">
        <v>14.7</v>
      </c>
      <c r="V37" s="1">
        <v>11.3</v>
      </c>
      <c r="W37" s="1">
        <v>2.6</v>
      </c>
      <c r="X37" s="1">
        <v>10.199999999999999</v>
      </c>
      <c r="Y37" s="1">
        <v>33.200000000000003</v>
      </c>
      <c r="Z37" s="1">
        <v>22.9</v>
      </c>
      <c r="AA37" s="1">
        <v>29.2</v>
      </c>
    </row>
    <row r="38" spans="1:27" s="1" customFormat="1">
      <c r="A38" s="2" t="s">
        <v>1055</v>
      </c>
      <c r="B38" s="2">
        <v>3.05</v>
      </c>
      <c r="C38" s="2">
        <v>8.84</v>
      </c>
      <c r="D38" s="2">
        <v>4.4000000000000004</v>
      </c>
      <c r="E38" s="2">
        <v>2.58</v>
      </c>
      <c r="F38" s="2">
        <v>4.3600000000000003</v>
      </c>
      <c r="G38" s="2">
        <v>4.3600000000000003</v>
      </c>
      <c r="H38" s="2">
        <v>3.92</v>
      </c>
      <c r="K38" s="2">
        <v>6.44</v>
      </c>
      <c r="L38" s="2">
        <v>4.43</v>
      </c>
      <c r="M38" s="2">
        <v>6.07</v>
      </c>
      <c r="N38" s="2">
        <v>7.8</v>
      </c>
      <c r="O38" s="2">
        <v>2.73</v>
      </c>
      <c r="P38" s="1">
        <v>38.299999999999997</v>
      </c>
      <c r="Q38" s="1">
        <v>25</v>
      </c>
      <c r="R38" s="1">
        <v>13.4</v>
      </c>
      <c r="S38" s="1">
        <v>30.8</v>
      </c>
      <c r="T38" s="1">
        <v>9.1999999999999993</v>
      </c>
      <c r="U38" s="1">
        <v>37</v>
      </c>
      <c r="V38" s="1">
        <v>30</v>
      </c>
      <c r="W38" s="1">
        <v>8.1999999999999993</v>
      </c>
      <c r="X38" s="1">
        <v>17.899999999999999</v>
      </c>
      <c r="Y38" s="1">
        <v>66.099999999999994</v>
      </c>
      <c r="Z38" s="1">
        <v>48.7</v>
      </c>
      <c r="AA38" s="1">
        <v>49.4</v>
      </c>
    </row>
    <row r="39" spans="1:27" s="1" customFormat="1">
      <c r="A39" s="2" t="s">
        <v>1056</v>
      </c>
      <c r="B39" s="2">
        <v>0.4</v>
      </c>
      <c r="C39" s="2">
        <v>1.1399999999999999</v>
      </c>
      <c r="D39" s="2">
        <v>0.63</v>
      </c>
      <c r="E39" s="2">
        <v>0.32</v>
      </c>
      <c r="F39" s="2">
        <v>0.59</v>
      </c>
      <c r="G39" s="2">
        <v>0.52</v>
      </c>
      <c r="H39" s="2">
        <v>0.5</v>
      </c>
      <c r="K39" s="2">
        <v>0.86</v>
      </c>
      <c r="L39" s="2">
        <v>0.67</v>
      </c>
      <c r="M39" s="2">
        <v>1.1200000000000001</v>
      </c>
      <c r="N39" s="2">
        <v>1.03</v>
      </c>
      <c r="O39" s="2">
        <v>0.54</v>
      </c>
      <c r="P39" s="1">
        <v>4.6100000000000003</v>
      </c>
      <c r="Q39" s="1">
        <v>3.56</v>
      </c>
      <c r="R39" s="1">
        <v>2.06</v>
      </c>
      <c r="S39" s="1">
        <v>4.47</v>
      </c>
      <c r="T39" s="1">
        <v>1.19</v>
      </c>
      <c r="U39" s="1">
        <v>4.72</v>
      </c>
      <c r="V39" s="1">
        <v>4.2</v>
      </c>
      <c r="W39" s="1">
        <v>1.38</v>
      </c>
      <c r="X39" s="1">
        <v>1.65</v>
      </c>
      <c r="Y39" s="1">
        <v>7.25</v>
      </c>
      <c r="Z39" s="1">
        <v>5.62</v>
      </c>
      <c r="AA39" s="1">
        <v>5.28</v>
      </c>
    </row>
    <row r="40" spans="1:27" s="1" customFormat="1">
      <c r="A40" s="2" t="s">
        <v>1057</v>
      </c>
      <c r="B40" s="2">
        <v>1.6</v>
      </c>
      <c r="C40" s="2">
        <v>5.71</v>
      </c>
      <c r="D40" s="2">
        <v>3.36</v>
      </c>
      <c r="E40" s="2">
        <v>1.5</v>
      </c>
      <c r="F40" s="2">
        <v>3</v>
      </c>
      <c r="G40" s="2">
        <v>2.1800000000000002</v>
      </c>
      <c r="H40" s="2">
        <v>2.4500000000000002</v>
      </c>
      <c r="K40" s="2">
        <v>4.17</v>
      </c>
      <c r="L40" s="2">
        <v>4.33</v>
      </c>
      <c r="M40" s="2">
        <v>7.2</v>
      </c>
      <c r="N40" s="2">
        <v>5.5</v>
      </c>
      <c r="O40" s="2">
        <v>3.5</v>
      </c>
      <c r="P40" s="1">
        <v>21.2</v>
      </c>
      <c r="Q40" s="1">
        <v>16.899999999999999</v>
      </c>
      <c r="R40" s="1">
        <v>11.1</v>
      </c>
      <c r="S40" s="1">
        <v>21</v>
      </c>
      <c r="T40" s="1">
        <v>5.7</v>
      </c>
      <c r="U40" s="1">
        <v>22.6</v>
      </c>
      <c r="V40" s="1">
        <v>18.100000000000001</v>
      </c>
      <c r="W40" s="1">
        <v>8</v>
      </c>
      <c r="X40" s="1">
        <v>7.3</v>
      </c>
      <c r="Y40" s="1">
        <v>29.7</v>
      </c>
      <c r="Z40" s="1">
        <v>23.4</v>
      </c>
      <c r="AA40" s="1">
        <v>21.3</v>
      </c>
    </row>
    <row r="41" spans="1:27" s="1" customFormat="1">
      <c r="A41" s="2" t="s">
        <v>1058</v>
      </c>
      <c r="B41" s="2">
        <v>0.26</v>
      </c>
      <c r="C41" s="2">
        <v>1.65</v>
      </c>
      <c r="D41" s="2">
        <v>1</v>
      </c>
      <c r="E41" s="2">
        <v>0.32</v>
      </c>
      <c r="F41" s="2">
        <v>0.84</v>
      </c>
      <c r="G41" s="2">
        <v>0.36</v>
      </c>
      <c r="H41" s="2">
        <v>0.62</v>
      </c>
      <c r="K41" s="2">
        <v>1.06</v>
      </c>
      <c r="L41" s="2">
        <v>1.7</v>
      </c>
      <c r="M41" s="2">
        <v>2.7</v>
      </c>
      <c r="N41" s="2">
        <v>1.62</v>
      </c>
      <c r="O41" s="2">
        <v>1.31</v>
      </c>
      <c r="P41" s="1">
        <v>4.4400000000000004</v>
      </c>
      <c r="Q41" s="1">
        <v>4.13</v>
      </c>
      <c r="R41" s="1">
        <v>3.6</v>
      </c>
      <c r="S41" s="1">
        <v>5.36</v>
      </c>
      <c r="T41" s="1">
        <v>1.64</v>
      </c>
      <c r="U41" s="1">
        <v>4.28</v>
      </c>
      <c r="V41" s="1">
        <v>4.38</v>
      </c>
      <c r="W41" s="1">
        <v>2.9</v>
      </c>
      <c r="X41" s="1">
        <v>3.32</v>
      </c>
      <c r="Y41" s="1">
        <v>6.46</v>
      </c>
      <c r="Z41" s="1">
        <v>5.36</v>
      </c>
      <c r="AA41" s="1">
        <v>6.18</v>
      </c>
    </row>
    <row r="42" spans="1:27" s="1" customFormat="1">
      <c r="A42" s="2" t="s">
        <v>1059</v>
      </c>
      <c r="B42" s="2">
        <v>0.79</v>
      </c>
      <c r="C42" s="2">
        <v>1.91</v>
      </c>
      <c r="D42" s="2">
        <v>0.88</v>
      </c>
      <c r="E42" s="2">
        <v>0.36</v>
      </c>
      <c r="F42" s="2">
        <v>0.57999999999999996</v>
      </c>
      <c r="G42" s="2">
        <v>0.52</v>
      </c>
      <c r="H42" s="2">
        <v>0.56000000000000005</v>
      </c>
      <c r="K42" s="2">
        <v>1.71</v>
      </c>
      <c r="L42" s="2">
        <v>0.65</v>
      </c>
      <c r="M42" s="2">
        <v>0.94</v>
      </c>
      <c r="N42" s="2">
        <v>0.8</v>
      </c>
      <c r="O42" s="2">
        <v>0.65</v>
      </c>
      <c r="P42" s="1">
        <v>1</v>
      </c>
      <c r="Q42" s="1">
        <v>1.23</v>
      </c>
      <c r="R42" s="1">
        <v>1.25</v>
      </c>
      <c r="S42" s="1">
        <v>2.09</v>
      </c>
      <c r="T42" s="1">
        <v>1</v>
      </c>
      <c r="U42" s="1">
        <v>2.27</v>
      </c>
      <c r="V42" s="1">
        <v>1</v>
      </c>
      <c r="W42" s="1">
        <v>0.95</v>
      </c>
      <c r="X42" s="1">
        <v>1.2</v>
      </c>
      <c r="Y42" s="1">
        <v>1.61</v>
      </c>
      <c r="Z42" s="1">
        <v>1.57</v>
      </c>
      <c r="AA42" s="1">
        <v>1.25</v>
      </c>
    </row>
    <row r="43" spans="1:27" s="1" customFormat="1">
      <c r="A43" s="2" t="s">
        <v>1060</v>
      </c>
      <c r="B43" s="2">
        <v>0.23</v>
      </c>
      <c r="C43" s="2">
        <v>1.78</v>
      </c>
      <c r="D43" s="2">
        <v>0.93</v>
      </c>
      <c r="E43" s="2">
        <v>0.28999999999999998</v>
      </c>
      <c r="F43" s="2">
        <v>0.97</v>
      </c>
      <c r="G43" s="2">
        <v>0.27</v>
      </c>
      <c r="H43" s="2">
        <v>0.65</v>
      </c>
      <c r="K43" s="2">
        <v>1.07</v>
      </c>
      <c r="L43" s="2">
        <v>2.17</v>
      </c>
      <c r="M43" s="2">
        <v>3.44</v>
      </c>
      <c r="N43" s="2">
        <v>1.72</v>
      </c>
      <c r="O43" s="2">
        <v>1.58</v>
      </c>
      <c r="P43" s="1">
        <v>3.43</v>
      </c>
      <c r="Q43" s="1">
        <v>3.93</v>
      </c>
      <c r="R43" s="1">
        <v>4.0199999999999996</v>
      </c>
      <c r="S43" s="1">
        <v>5.87</v>
      </c>
      <c r="T43" s="1">
        <v>2.82</v>
      </c>
      <c r="U43" s="1">
        <v>3.49</v>
      </c>
      <c r="V43" s="1">
        <v>3.7</v>
      </c>
      <c r="W43" s="1">
        <v>3.64</v>
      </c>
      <c r="X43" s="1">
        <v>5.97</v>
      </c>
      <c r="Y43" s="1">
        <v>6.2</v>
      </c>
      <c r="Z43" s="1">
        <v>4.59</v>
      </c>
      <c r="AA43" s="1">
        <v>8.06</v>
      </c>
    </row>
    <row r="44" spans="1:27" s="1" customFormat="1">
      <c r="A44" s="2" t="s">
        <v>1061</v>
      </c>
      <c r="B44" s="2">
        <v>0.03</v>
      </c>
      <c r="C44" s="2">
        <v>0.28000000000000003</v>
      </c>
      <c r="D44" s="2">
        <v>0.14000000000000001</v>
      </c>
      <c r="E44" s="2">
        <v>0.04</v>
      </c>
      <c r="F44" s="2">
        <v>0.17</v>
      </c>
      <c r="G44" s="2">
        <v>0.04</v>
      </c>
      <c r="H44" s="2">
        <v>0.12</v>
      </c>
      <c r="K44" s="2">
        <v>0.19</v>
      </c>
      <c r="N44" s="2">
        <v>0.28999999999999998</v>
      </c>
      <c r="O44" s="2">
        <v>0.28999999999999998</v>
      </c>
      <c r="P44" s="1">
        <v>0.56000000000000005</v>
      </c>
      <c r="Q44" s="1">
        <v>0.64</v>
      </c>
      <c r="R44" s="1">
        <v>0.72</v>
      </c>
      <c r="S44" s="1">
        <v>0.99</v>
      </c>
      <c r="T44" s="1">
        <v>0.64</v>
      </c>
      <c r="U44" s="1">
        <v>0.59</v>
      </c>
      <c r="V44" s="1">
        <v>0.57999999999999996</v>
      </c>
      <c r="X44" s="1">
        <v>1.29</v>
      </c>
      <c r="Z44" s="1">
        <v>0.81</v>
      </c>
      <c r="AA44" s="1">
        <v>1.77</v>
      </c>
    </row>
    <row r="45" spans="1:27" s="1" customFormat="1">
      <c r="A45" s="2" t="s">
        <v>1062</v>
      </c>
      <c r="B45" s="2">
        <v>0.24</v>
      </c>
      <c r="C45" s="2">
        <v>1.46</v>
      </c>
      <c r="D45" s="2">
        <v>1</v>
      </c>
      <c r="E45" s="2">
        <v>0.34</v>
      </c>
      <c r="F45" s="2">
        <v>1.1200000000000001</v>
      </c>
      <c r="H45" s="2">
        <v>0.94</v>
      </c>
      <c r="K45" s="2">
        <v>0.87</v>
      </c>
      <c r="L45" s="2">
        <v>2.85</v>
      </c>
      <c r="M45" s="2">
        <v>4.3499999999999996</v>
      </c>
      <c r="O45" s="2">
        <v>2.1</v>
      </c>
      <c r="P45" s="1">
        <v>3.25</v>
      </c>
      <c r="Q45" s="1">
        <v>3.77</v>
      </c>
      <c r="R45" s="1">
        <v>4.2</v>
      </c>
      <c r="S45" s="1">
        <v>5.88</v>
      </c>
      <c r="T45" s="1">
        <v>5.38</v>
      </c>
      <c r="U45" s="1">
        <v>3.98</v>
      </c>
      <c r="V45" s="1">
        <v>3.43</v>
      </c>
      <c r="W45" s="1">
        <v>4.7699999999999996</v>
      </c>
      <c r="X45" s="1">
        <v>8.18</v>
      </c>
      <c r="Y45" s="1">
        <v>6.74</v>
      </c>
      <c r="Z45" s="1">
        <v>5.26</v>
      </c>
      <c r="AA45" s="1">
        <v>12.36</v>
      </c>
    </row>
    <row r="46" spans="1:27" s="1" customFormat="1">
      <c r="A46" s="2" t="s">
        <v>1063</v>
      </c>
      <c r="B46" s="2">
        <v>0.05</v>
      </c>
      <c r="C46" s="2">
        <v>0.28000000000000003</v>
      </c>
      <c r="D46" s="2">
        <v>0.23</v>
      </c>
      <c r="E46" s="2">
        <v>0.08</v>
      </c>
      <c r="F46" s="2">
        <v>0.22</v>
      </c>
      <c r="G46" s="2">
        <v>0.03</v>
      </c>
      <c r="H46" s="2">
        <v>0.15</v>
      </c>
      <c r="K46" s="2">
        <v>0.21</v>
      </c>
      <c r="L46" s="2">
        <v>0.61</v>
      </c>
      <c r="M46" s="2">
        <v>0.93</v>
      </c>
      <c r="N46" s="2">
        <v>0.35</v>
      </c>
      <c r="O46" s="2">
        <v>0.46</v>
      </c>
      <c r="P46" s="1">
        <v>0.62</v>
      </c>
      <c r="Q46" s="1">
        <v>0.78</v>
      </c>
      <c r="R46" s="1">
        <v>0.9</v>
      </c>
      <c r="S46" s="1">
        <v>1.17</v>
      </c>
      <c r="T46" s="1">
        <v>1.48</v>
      </c>
      <c r="U46" s="1">
        <v>0.89</v>
      </c>
      <c r="V46" s="1">
        <v>0.71</v>
      </c>
      <c r="W46" s="1">
        <v>1.07</v>
      </c>
      <c r="X46" s="1">
        <v>1.95</v>
      </c>
      <c r="Y46" s="1">
        <v>1.4</v>
      </c>
      <c r="Z46" s="1">
        <v>1.23</v>
      </c>
      <c r="AA46" s="1">
        <v>2.82</v>
      </c>
    </row>
    <row r="47" spans="1:27" s="1" customFormat="1">
      <c r="A47" s="2" t="s">
        <v>1064</v>
      </c>
      <c r="B47" s="2">
        <v>0.1</v>
      </c>
      <c r="C47" s="2">
        <v>0.68</v>
      </c>
      <c r="D47" s="2">
        <v>0.55000000000000004</v>
      </c>
      <c r="E47" s="2">
        <v>0.22</v>
      </c>
      <c r="F47" s="2">
        <v>0.56000000000000005</v>
      </c>
      <c r="G47" s="2">
        <v>0.08</v>
      </c>
      <c r="H47" s="2">
        <v>0.37</v>
      </c>
      <c r="K47" s="2">
        <v>0.52</v>
      </c>
      <c r="L47" s="2">
        <v>1.68</v>
      </c>
      <c r="M47" s="2">
        <v>2.44</v>
      </c>
      <c r="N47" s="2">
        <v>0.92</v>
      </c>
      <c r="O47" s="2">
        <v>1.23</v>
      </c>
      <c r="P47" s="1">
        <v>1.69</v>
      </c>
      <c r="Q47" s="1">
        <v>2.17</v>
      </c>
      <c r="R47" s="1">
        <v>2.29</v>
      </c>
      <c r="S47" s="1">
        <v>3.4</v>
      </c>
      <c r="T47" s="1">
        <v>5</v>
      </c>
      <c r="U47" s="1">
        <v>2.48</v>
      </c>
      <c r="V47" s="1">
        <v>2.08</v>
      </c>
      <c r="W47" s="1">
        <v>2.96</v>
      </c>
      <c r="X47" s="1">
        <v>5.61</v>
      </c>
      <c r="Y47" s="1">
        <v>3.9</v>
      </c>
      <c r="Z47" s="1">
        <v>3.83</v>
      </c>
      <c r="AA47" s="1">
        <v>8.02</v>
      </c>
    </row>
    <row r="48" spans="1:27" s="1" customFormat="1">
      <c r="A48" s="2" t="s">
        <v>1065</v>
      </c>
      <c r="B48" s="2">
        <v>0.08</v>
      </c>
      <c r="C48" s="2">
        <v>0.8</v>
      </c>
      <c r="D48" s="2">
        <v>0.54</v>
      </c>
      <c r="E48" s="2">
        <v>0.16</v>
      </c>
      <c r="F48" s="2">
        <v>0.54</v>
      </c>
      <c r="G48" s="2">
        <v>0.06</v>
      </c>
      <c r="H48" s="2">
        <v>0.36</v>
      </c>
      <c r="K48" s="2">
        <v>0.51</v>
      </c>
      <c r="L48" s="2">
        <v>1.52</v>
      </c>
      <c r="M48" s="2">
        <v>2.09</v>
      </c>
      <c r="N48" s="2">
        <v>0.6</v>
      </c>
      <c r="O48" s="2">
        <v>1.03</v>
      </c>
      <c r="P48" s="1">
        <v>1.5</v>
      </c>
      <c r="Q48" s="1">
        <v>1.81</v>
      </c>
      <c r="R48" s="1">
        <v>1.75</v>
      </c>
      <c r="S48" s="1">
        <v>3.19</v>
      </c>
      <c r="T48" s="1">
        <v>5.35</v>
      </c>
      <c r="U48" s="1">
        <v>2.84</v>
      </c>
      <c r="V48" s="1">
        <v>1.85</v>
      </c>
      <c r="W48" s="1">
        <v>2.8</v>
      </c>
      <c r="X48" s="1">
        <v>5.7</v>
      </c>
      <c r="Y48" s="1">
        <v>4.08</v>
      </c>
      <c r="Z48" s="1">
        <v>4.43</v>
      </c>
      <c r="AA48" s="1">
        <v>7.96</v>
      </c>
    </row>
    <row r="49" spans="1:27" s="1" customFormat="1">
      <c r="A49" s="2" t="s">
        <v>1066</v>
      </c>
      <c r="B49" s="2">
        <v>7.0000000000000007E-2</v>
      </c>
      <c r="C49" s="2">
        <v>1.84</v>
      </c>
      <c r="D49" s="2">
        <v>0.45</v>
      </c>
      <c r="E49" s="2">
        <v>0.15</v>
      </c>
      <c r="F49" s="2">
        <v>0.32</v>
      </c>
      <c r="G49" s="2">
        <v>0.09</v>
      </c>
      <c r="H49" s="2">
        <v>0.3</v>
      </c>
      <c r="K49" s="2">
        <v>0.33</v>
      </c>
      <c r="L49" s="2">
        <v>0.71</v>
      </c>
      <c r="M49" s="2">
        <v>1.07</v>
      </c>
      <c r="N49" s="2">
        <v>0.49</v>
      </c>
      <c r="O49" s="2">
        <v>0.63</v>
      </c>
      <c r="P49" s="1">
        <v>3.19</v>
      </c>
      <c r="Q49" s="1">
        <v>2.15</v>
      </c>
      <c r="R49" s="1">
        <v>2.11</v>
      </c>
      <c r="S49" s="1">
        <v>33.9</v>
      </c>
      <c r="T49" s="1">
        <v>2.5</v>
      </c>
      <c r="U49" s="1">
        <v>7.21</v>
      </c>
      <c r="V49" s="1">
        <v>1.31</v>
      </c>
      <c r="W49" s="1">
        <v>1.1100000000000001</v>
      </c>
      <c r="X49" s="1">
        <v>1.78</v>
      </c>
      <c r="Y49" s="1">
        <v>9.09</v>
      </c>
      <c r="Z49" s="1">
        <v>5.75</v>
      </c>
      <c r="AA49" s="1">
        <v>6.54</v>
      </c>
    </row>
    <row r="50" spans="1:27" s="1" customFormat="1">
      <c r="A50" s="2" t="s">
        <v>1067</v>
      </c>
      <c r="B50" s="2">
        <v>1.04</v>
      </c>
      <c r="C50" s="2">
        <v>1.21</v>
      </c>
      <c r="D50" s="2">
        <v>1.1499999999999999</v>
      </c>
      <c r="E50" s="2">
        <v>0.87</v>
      </c>
      <c r="F50" s="2">
        <v>2.0499999999999998</v>
      </c>
      <c r="G50" s="2">
        <v>0.47</v>
      </c>
      <c r="H50" s="2">
        <v>2.0499999999999998</v>
      </c>
      <c r="K50" s="2">
        <v>1.1499999999999999</v>
      </c>
      <c r="L50" s="2">
        <v>0.59</v>
      </c>
      <c r="M50" s="2">
        <v>0.76</v>
      </c>
      <c r="N50" s="2">
        <v>1.78</v>
      </c>
      <c r="O50" s="2">
        <v>0.28000000000000003</v>
      </c>
      <c r="P50" s="1">
        <v>3.3</v>
      </c>
      <c r="Q50" s="1">
        <v>5.6</v>
      </c>
      <c r="R50" s="1">
        <v>0.6</v>
      </c>
      <c r="S50" s="1">
        <v>3.5</v>
      </c>
      <c r="T50" s="1">
        <v>1.9</v>
      </c>
      <c r="U50" s="1">
        <v>1.5</v>
      </c>
      <c r="V50" s="1">
        <v>3.1</v>
      </c>
      <c r="W50" s="1">
        <v>0.8</v>
      </c>
      <c r="X50" s="1">
        <v>4.5</v>
      </c>
      <c r="Y50" s="1">
        <v>8.3000000000000007</v>
      </c>
      <c r="Z50" s="1">
        <v>5.0999999999999996</v>
      </c>
      <c r="AA50" s="1">
        <v>8.1</v>
      </c>
    </row>
    <row r="51" spans="1:27" s="1" customFormat="1">
      <c r="A51" s="2" t="s">
        <v>1068</v>
      </c>
      <c r="C51" s="2">
        <v>0.15</v>
      </c>
      <c r="D51" s="2">
        <v>0.03</v>
      </c>
      <c r="E51" s="2">
        <v>0.02</v>
      </c>
      <c r="F51" s="2">
        <v>7.0000000000000007E-2</v>
      </c>
      <c r="G51" s="2">
        <v>0.04</v>
      </c>
      <c r="H51" s="2">
        <v>7.0000000000000007E-2</v>
      </c>
      <c r="K51" s="2">
        <v>0.11</v>
      </c>
      <c r="L51" s="2">
        <v>0.03</v>
      </c>
      <c r="M51" s="2">
        <v>0.04</v>
      </c>
      <c r="N51" s="2">
        <v>0.1</v>
      </c>
      <c r="O51" s="2">
        <v>0.03</v>
      </c>
      <c r="P51" s="1">
        <v>0.55000000000000004</v>
      </c>
      <c r="Q51" s="1">
        <v>0.09</v>
      </c>
      <c r="R51" s="1">
        <v>0.23</v>
      </c>
      <c r="S51" s="1">
        <v>0.47</v>
      </c>
      <c r="T51" s="1">
        <v>0.35</v>
      </c>
      <c r="U51" s="1">
        <v>0.15</v>
      </c>
      <c r="V51" s="1">
        <v>0.86</v>
      </c>
      <c r="W51" s="1">
        <v>0.04</v>
      </c>
      <c r="X51" s="1">
        <v>0.08</v>
      </c>
      <c r="Y51" s="1">
        <v>1.1399999999999999</v>
      </c>
      <c r="Z51" s="1">
        <v>3.24</v>
      </c>
      <c r="AA51" s="1">
        <v>0.98</v>
      </c>
    </row>
    <row r="52" spans="1:27" s="1" customFormat="1">
      <c r="A52" s="2" t="s">
        <v>1069</v>
      </c>
      <c r="C52" s="2">
        <v>0.13</v>
      </c>
      <c r="D52" s="2">
        <v>0.02</v>
      </c>
      <c r="F52" s="2">
        <v>0.02</v>
      </c>
      <c r="G52" s="2">
        <v>0.02</v>
      </c>
      <c r="H52" s="2">
        <v>0.02</v>
      </c>
      <c r="K52" s="2">
        <v>0.05</v>
      </c>
      <c r="M52" s="2">
        <v>0.01</v>
      </c>
      <c r="N52" s="2">
        <v>0.03</v>
      </c>
      <c r="O52" s="2">
        <v>0.01</v>
      </c>
      <c r="P52" s="1">
        <v>0.18</v>
      </c>
      <c r="Q52" s="1">
        <v>0.04</v>
      </c>
      <c r="R52" s="1">
        <v>0.05</v>
      </c>
      <c r="S52" s="1">
        <v>0.63</v>
      </c>
      <c r="T52" s="1">
        <v>0.13</v>
      </c>
      <c r="U52" s="1">
        <v>0.09</v>
      </c>
      <c r="V52" s="1">
        <v>0.08</v>
      </c>
      <c r="W52" s="1">
        <v>0.01</v>
      </c>
      <c r="X52" s="1">
        <v>0.15</v>
      </c>
      <c r="Y52" s="1">
        <v>0.37</v>
      </c>
      <c r="Z52" s="1">
        <v>0.85</v>
      </c>
      <c r="AA52" s="1">
        <v>0.37</v>
      </c>
    </row>
    <row r="53" spans="1:27" s="1" customFormat="1">
      <c r="A53" s="2" t="s">
        <v>1070</v>
      </c>
      <c r="B53" s="2">
        <v>0.43</v>
      </c>
      <c r="C53" s="2">
        <v>0.54</v>
      </c>
      <c r="D53" s="2">
        <v>0.17</v>
      </c>
      <c r="E53" s="2">
        <v>0.2</v>
      </c>
      <c r="F53" s="2">
        <v>0.25</v>
      </c>
      <c r="G53" s="2">
        <v>0.2</v>
      </c>
      <c r="H53" s="2">
        <v>0.27</v>
      </c>
      <c r="K53" s="2">
        <v>0.46</v>
      </c>
      <c r="M53" s="2">
        <v>0.28000000000000003</v>
      </c>
      <c r="N53" s="2">
        <v>0.1</v>
      </c>
      <c r="O53" s="2">
        <v>0.34</v>
      </c>
    </row>
    <row r="54" spans="1:27" s="1" customFormat="1">
      <c r="A54" s="2" t="s">
        <v>1071</v>
      </c>
      <c r="B54" s="2">
        <v>0.59</v>
      </c>
      <c r="C54" s="2">
        <v>0.8</v>
      </c>
      <c r="D54" s="2">
        <v>0.57999999999999996</v>
      </c>
      <c r="E54" s="2">
        <v>0.44</v>
      </c>
      <c r="F54" s="2">
        <v>0.55000000000000004</v>
      </c>
      <c r="G54" s="2">
        <v>0.32</v>
      </c>
      <c r="H54" s="2">
        <v>0.55000000000000004</v>
      </c>
      <c r="K54" s="2">
        <v>0.48</v>
      </c>
      <c r="L54" s="2">
        <v>0.98</v>
      </c>
      <c r="M54" s="2">
        <v>1.32</v>
      </c>
      <c r="N54" s="2">
        <v>0.55000000000000004</v>
      </c>
      <c r="O54" s="2">
        <v>0.65</v>
      </c>
      <c r="P54" s="1">
        <v>1.6</v>
      </c>
      <c r="Q54" s="1">
        <v>2</v>
      </c>
      <c r="R54" s="1">
        <v>2.2000000000000002</v>
      </c>
      <c r="S54" s="1">
        <v>7.6</v>
      </c>
      <c r="T54" s="1">
        <v>1.2</v>
      </c>
      <c r="U54" s="1">
        <v>2.6</v>
      </c>
      <c r="V54" s="1">
        <v>0.8</v>
      </c>
      <c r="W54" s="1">
        <v>1.5</v>
      </c>
      <c r="X54" s="1">
        <v>1</v>
      </c>
      <c r="Y54" s="1">
        <v>1.7</v>
      </c>
      <c r="Z54" s="1">
        <v>2.8</v>
      </c>
      <c r="AA54" s="1">
        <v>2.5</v>
      </c>
    </row>
    <row r="55" spans="1:27" s="1" customFormat="1">
      <c r="A55" s="2" t="s">
        <v>1072</v>
      </c>
      <c r="B55" s="2">
        <v>0.28999999999999998</v>
      </c>
      <c r="C55" s="2">
        <v>0.41</v>
      </c>
      <c r="D55" s="2">
        <v>0.15</v>
      </c>
      <c r="E55" s="2">
        <v>0.15</v>
      </c>
      <c r="F55" s="2">
        <v>0.16</v>
      </c>
      <c r="G55" s="2">
        <v>0.1</v>
      </c>
      <c r="H55" s="2">
        <v>0.17</v>
      </c>
      <c r="K55" s="2">
        <v>0.2</v>
      </c>
      <c r="L55" s="2">
        <v>0.34</v>
      </c>
      <c r="M55" s="2">
        <v>0.53</v>
      </c>
      <c r="N55" s="2">
        <v>0.12</v>
      </c>
      <c r="O55" s="2">
        <v>0.23</v>
      </c>
      <c r="P55" s="1">
        <v>0.5</v>
      </c>
      <c r="Q55" s="1">
        <v>0.4</v>
      </c>
      <c r="R55" s="1">
        <v>0.4</v>
      </c>
      <c r="S55" s="1">
        <v>0.8</v>
      </c>
      <c r="T55" s="1">
        <v>1.1000000000000001</v>
      </c>
      <c r="U55" s="1">
        <v>1</v>
      </c>
      <c r="V55" s="1">
        <v>0.7</v>
      </c>
      <c r="W55" s="1">
        <v>0.4</v>
      </c>
      <c r="X55" s="1">
        <v>0.8</v>
      </c>
      <c r="Y55" s="1">
        <v>1.5</v>
      </c>
      <c r="Z55" s="1">
        <v>1.9</v>
      </c>
      <c r="AA55" s="1">
        <v>0.9</v>
      </c>
    </row>
    <row r="56" spans="1:27" s="2" customFormat="1">
      <c r="A56" s="2" t="s">
        <v>1073</v>
      </c>
      <c r="B56" s="2">
        <v>9.8764332807516304</v>
      </c>
      <c r="C56" s="2">
        <v>3.40725807090831</v>
      </c>
      <c r="D56" s="2">
        <v>2.7897470873401602</v>
      </c>
      <c r="E56" s="2">
        <v>3.6128684422820401</v>
      </c>
      <c r="F56" s="2">
        <v>1.96438277976803</v>
      </c>
      <c r="G56" s="2">
        <v>5.0991037218338002</v>
      </c>
      <c r="H56" s="2">
        <v>2.6968645768492698</v>
      </c>
      <c r="K56" s="2">
        <v>4.9087953198682301</v>
      </c>
      <c r="L56" s="2">
        <v>1.0346242752400601</v>
      </c>
      <c r="M56" s="2">
        <v>0.94295373524528803</v>
      </c>
      <c r="N56" s="2">
        <v>1.4651830680215601</v>
      </c>
      <c r="O56" s="2">
        <v>1.3812516196762401</v>
      </c>
      <c r="P56" s="2">
        <v>0.78340274665014897</v>
      </c>
      <c r="Q56" s="2">
        <v>0.93337775318168403</v>
      </c>
      <c r="R56" s="2">
        <v>1.0045449414441201</v>
      </c>
      <c r="S56" s="2">
        <v>1.1391173733548601</v>
      </c>
      <c r="T56" s="2">
        <v>1.4215991553801699</v>
      </c>
      <c r="U56" s="2">
        <v>1.79562190247021</v>
      </c>
      <c r="V56" s="2">
        <v>0.75942644753992705</v>
      </c>
      <c r="W56" s="2">
        <v>0.89391772647930601</v>
      </c>
      <c r="X56" s="2">
        <v>0.82404072128829198</v>
      </c>
      <c r="Y56" s="2">
        <v>0.77774532137800501</v>
      </c>
      <c r="Z56" s="2">
        <v>0.96768620456308696</v>
      </c>
      <c r="AA56" s="2">
        <v>0.54146687040771901</v>
      </c>
    </row>
    <row r="57" spans="1:27" s="2" customFormat="1">
      <c r="A57" s="2" t="s">
        <v>1074</v>
      </c>
      <c r="B57" s="2">
        <v>0.27969348659003801</v>
      </c>
      <c r="C57" s="2">
        <v>0.42042755344418098</v>
      </c>
      <c r="D57" s="2">
        <v>0.30125523012552302</v>
      </c>
      <c r="E57" s="2">
        <v>0.35632183908046</v>
      </c>
      <c r="F57" s="2">
        <v>0.35960591133004899</v>
      </c>
      <c r="G57" s="2">
        <v>0.429245283018868</v>
      </c>
      <c r="H57" s="2">
        <v>0.28632478632478597</v>
      </c>
      <c r="K57" s="2">
        <v>0.24767801857585101</v>
      </c>
      <c r="L57" s="2">
        <v>0.43243243243243201</v>
      </c>
      <c r="M57" s="2">
        <v>0.36274509803921601</v>
      </c>
      <c r="N57" s="2">
        <v>0.25225225225225201</v>
      </c>
      <c r="O57" s="2">
        <v>0.34090909090909099</v>
      </c>
      <c r="P57" s="2">
        <v>0.57419354838709702</v>
      </c>
      <c r="Q57" s="2">
        <v>1.34615384615385</v>
      </c>
      <c r="R57" s="2">
        <v>0.85</v>
      </c>
      <c r="S57" s="2">
        <v>1.54411764705882</v>
      </c>
      <c r="T57" s="2">
        <v>7.9545454545454497</v>
      </c>
      <c r="U57" s="2">
        <v>1.0204081632653099</v>
      </c>
      <c r="V57" s="2">
        <v>0.38938053097345099</v>
      </c>
      <c r="W57" s="2">
        <v>0.53846153846153799</v>
      </c>
      <c r="X57" s="2">
        <v>1.9607843137254899</v>
      </c>
      <c r="Y57" s="2">
        <v>0.19879518072289201</v>
      </c>
      <c r="Z57" s="2">
        <v>0.35371179039301298</v>
      </c>
      <c r="AA57" s="2">
        <v>0.54794520547945202</v>
      </c>
    </row>
    <row r="58" spans="1:27" s="2" customFormat="1">
      <c r="A58" s="2" t="s">
        <v>1075</v>
      </c>
      <c r="B58" s="2">
        <v>2.9326923076923102</v>
      </c>
      <c r="C58" s="2">
        <v>7.30578512396694</v>
      </c>
      <c r="D58" s="2">
        <v>3.8260869565217401</v>
      </c>
      <c r="E58" s="2">
        <v>2.9655172413793101</v>
      </c>
      <c r="F58" s="2">
        <v>2.1268292682926799</v>
      </c>
      <c r="G58" s="2">
        <v>9.2765957446808507</v>
      </c>
      <c r="H58" s="2">
        <v>1.9121951219512201</v>
      </c>
      <c r="K58" s="2">
        <v>5.6</v>
      </c>
      <c r="L58" s="2">
        <v>7.5084745762711904</v>
      </c>
      <c r="M58" s="2">
        <v>7.9868421052631602</v>
      </c>
      <c r="N58" s="2">
        <v>4.3820224719101102</v>
      </c>
      <c r="O58" s="2">
        <v>9.75</v>
      </c>
      <c r="P58" s="2">
        <v>11.6060606060606</v>
      </c>
      <c r="Q58" s="2">
        <v>4.46428571428571</v>
      </c>
      <c r="R58" s="2">
        <v>22.3333333333333</v>
      </c>
      <c r="S58" s="2">
        <v>8.8000000000000007</v>
      </c>
      <c r="T58" s="2">
        <v>4.8421052631578902</v>
      </c>
      <c r="U58" s="2">
        <v>24.6666666666667</v>
      </c>
      <c r="V58" s="2">
        <v>9.67741935483871</v>
      </c>
      <c r="W58" s="2">
        <v>10.25</v>
      </c>
      <c r="X58" s="2">
        <v>3.9777777777777801</v>
      </c>
      <c r="Y58" s="2">
        <v>7.9638554216867501</v>
      </c>
      <c r="Z58" s="2">
        <v>9.5490196078431406</v>
      </c>
      <c r="AA58" s="2">
        <v>6.0987654320987703</v>
      </c>
    </row>
    <row r="59" spans="1:27" s="2" customFormat="1">
      <c r="A59" s="2" t="s">
        <v>1076</v>
      </c>
      <c r="B59" s="2">
        <v>61.685823754789297</v>
      </c>
      <c r="C59" s="5">
        <v>136.579572446556</v>
      </c>
      <c r="D59" s="2">
        <v>75.313807531380704</v>
      </c>
      <c r="E59" s="2">
        <v>29.8850574712644</v>
      </c>
      <c r="F59" s="2">
        <v>59.113300492610797</v>
      </c>
      <c r="G59" s="5">
        <v>143.86792452830201</v>
      </c>
      <c r="H59" s="2">
        <v>22.649572649572701</v>
      </c>
      <c r="K59" s="5">
        <v>130.03095975232199</v>
      </c>
      <c r="L59" s="2">
        <v>17.1171171171171</v>
      </c>
      <c r="M59" s="2">
        <v>12.2549019607843</v>
      </c>
      <c r="N59" s="2">
        <v>37.387387387387399</v>
      </c>
      <c r="O59" s="2">
        <v>9.0909090909090899</v>
      </c>
      <c r="P59" s="2">
        <v>9.2258064516129004</v>
      </c>
      <c r="Q59" s="2">
        <v>14.615384615384601</v>
      </c>
      <c r="R59" s="2">
        <v>3</v>
      </c>
      <c r="S59" s="2">
        <v>11.176470588235301</v>
      </c>
      <c r="T59" s="2">
        <v>18.181818181818201</v>
      </c>
      <c r="U59" s="2">
        <v>4.0816326530612201</v>
      </c>
      <c r="V59" s="2">
        <v>6.3716814159292001</v>
      </c>
      <c r="W59" s="2">
        <v>10.384615384615399</v>
      </c>
      <c r="X59" s="2">
        <v>35.392156862745097</v>
      </c>
      <c r="Y59" s="2">
        <v>13.403614457831299</v>
      </c>
      <c r="Z59" s="2">
        <v>25.545851528384301</v>
      </c>
      <c r="AA59" s="2">
        <v>54.109589041095902</v>
      </c>
    </row>
    <row r="60" spans="1:27" ht="18">
      <c r="A60" s="7" t="s">
        <v>1077</v>
      </c>
      <c r="B60" s="1">
        <v>4.1999999999999997E-3</v>
      </c>
      <c r="C60" s="1">
        <v>7.6E-3</v>
      </c>
      <c r="D60" s="1">
        <v>3.8999999999999998E-3</v>
      </c>
      <c r="E60" s="1"/>
      <c r="F60" s="1">
        <v>1.06E-2</v>
      </c>
      <c r="G60" s="1">
        <v>4.4999999999999997E-3</v>
      </c>
      <c r="H60" s="1">
        <v>5.8999999999999999E-3</v>
      </c>
      <c r="I60" s="1"/>
      <c r="J60" s="1"/>
      <c r="K60" s="1">
        <v>1.11E-2</v>
      </c>
      <c r="L60" s="1">
        <v>3.0000000000000001E-3</v>
      </c>
      <c r="M60" s="1">
        <v>3.2899999999999999E-2</v>
      </c>
      <c r="N60" s="1">
        <v>7.1999999999999998E-3</v>
      </c>
      <c r="O60" s="1">
        <v>4.7999999999999996E-3</v>
      </c>
      <c r="P60" s="1">
        <v>2.6599999999999999E-2</v>
      </c>
      <c r="Q60" s="1">
        <v>9.5999999999999992E-3</v>
      </c>
      <c r="R60" s="1">
        <v>4.5999999999999999E-3</v>
      </c>
      <c r="S60" s="1">
        <v>1.2800000000000001E-2</v>
      </c>
      <c r="T60" s="1">
        <v>4.8399999999999999E-2</v>
      </c>
      <c r="U60" s="1">
        <v>2.46E-2</v>
      </c>
      <c r="V60" s="1">
        <v>8.5000000000000006E-3</v>
      </c>
      <c r="W60" s="1">
        <v>0.184</v>
      </c>
      <c r="X60" s="1"/>
      <c r="Y60" s="1">
        <v>3.2599999999999997E-2</v>
      </c>
      <c r="Z60" s="1">
        <v>1.8080000000000001</v>
      </c>
      <c r="AA60" s="1">
        <v>1.88</v>
      </c>
    </row>
    <row r="61" spans="1:27" ht="18">
      <c r="A61" s="7" t="s">
        <v>1078</v>
      </c>
      <c r="B61" s="1">
        <v>0.71038000000000001</v>
      </c>
      <c r="C61" s="1">
        <v>0.70950000000000002</v>
      </c>
      <c r="D61" s="1">
        <v>0.70703000000000005</v>
      </c>
      <c r="E61" s="1"/>
      <c r="F61" s="1">
        <v>0.70445999999999998</v>
      </c>
      <c r="G61" s="1">
        <v>0.70467999999999997</v>
      </c>
      <c r="H61" s="1">
        <v>0.70518999999999998</v>
      </c>
      <c r="I61" s="1"/>
      <c r="J61" s="1"/>
      <c r="K61" s="1">
        <v>0.71467000000000003</v>
      </c>
      <c r="L61" s="1">
        <v>0.70409999999999995</v>
      </c>
      <c r="M61" s="1">
        <v>0.70472999999999997</v>
      </c>
      <c r="N61" s="1">
        <v>0.70472999999999997</v>
      </c>
      <c r="O61" s="1">
        <v>0.70238999999999996</v>
      </c>
      <c r="P61" s="1">
        <v>0.71193399999999996</v>
      </c>
      <c r="Q61" s="1">
        <v>0.70804299999999998</v>
      </c>
      <c r="R61" s="1">
        <v>0.703928</v>
      </c>
      <c r="S61" s="1">
        <v>0.71324900000000002</v>
      </c>
      <c r="T61" s="1">
        <v>0.70758600000000005</v>
      </c>
      <c r="U61" s="1">
        <v>0.71299699999999999</v>
      </c>
      <c r="V61" s="1">
        <v>0.71252499999999996</v>
      </c>
      <c r="W61" s="1">
        <v>0.70516199999999996</v>
      </c>
      <c r="X61" s="1"/>
      <c r="Y61" s="1">
        <v>0.72364799999999996</v>
      </c>
      <c r="Z61" s="1">
        <v>0.71510300000000004</v>
      </c>
      <c r="AA61" s="1">
        <v>0.71634699999999996</v>
      </c>
    </row>
    <row r="62" spans="1:27" ht="18">
      <c r="A62" s="7" t="s">
        <v>1079</v>
      </c>
      <c r="B62" s="1">
        <v>0.1236</v>
      </c>
      <c r="C62" s="1">
        <v>0.16270000000000001</v>
      </c>
      <c r="D62" s="1">
        <v>0.186</v>
      </c>
      <c r="E62" s="1"/>
      <c r="F62" s="1">
        <v>0.17519999999999999</v>
      </c>
      <c r="G62" s="1">
        <v>0.1201</v>
      </c>
      <c r="H62" s="1">
        <v>0.16450000000000001</v>
      </c>
      <c r="I62" s="1"/>
      <c r="J62" s="1"/>
      <c r="K62" s="1">
        <v>0.15279999999999999</v>
      </c>
      <c r="L62" s="1">
        <v>0.25409999999999999</v>
      </c>
      <c r="M62" s="1">
        <v>0.23960000000000001</v>
      </c>
      <c r="N62" s="1">
        <v>0.18229999999999999</v>
      </c>
      <c r="O62" s="1">
        <v>0.23749999999999999</v>
      </c>
      <c r="P62" s="1">
        <v>0.1273</v>
      </c>
      <c r="Q62" s="1">
        <v>0.15290000000000001</v>
      </c>
      <c r="R62" s="1">
        <v>0.19539999999999999</v>
      </c>
      <c r="S62" s="1">
        <v>0.13700000000000001</v>
      </c>
      <c r="T62" s="1">
        <v>0.188</v>
      </c>
      <c r="U62" s="1">
        <v>0.13700000000000001</v>
      </c>
      <c r="V62" s="1">
        <v>0.13830000000000001</v>
      </c>
      <c r="W62" s="1">
        <v>0.23039999999999999</v>
      </c>
      <c r="X62" s="1"/>
      <c r="Y62" s="1">
        <v>0.13189999999999999</v>
      </c>
      <c r="Z62" s="1">
        <v>0.1265</v>
      </c>
      <c r="AA62" s="1">
        <v>0.18870000000000001</v>
      </c>
    </row>
    <row r="63" spans="1:27" ht="18">
      <c r="A63" s="7" t="s">
        <v>1080</v>
      </c>
      <c r="B63" s="1">
        <v>0.51162099999999999</v>
      </c>
      <c r="C63" s="1">
        <v>0.51179799999999998</v>
      </c>
      <c r="D63" s="1">
        <v>0.51170700000000002</v>
      </c>
      <c r="E63" s="1"/>
      <c r="F63" s="1">
        <v>0.51188100000000003</v>
      </c>
      <c r="G63" s="1">
        <v>0.51183800000000002</v>
      </c>
      <c r="H63" s="1">
        <v>0.51179399999999997</v>
      </c>
      <c r="I63" s="1"/>
      <c r="J63" s="1"/>
      <c r="K63" s="1">
        <v>0.51152500000000001</v>
      </c>
      <c r="L63" s="1">
        <v>0.51211600000000002</v>
      </c>
      <c r="M63" s="1">
        <v>0.51195599999999997</v>
      </c>
      <c r="N63" s="1">
        <v>0.51189300000000004</v>
      </c>
      <c r="O63" s="1">
        <v>0.51232599999999995</v>
      </c>
      <c r="P63" s="1">
        <v>0.51195599999999997</v>
      </c>
      <c r="Q63" s="1">
        <v>0.51219599999999998</v>
      </c>
      <c r="R63" s="1">
        <v>0.51296399999999998</v>
      </c>
      <c r="S63" s="1">
        <v>0.51201099999999999</v>
      </c>
      <c r="T63" s="1">
        <v>0.51243000000000005</v>
      </c>
      <c r="U63" s="1">
        <v>0.51188699999999998</v>
      </c>
      <c r="V63" s="1">
        <v>0.51214599999999999</v>
      </c>
      <c r="W63" s="1">
        <v>0.51288500000000004</v>
      </c>
      <c r="X63" s="1"/>
      <c r="Y63" s="1">
        <v>0.51172399999999996</v>
      </c>
      <c r="Z63" s="1">
        <v>0.51227999999999996</v>
      </c>
      <c r="AA63" s="1">
        <v>0.51228499999999999</v>
      </c>
    </row>
    <row r="64" spans="1:27">
      <c r="A64" s="1" t="s">
        <v>1081</v>
      </c>
      <c r="B64" s="8">
        <v>-19.838560543697898</v>
      </c>
      <c r="C64" s="8">
        <v>-16.385831717509198</v>
      </c>
      <c r="D64" s="8">
        <v>-18.1609634869051</v>
      </c>
      <c r="E64" s="8"/>
      <c r="F64" s="8">
        <v>-14.766755488277999</v>
      </c>
      <c r="G64" s="8">
        <v>-15.6055540166755</v>
      </c>
      <c r="H64" s="8">
        <v>-16.463859487593201</v>
      </c>
      <c r="I64" s="8"/>
      <c r="J64" s="8"/>
      <c r="K64" s="8">
        <v>-21.711227025699198</v>
      </c>
      <c r="L64" s="8">
        <v>-10.182623995880199</v>
      </c>
      <c r="M64" s="8">
        <v>-13.303734799216</v>
      </c>
      <c r="N64" s="8">
        <v>-14.532672178028101</v>
      </c>
      <c r="O64" s="8">
        <v>-6.08616606650458</v>
      </c>
      <c r="P64" s="5">
        <v>-13.303734799216</v>
      </c>
      <c r="Q64" s="5">
        <v>-8.6220685942139905</v>
      </c>
      <c r="R64" s="5">
        <v>6.3592632617925897</v>
      </c>
      <c r="S64" s="5">
        <v>-12.230852960569701</v>
      </c>
      <c r="T64" s="5">
        <v>-4.0574440443352797</v>
      </c>
      <c r="U64" s="5">
        <v>-14.649713833154699</v>
      </c>
      <c r="V64" s="5">
        <v>-9.5974157202560804</v>
      </c>
      <c r="W64" s="5">
        <v>4.8182148026487699</v>
      </c>
      <c r="X64" s="5"/>
      <c r="Y64" s="5">
        <v>-17.8293454640521</v>
      </c>
      <c r="Z64" s="5">
        <v>-6.9834854224637404</v>
      </c>
      <c r="AA64" s="5">
        <v>-6.8859507098584203</v>
      </c>
    </row>
    <row r="65" spans="1:27" ht="18">
      <c r="A65" s="7" t="s">
        <v>1082</v>
      </c>
      <c r="B65" s="1">
        <v>265</v>
      </c>
      <c r="C65" s="1"/>
      <c r="D65" s="1">
        <v>10.66</v>
      </c>
      <c r="E65" s="1"/>
      <c r="F65" s="1"/>
      <c r="G65" s="1">
        <v>39.5</v>
      </c>
      <c r="H65" s="1">
        <v>56</v>
      </c>
      <c r="I65" s="1"/>
      <c r="J65" s="1"/>
      <c r="K65" s="1">
        <v>391</v>
      </c>
      <c r="L65" s="1">
        <v>11.27</v>
      </c>
      <c r="M65" s="1">
        <v>97.9</v>
      </c>
      <c r="N65" s="1"/>
      <c r="O65" s="1">
        <v>28.7</v>
      </c>
      <c r="P65" s="1"/>
      <c r="Q65" s="1"/>
      <c r="R65" s="1"/>
      <c r="S65" s="1"/>
      <c r="T65" s="1"/>
      <c r="U65" s="1"/>
      <c r="V65" s="1"/>
      <c r="W65" s="1"/>
      <c r="X65" s="1"/>
      <c r="Y65" s="1"/>
      <c r="Z65" s="1"/>
      <c r="AA65" s="1"/>
    </row>
    <row r="66" spans="1:27" ht="18">
      <c r="A66" s="7" t="s">
        <v>1083</v>
      </c>
      <c r="B66" s="1">
        <v>1.2492000000000001</v>
      </c>
      <c r="C66" s="1"/>
      <c r="D66" s="1">
        <v>0.1875</v>
      </c>
      <c r="E66" s="1"/>
      <c r="F66" s="1"/>
      <c r="G66" s="1">
        <v>0.30557000000000001</v>
      </c>
      <c r="H66" s="1">
        <v>0.42509999999999998</v>
      </c>
      <c r="I66" s="1"/>
      <c r="J66" s="1"/>
      <c r="K66" s="1">
        <v>1.8138000000000001</v>
      </c>
      <c r="L66" s="1">
        <v>0.31037999999999999</v>
      </c>
      <c r="M66" s="1">
        <v>0.61319999999999997</v>
      </c>
      <c r="N66" s="1"/>
      <c r="O66" s="1">
        <v>0.27029999999999998</v>
      </c>
      <c r="P66" s="1"/>
      <c r="Q66" s="1"/>
      <c r="R66" s="1"/>
      <c r="S66" s="1"/>
      <c r="T66" s="1"/>
      <c r="U66" s="1"/>
      <c r="V66" s="1"/>
      <c r="W66" s="1"/>
      <c r="X66" s="1"/>
      <c r="Y66" s="1"/>
      <c r="Z66" s="1"/>
      <c r="AA66" s="1"/>
    </row>
    <row r="67" spans="1:27" ht="18">
      <c r="A67" s="2" t="s">
        <v>1084</v>
      </c>
      <c r="B67" s="9">
        <v>-0.222</v>
      </c>
      <c r="C67" s="9">
        <v>-0.223</v>
      </c>
      <c r="D67" s="9">
        <v>-0.23599999999999999</v>
      </c>
      <c r="E67" s="9">
        <v>-0.247</v>
      </c>
      <c r="F67" s="9">
        <v>-0.255</v>
      </c>
      <c r="G67" s="9">
        <v>-0.224</v>
      </c>
      <c r="H67" s="1">
        <v>-0.26</v>
      </c>
      <c r="I67" s="9">
        <v>-0.246</v>
      </c>
      <c r="J67" s="9">
        <v>-0.26500000000000001</v>
      </c>
      <c r="K67" s="9">
        <v>-0.20699999999999999</v>
      </c>
      <c r="L67" s="9">
        <v>-0.27500000000000002</v>
      </c>
      <c r="M67" s="9">
        <v>-0.23300000000000001</v>
      </c>
      <c r="N67" s="9">
        <v>-0.21</v>
      </c>
      <c r="O67" s="1">
        <v>-0.30499999999999999</v>
      </c>
      <c r="P67" s="1">
        <v>3.3000000000000002E-2</v>
      </c>
      <c r="Q67" s="1">
        <v>0.19400000000000001</v>
      </c>
      <c r="R67" s="1">
        <v>-0.13700000000000001</v>
      </c>
      <c r="S67" s="9">
        <v>-0.253</v>
      </c>
      <c r="T67" s="9">
        <v>-0.27700000000000002</v>
      </c>
      <c r="U67" s="9">
        <v>-0.13400000000000001</v>
      </c>
      <c r="V67" s="9">
        <v>0.13800000000000001</v>
      </c>
      <c r="W67" s="9">
        <v>-0.24</v>
      </c>
      <c r="X67" s="9">
        <v>-0.313</v>
      </c>
      <c r="Y67" s="9">
        <v>-7.5999999999999998E-2</v>
      </c>
      <c r="Z67" s="9">
        <v>6.9000000000000006E-2</v>
      </c>
      <c r="AA67" s="1">
        <v>-0.72099999999999997</v>
      </c>
    </row>
    <row r="68" spans="1:27">
      <c r="A68" s="9" t="s">
        <v>4</v>
      </c>
      <c r="B68" s="9">
        <v>6.5000000000000002E-2</v>
      </c>
      <c r="C68" s="9">
        <v>6.5000000000000002E-2</v>
      </c>
      <c r="D68" s="9">
        <v>6.5000000000000002E-2</v>
      </c>
      <c r="E68" s="9">
        <v>6.5000000000000002E-2</v>
      </c>
      <c r="F68" s="9">
        <v>5.5E-2</v>
      </c>
      <c r="G68" s="9">
        <v>6.5000000000000002E-2</v>
      </c>
      <c r="H68" s="1">
        <v>6.5000000000000002E-2</v>
      </c>
      <c r="I68" s="9">
        <v>5.5E-2</v>
      </c>
      <c r="J68" s="9">
        <v>6.5000000000000002E-2</v>
      </c>
      <c r="K68" s="9">
        <v>5.5E-2</v>
      </c>
      <c r="L68" s="9">
        <v>5.5E-2</v>
      </c>
      <c r="M68" s="9">
        <v>5.5E-2</v>
      </c>
      <c r="N68" s="9">
        <v>6.5000000000000002E-2</v>
      </c>
      <c r="O68" s="1">
        <v>5.5E-2</v>
      </c>
      <c r="P68" s="1">
        <v>7.8E-2</v>
      </c>
      <c r="Q68" s="1">
        <v>8.4000000000000005E-2</v>
      </c>
      <c r="R68" s="1">
        <v>7.8E-2</v>
      </c>
      <c r="S68" s="9">
        <v>4.5999999999999999E-2</v>
      </c>
      <c r="T68" s="9">
        <v>8.4000000000000005E-2</v>
      </c>
      <c r="U68" s="9">
        <v>7.8E-2</v>
      </c>
      <c r="V68" s="9">
        <v>8.4000000000000005E-2</v>
      </c>
      <c r="W68" s="9">
        <v>7.0000000000000007E-2</v>
      </c>
      <c r="X68" s="9">
        <v>7.8E-2</v>
      </c>
      <c r="Y68" s="9">
        <v>7.8E-2</v>
      </c>
      <c r="Z68" s="9">
        <v>7.8E-2</v>
      </c>
      <c r="AA68" s="1">
        <v>7.8E-2</v>
      </c>
    </row>
    <row r="69" spans="1:27" ht="18">
      <c r="A69" s="2" t="s">
        <v>1085</v>
      </c>
      <c r="B69" s="2">
        <v>-0.26</v>
      </c>
      <c r="C69" s="2">
        <v>-0.28999999999999998</v>
      </c>
      <c r="D69" s="1"/>
      <c r="E69" s="1"/>
      <c r="F69" s="2">
        <v>-0.25</v>
      </c>
      <c r="G69" s="2">
        <v>-0.2</v>
      </c>
      <c r="H69" s="1">
        <v>-0.23</v>
      </c>
      <c r="I69" s="1"/>
      <c r="J69" s="1"/>
      <c r="K69" s="1"/>
      <c r="L69" s="2">
        <v>-0.28999999999999998</v>
      </c>
      <c r="M69" s="2">
        <v>-0.43</v>
      </c>
      <c r="N69" s="1"/>
      <c r="O69" s="1">
        <v>-0.4</v>
      </c>
      <c r="P69" s="1">
        <v>-0.28000000000000003</v>
      </c>
      <c r="Q69" s="1">
        <v>-0.32</v>
      </c>
      <c r="R69" s="1"/>
      <c r="S69" s="2">
        <v>-0.26</v>
      </c>
      <c r="T69" s="2">
        <v>-0.22</v>
      </c>
      <c r="U69" s="2">
        <v>-0.35</v>
      </c>
      <c r="V69" s="1"/>
      <c r="W69" s="1"/>
      <c r="X69" s="1"/>
      <c r="Y69" s="2">
        <v>-0.31</v>
      </c>
      <c r="Z69" s="2">
        <v>-0.15</v>
      </c>
      <c r="AA69" s="1">
        <v>-0.22</v>
      </c>
    </row>
    <row r="70" spans="1:27">
      <c r="A70" s="2" t="s">
        <v>6</v>
      </c>
      <c r="B70" s="2">
        <v>0.03</v>
      </c>
      <c r="C70" s="2">
        <v>-0.05</v>
      </c>
      <c r="D70" s="1"/>
      <c r="E70" s="1"/>
      <c r="F70" s="2">
        <v>0.02</v>
      </c>
      <c r="G70" s="2">
        <v>0.03</v>
      </c>
      <c r="H70" s="1">
        <v>0.05</v>
      </c>
      <c r="I70" s="1"/>
      <c r="J70" s="1"/>
      <c r="K70" s="1"/>
      <c r="L70" s="2">
        <v>0.03</v>
      </c>
      <c r="M70" s="2">
        <v>0.04</v>
      </c>
      <c r="N70" s="1"/>
      <c r="O70" s="1">
        <v>0.04</v>
      </c>
      <c r="P70" s="1">
        <v>0.03</v>
      </c>
      <c r="Q70" s="1">
        <v>0.03</v>
      </c>
      <c r="R70" s="1"/>
      <c r="S70" s="2">
        <v>0.03</v>
      </c>
      <c r="T70" s="2">
        <v>0.01</v>
      </c>
      <c r="U70" s="2">
        <v>0.12</v>
      </c>
      <c r="V70" s="1"/>
      <c r="W70" s="1"/>
      <c r="X70" s="1"/>
      <c r="Y70" s="2">
        <v>0.04</v>
      </c>
      <c r="Z70" s="2">
        <v>0.04</v>
      </c>
      <c r="AA70" s="1">
        <v>0.02</v>
      </c>
    </row>
    <row r="71" spans="1:27" ht="18">
      <c r="A71" s="2" t="s">
        <v>1086</v>
      </c>
      <c r="B71" s="5">
        <v>1.1000000000000001</v>
      </c>
      <c r="C71" s="5">
        <v>1.2</v>
      </c>
      <c r="D71" s="5">
        <v>4.7</v>
      </c>
      <c r="E71" s="5">
        <v>-12</v>
      </c>
      <c r="F71" s="5">
        <v>-17.899999999999999</v>
      </c>
      <c r="G71" s="5">
        <v>5.0999999999999996</v>
      </c>
      <c r="H71" s="5">
        <v>-2.7</v>
      </c>
      <c r="I71" s="5">
        <v>-16.3</v>
      </c>
      <c r="J71" s="5">
        <v>-5.5</v>
      </c>
      <c r="K71" s="5">
        <v>-8.9</v>
      </c>
      <c r="L71" s="5">
        <v>5.9</v>
      </c>
      <c r="M71" s="5">
        <v>-4.1500000000000004</v>
      </c>
      <c r="N71" s="5">
        <v>-2.4</v>
      </c>
      <c r="O71" s="5">
        <v>-1.1000000000000001</v>
      </c>
      <c r="P71" s="5">
        <v>-2.15</v>
      </c>
      <c r="Q71" s="5">
        <v>-4.5999999999999996</v>
      </c>
      <c r="R71" s="5">
        <v>5.4</v>
      </c>
      <c r="S71" s="5">
        <v>15.7</v>
      </c>
      <c r="T71" s="5">
        <v>-10.5</v>
      </c>
      <c r="U71" s="5">
        <v>-13.3</v>
      </c>
      <c r="V71" s="5">
        <v>-0.15</v>
      </c>
      <c r="W71" s="5">
        <v>2.8</v>
      </c>
      <c r="X71" s="5">
        <v>-3.3</v>
      </c>
      <c r="Y71" s="5">
        <v>-0.9</v>
      </c>
      <c r="Z71" s="5">
        <v>6.8</v>
      </c>
      <c r="AA71" s="5">
        <v>7.2</v>
      </c>
    </row>
    <row r="72" spans="1:27">
      <c r="A72" s="1" t="s">
        <v>6</v>
      </c>
      <c r="B72" s="5">
        <v>1</v>
      </c>
      <c r="C72" s="5">
        <v>1</v>
      </c>
      <c r="D72" s="5">
        <v>1</v>
      </c>
      <c r="E72" s="5">
        <v>1</v>
      </c>
      <c r="F72" s="5">
        <v>1</v>
      </c>
      <c r="G72" s="5">
        <v>1</v>
      </c>
      <c r="H72" s="5">
        <v>1</v>
      </c>
      <c r="I72" s="5">
        <v>1</v>
      </c>
      <c r="J72" s="5">
        <v>1</v>
      </c>
      <c r="K72" s="5">
        <v>1</v>
      </c>
      <c r="L72" s="5">
        <v>1</v>
      </c>
      <c r="M72" s="5">
        <v>1</v>
      </c>
      <c r="N72" s="5">
        <v>1</v>
      </c>
      <c r="O72" s="5">
        <v>1</v>
      </c>
      <c r="P72" s="5">
        <v>1</v>
      </c>
      <c r="Q72" s="5">
        <v>1</v>
      </c>
      <c r="R72" s="5">
        <v>1</v>
      </c>
      <c r="S72" s="5">
        <v>1</v>
      </c>
      <c r="T72" s="5">
        <v>1</v>
      </c>
      <c r="U72" s="5">
        <v>1</v>
      </c>
      <c r="V72" s="5">
        <v>1</v>
      </c>
      <c r="W72" s="5">
        <v>1</v>
      </c>
      <c r="X72" s="5">
        <v>1</v>
      </c>
      <c r="Y72" s="5">
        <v>1</v>
      </c>
      <c r="Z72" s="5">
        <v>1</v>
      </c>
      <c r="AA72" s="5">
        <v>1</v>
      </c>
    </row>
    <row r="73" spans="1:27" ht="18">
      <c r="A73" s="2" t="s">
        <v>1087</v>
      </c>
      <c r="B73" s="5">
        <v>7</v>
      </c>
      <c r="C73" s="5">
        <v>6.9</v>
      </c>
      <c r="D73" s="5">
        <v>6.7</v>
      </c>
      <c r="E73" s="5"/>
      <c r="F73" s="5">
        <v>7</v>
      </c>
      <c r="G73" s="5">
        <v>6.7</v>
      </c>
      <c r="H73" s="5">
        <v>6.6</v>
      </c>
      <c r="I73" s="5"/>
      <c r="J73" s="5"/>
      <c r="K73" s="5">
        <v>6.9</v>
      </c>
      <c r="L73" s="5">
        <v>6.2</v>
      </c>
      <c r="M73" s="5">
        <v>6.9</v>
      </c>
      <c r="N73" s="5">
        <v>6.8</v>
      </c>
      <c r="O73" s="5">
        <v>6.2</v>
      </c>
      <c r="P73" s="5">
        <v>9.9</v>
      </c>
      <c r="Q73" s="5">
        <v>8</v>
      </c>
      <c r="R73" s="5">
        <v>9.1</v>
      </c>
      <c r="S73" s="5">
        <v>9.1</v>
      </c>
      <c r="T73" s="5">
        <v>8.5</v>
      </c>
      <c r="U73" s="5">
        <v>8.3000000000000007</v>
      </c>
      <c r="V73" s="5">
        <v>11.2</v>
      </c>
      <c r="W73" s="5"/>
      <c r="X73" s="5">
        <v>13.2</v>
      </c>
      <c r="Y73" s="5">
        <v>9.4</v>
      </c>
      <c r="Z73" s="5">
        <v>12.5</v>
      </c>
      <c r="AA73" s="5">
        <v>12.1</v>
      </c>
    </row>
    <row r="74" spans="1:27" ht="18">
      <c r="A74" s="2" t="s">
        <v>1088</v>
      </c>
      <c r="B74" s="1">
        <v>0.43</v>
      </c>
      <c r="C74" s="1">
        <v>-2.02</v>
      </c>
      <c r="D74" s="1">
        <v>-0.34</v>
      </c>
      <c r="E74" s="1">
        <v>0.06</v>
      </c>
      <c r="F74" s="1">
        <v>1.5</v>
      </c>
      <c r="G74" s="1">
        <v>-0.09</v>
      </c>
      <c r="H74" s="1">
        <v>0.51</v>
      </c>
      <c r="I74" s="1">
        <v>1.61</v>
      </c>
      <c r="J74" s="1">
        <v>0.72</v>
      </c>
      <c r="K74" s="1"/>
      <c r="L74" s="1">
        <v>0.04</v>
      </c>
      <c r="M74" s="1">
        <v>-0.1</v>
      </c>
      <c r="N74" s="1">
        <v>0.3</v>
      </c>
      <c r="O74" s="1">
        <v>0.26</v>
      </c>
      <c r="P74" s="1">
        <v>2.08</v>
      </c>
      <c r="Q74" s="1"/>
      <c r="R74" s="1">
        <v>2.5099999999999998</v>
      </c>
      <c r="S74" s="1">
        <v>0.85</v>
      </c>
      <c r="T74" s="1">
        <v>0.49</v>
      </c>
      <c r="U74" s="1">
        <v>0.12</v>
      </c>
      <c r="V74" s="1"/>
      <c r="W74" s="1">
        <v>-0.83</v>
      </c>
      <c r="X74" s="1">
        <v>1.08</v>
      </c>
      <c r="Y74" s="1">
        <v>-0.34</v>
      </c>
      <c r="Z74" s="1"/>
      <c r="AA74" s="1">
        <v>2.6</v>
      </c>
    </row>
    <row r="75" spans="1:27">
      <c r="A75" s="1" t="s">
        <v>6</v>
      </c>
      <c r="B75" s="1">
        <v>0.04</v>
      </c>
      <c r="C75" s="1">
        <v>7.0000000000000007E-2</v>
      </c>
      <c r="D75" s="1">
        <v>0.03</v>
      </c>
      <c r="E75" s="1">
        <v>0.03</v>
      </c>
      <c r="F75" s="1">
        <v>0.05</v>
      </c>
      <c r="G75" s="1">
        <v>0.05</v>
      </c>
      <c r="H75" s="1">
        <v>0.04</v>
      </c>
      <c r="I75" s="1">
        <v>0.05</v>
      </c>
      <c r="J75" s="1">
        <v>0.06</v>
      </c>
      <c r="K75" s="1"/>
      <c r="L75" s="1">
        <v>0.05</v>
      </c>
      <c r="M75" s="1">
        <v>7.0000000000000007E-2</v>
      </c>
      <c r="N75" s="1">
        <v>0.04</v>
      </c>
      <c r="O75" s="1">
        <v>0.06</v>
      </c>
      <c r="P75" s="1">
        <v>0.02</v>
      </c>
      <c r="Q75" s="1"/>
      <c r="R75" s="1">
        <v>0.04</v>
      </c>
      <c r="S75" s="1">
        <v>0.03</v>
      </c>
      <c r="T75" s="1">
        <v>0.03</v>
      </c>
      <c r="U75" s="1">
        <v>0.05</v>
      </c>
      <c r="V75" s="1"/>
      <c r="W75" s="1">
        <v>0.03</v>
      </c>
      <c r="X75" s="1">
        <v>0.04</v>
      </c>
      <c r="Y75" s="1">
        <v>0</v>
      </c>
      <c r="Z75" s="1"/>
      <c r="AA75" s="1">
        <v>0.04</v>
      </c>
    </row>
    <row r="76" spans="1:27" ht="18">
      <c r="A76" s="2" t="s">
        <v>1089</v>
      </c>
      <c r="B76" s="1">
        <v>3.3000000000000002E-2</v>
      </c>
      <c r="C76" s="1">
        <v>9.4E-2</v>
      </c>
      <c r="D76" s="1">
        <v>3.5999999999999997E-2</v>
      </c>
      <c r="E76" s="1">
        <v>5.6000000000000001E-2</v>
      </c>
      <c r="F76" s="9">
        <v>6.5678257423392103E-2</v>
      </c>
      <c r="G76" s="9">
        <v>7.9188764855637001E-2</v>
      </c>
      <c r="H76" s="1">
        <v>3.5000000000000003E-2</v>
      </c>
      <c r="I76" s="9">
        <v>-6.2300946880098403E-3</v>
      </c>
      <c r="J76" s="1">
        <v>3.1E-2</v>
      </c>
      <c r="K76" s="9">
        <v>5.1781563961128298E-2</v>
      </c>
      <c r="L76" s="9">
        <v>7.1508592981155597E-2</v>
      </c>
      <c r="M76" s="9">
        <v>6.96024281656836E-2</v>
      </c>
      <c r="N76" s="9">
        <v>2.9607089285476298E-2</v>
      </c>
      <c r="O76" s="1">
        <v>5.1999999999999998E-2</v>
      </c>
      <c r="P76" s="9">
        <v>-0.20322507116420299</v>
      </c>
      <c r="Q76" s="1">
        <v>-0.248</v>
      </c>
      <c r="R76" s="9">
        <v>0.19967778790304799</v>
      </c>
      <c r="S76" s="1">
        <v>0.11799999999999999</v>
      </c>
      <c r="T76" s="9">
        <v>1.21626600971828E-2</v>
      </c>
      <c r="U76" s="9">
        <v>7.4067567162016304E-2</v>
      </c>
      <c r="V76" s="9">
        <v>6.1355569400961901E-2</v>
      </c>
      <c r="W76" s="9">
        <v>0.121370099900209</v>
      </c>
      <c r="X76" s="9">
        <v>4.3637728543037997E-2</v>
      </c>
      <c r="Y76" s="9">
        <v>6.9923438096172699E-2</v>
      </c>
      <c r="Z76" s="9">
        <v>4.8862132135569003E-2</v>
      </c>
      <c r="AA76" s="9">
        <v>0.286822652169887</v>
      </c>
    </row>
    <row r="77" spans="1:27">
      <c r="A77" s="11" t="s">
        <v>6</v>
      </c>
      <c r="B77" s="11">
        <v>2.5000000000000001E-2</v>
      </c>
      <c r="C77" s="11">
        <v>2.5000000000000001E-2</v>
      </c>
      <c r="D77" s="11">
        <v>2.5000000000000001E-2</v>
      </c>
      <c r="E77" s="11">
        <v>2.4E-2</v>
      </c>
      <c r="F77" s="12">
        <v>4.3431827470826398E-2</v>
      </c>
      <c r="G77" s="12">
        <v>4.3431827470826398E-2</v>
      </c>
      <c r="H77" s="11">
        <v>3.5999999999999997E-2</v>
      </c>
      <c r="I77" s="12">
        <v>3.31940487799443E-2</v>
      </c>
      <c r="J77" s="11">
        <v>3.5999999999999997E-2</v>
      </c>
      <c r="K77" s="12">
        <v>5.1881808982381997E-2</v>
      </c>
      <c r="L77" s="12">
        <v>4.3431827470826398E-2</v>
      </c>
      <c r="M77" s="12">
        <v>4.3431827470826398E-2</v>
      </c>
      <c r="N77" s="12">
        <v>3.31940487799443E-2</v>
      </c>
      <c r="O77" s="11">
        <v>0.03</v>
      </c>
      <c r="P77" s="12">
        <v>2.5880594718024601E-2</v>
      </c>
      <c r="Q77" s="11">
        <v>1.7999999999999999E-2</v>
      </c>
      <c r="R77" s="12">
        <v>5.1881808982381997E-2</v>
      </c>
      <c r="S77" s="11">
        <v>1.7999999999999999E-2</v>
      </c>
      <c r="T77" s="12">
        <v>3.5413393340539903E-2</v>
      </c>
      <c r="U77" s="12">
        <v>2.5880594718024601E-2</v>
      </c>
      <c r="V77" s="12">
        <v>2.5880594718024601E-2</v>
      </c>
      <c r="W77" s="12">
        <v>2.5880594718024601E-2</v>
      </c>
      <c r="X77" s="12">
        <v>2.3983972158312598E-2</v>
      </c>
      <c r="Y77" s="12">
        <v>5.1881808982381997E-2</v>
      </c>
      <c r="Z77" s="12">
        <v>5.1881808982381997E-2</v>
      </c>
      <c r="AA77" s="12">
        <v>2.3983972158312598E-2</v>
      </c>
    </row>
    <row r="79" spans="1:27">
      <c r="A79" s="3" t="s">
        <v>1090</v>
      </c>
    </row>
    <row r="81" spans="1:1">
      <c r="A81" s="3" t="s">
        <v>903</v>
      </c>
    </row>
    <row r="82" spans="1:1">
      <c r="A82" s="1" t="s">
        <v>1091</v>
      </c>
    </row>
    <row r="83" spans="1:1">
      <c r="A83" s="1" t="s">
        <v>1092</v>
      </c>
    </row>
    <row r="84" spans="1:1">
      <c r="A84" s="1" t="s">
        <v>78</v>
      </c>
    </row>
    <row r="85" spans="1:1">
      <c r="A85" s="1" t="s">
        <v>79</v>
      </c>
    </row>
    <row r="86" spans="1:1">
      <c r="A86" s="1" t="s">
        <v>1093</v>
      </c>
    </row>
    <row r="87" spans="1:1">
      <c r="A87" s="1" t="s">
        <v>1094</v>
      </c>
    </row>
    <row r="88" spans="1:1">
      <c r="A88" s="1" t="s">
        <v>1095</v>
      </c>
    </row>
    <row r="89" spans="1:1">
      <c r="A89" s="1" t="s">
        <v>1096</v>
      </c>
    </row>
    <row r="90" spans="1:1">
      <c r="A90" s="1" t="s">
        <v>80</v>
      </c>
    </row>
    <row r="93" spans="1:1" s="128" customFormat="1">
      <c r="A93" s="128" t="s">
        <v>1105</v>
      </c>
    </row>
    <row r="94" spans="1:1">
      <c r="A94" t="s">
        <v>1103</v>
      </c>
    </row>
    <row r="95" spans="1:1">
      <c r="A95" t="s">
        <v>1104</v>
      </c>
    </row>
  </sheetData>
  <mergeCells count="20">
    <mergeCell ref="B9:O9"/>
    <mergeCell ref="P9:AA9"/>
    <mergeCell ref="B10:K10"/>
    <mergeCell ref="L10:M10"/>
    <mergeCell ref="N10:O10"/>
    <mergeCell ref="P10:Q10"/>
    <mergeCell ref="R10:U10"/>
    <mergeCell ref="V10:W10"/>
    <mergeCell ref="X10:Y10"/>
    <mergeCell ref="Z10:AA10"/>
    <mergeCell ref="Z11:AA11"/>
    <mergeCell ref="B12:C12"/>
    <mergeCell ref="D12:E12"/>
    <mergeCell ref="F12:K12"/>
    <mergeCell ref="P12:AA12"/>
    <mergeCell ref="B11:O11"/>
    <mergeCell ref="P11:Q11"/>
    <mergeCell ref="R11:S11"/>
    <mergeCell ref="T11:U11"/>
    <mergeCell ref="X11:Y11"/>
  </mergeCells>
  <pageMargins left="0.75" right="0.75" top="1" bottom="1" header="0.5" footer="0.5"/>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S-1</vt:lpstr>
      <vt:lpstr>Table S-2</vt:lpstr>
      <vt:lpstr>Table S-3</vt:lpstr>
      <vt:lpstr>Table S-4</vt:lpstr>
      <vt:lpstr>Table S-5</vt:lpstr>
      <vt:lpstr>Table S-6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Nicola McLoughlin</cp:lastModifiedBy>
  <dcterms:created xsi:type="dcterms:W3CDTF">2015-06-05T18:17:00Z</dcterms:created>
  <dcterms:modified xsi:type="dcterms:W3CDTF">2025-10-28T10:59:42Z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CE810355714A42C181E03241F40CB06B_13</vt:lpwstr>
  </property>
  <property fmtid="{D5CDD505-2E9C-101B-9397-08002B2CF9AE}" pid="3" name="KSOProductBuildVer">
    <vt:lpwstr>2052-12.1.0.19770</vt:lpwstr>
  </property>
</Properties>
</file>