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2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erto1/Library/CloudStorage/Dropbox/GPL Submissions/GPL Subm v40/GPL2622 Deng/SI/"/>
    </mc:Choice>
  </mc:AlternateContent>
  <xr:revisionPtr revIDLastSave="0" documentId="13_ncr:1_{BB96F486-3181-1E48-9978-0D2C4E05285E}" xr6:coauthVersionLast="47" xr6:coauthVersionMax="47" xr10:uidLastSave="{00000000-0000-0000-0000-000000000000}"/>
  <bookViews>
    <workbookView xWindow="40440" yWindow="500" windowWidth="28540" windowHeight="20540" xr2:uid="{00000000-000D-0000-FFFF-FFFF00000000}"/>
  </bookViews>
  <sheets>
    <sheet name="ICP-MS AAS" sheetId="19" r:id="rId1"/>
    <sheet name="CF" sheetId="18" r:id="rId2"/>
    <sheet name="Dpy" sheetId="17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4" i="19" l="1"/>
  <c r="E14" i="19"/>
  <c r="E10" i="19"/>
  <c r="G14" i="19" l="1"/>
  <c r="I100" i="19" s="1"/>
  <c r="I30" i="19"/>
  <c r="I86" i="19"/>
  <c r="I72" i="19"/>
  <c r="I44" i="19"/>
  <c r="G15" i="19"/>
  <c r="I101" i="19" l="1"/>
  <c r="I87" i="19"/>
  <c r="I73" i="19"/>
  <c r="I45" i="19"/>
  <c r="I31" i="19"/>
  <c r="C17" i="19"/>
  <c r="D9" i="18" l="1"/>
</calcChain>
</file>

<file path=xl/sharedStrings.xml><?xml version="1.0" encoding="utf-8"?>
<sst xmlns="http://schemas.openxmlformats.org/spreadsheetml/2006/main" count="214" uniqueCount="156">
  <si>
    <t>xpy</t>
  </si>
  <si>
    <t>ppb</t>
  </si>
  <si>
    <t>mol</t>
  </si>
  <si>
    <t>Mn</t>
  </si>
  <si>
    <t>Co</t>
  </si>
  <si>
    <t>Cu</t>
  </si>
  <si>
    <t>Ni</t>
  </si>
  <si>
    <t>Zn</t>
  </si>
  <si>
    <t>As</t>
  </si>
  <si>
    <t>Se</t>
  </si>
  <si>
    <t>-</t>
  </si>
  <si>
    <t>%RSD</t>
  </si>
  <si>
    <t>Dpy</t>
  </si>
  <si>
    <t>Py_control_380h_Cu</t>
  </si>
  <si>
    <t>Py_control_380h_Ni</t>
  </si>
  <si>
    <t>Py_control_380h_Co</t>
  </si>
  <si>
    <t>Py_control_380h_Se</t>
  </si>
  <si>
    <t>Py_control_380h_As</t>
  </si>
  <si>
    <t>Py_control_380h_Zn</t>
  </si>
  <si>
    <t>Py_control_380h_Mn</t>
  </si>
  <si>
    <t>Py_control_fin_Cu</t>
  </si>
  <si>
    <t>Py_control_fin_Ni</t>
  </si>
  <si>
    <t>Py_control_fin_Co</t>
  </si>
  <si>
    <t>Py_control_fin_Se</t>
  </si>
  <si>
    <t>Py_control_fin_As</t>
  </si>
  <si>
    <t>Py_control_fin_Zn</t>
  </si>
  <si>
    <t>Py_control_fin_Mn</t>
  </si>
  <si>
    <t>Py_100ppb_216h_Cu</t>
  </si>
  <si>
    <t>Py_100ppb_216h_Ni</t>
  </si>
  <si>
    <t>Py_100ppb_216h_Co</t>
  </si>
  <si>
    <t>Py_100ppb_216h_Se</t>
  </si>
  <si>
    <t>Py_100ppb_216h_As</t>
  </si>
  <si>
    <t>Py_100ppb_216h_Zn</t>
  </si>
  <si>
    <t>Py_100ppb_216h_Mn</t>
  </si>
  <si>
    <t>Py_100ppb_fin_Cu</t>
  </si>
  <si>
    <t>Py_100ppb_fin_Ni</t>
  </si>
  <si>
    <t>Py_100ppb_fin_Co</t>
  </si>
  <si>
    <t>Py_100ppb_fin_Se</t>
  </si>
  <si>
    <t>Py_100ppb_fin_As</t>
  </si>
  <si>
    <t>Py_100ppb_fin_Zn</t>
  </si>
  <si>
    <t>Py_100ppb_fin_Mn</t>
  </si>
  <si>
    <t>[TE]aq (ppm)</t>
  </si>
  <si>
    <t>[TE]solid (ppm)</t>
  </si>
  <si>
    <t xml:space="preserve">CF (solid/aq) </t>
  </si>
  <si>
    <t>Py_1ppm_144h_Cu</t>
  </si>
  <si>
    <t>Py_1ppm_144h_Ni</t>
  </si>
  <si>
    <t>Py_1ppm_144h_Co</t>
  </si>
  <si>
    <t>Py_1ppm_144h_Se</t>
  </si>
  <si>
    <t>Py_1ppm_144h_As</t>
  </si>
  <si>
    <t>Py_1ppm_144h_Zn</t>
  </si>
  <si>
    <t>Py_1ppm_144h_Mn</t>
  </si>
  <si>
    <t>Py_1ppm_fin_Cu</t>
  </si>
  <si>
    <t>Py_1ppm_fin_Ni</t>
  </si>
  <si>
    <t>Py_1ppm_fin_Co</t>
  </si>
  <si>
    <t>Py_1ppm_fin_Se</t>
  </si>
  <si>
    <t>Py_1ppm_fin_As</t>
  </si>
  <si>
    <t>Py_1ppm_fin_Zn</t>
  </si>
  <si>
    <t>Py_1ppm_fin_Mn</t>
  </si>
  <si>
    <t>ppm</t>
  </si>
  <si>
    <t>Py_control_380h</t>
  </si>
  <si>
    <t>Py_100ppb_216h</t>
  </si>
  <si>
    <t>Py_100ppb_final</t>
  </si>
  <si>
    <t>Py_control_final</t>
  </si>
  <si>
    <t>Py_1ppm_144h</t>
  </si>
  <si>
    <t>Py_1ppm_144h_XRF</t>
  </si>
  <si>
    <t>Py_1ppm_final</t>
  </si>
  <si>
    <t>Py_1ppm_final_XRF</t>
  </si>
  <si>
    <r>
      <t>TE</t>
    </r>
    <r>
      <rPr>
        <sz val="10"/>
        <color theme="1"/>
        <rFont val="Calibri (Body)"/>
      </rPr>
      <t>0</t>
    </r>
    <r>
      <rPr>
        <sz val="12"/>
        <color theme="1"/>
        <rFont val="Calibri"/>
        <family val="2"/>
        <scheme val="minor"/>
      </rPr>
      <t xml:space="preserve"> </t>
    </r>
  </si>
  <si>
    <r>
      <t>TE</t>
    </r>
    <r>
      <rPr>
        <sz val="10"/>
        <color theme="1"/>
        <rFont val="Calibri (Body)"/>
      </rPr>
      <t xml:space="preserve">aq </t>
    </r>
  </si>
  <si>
    <r>
      <t>[TE]</t>
    </r>
    <r>
      <rPr>
        <sz val="10"/>
        <color theme="1"/>
        <rFont val="Calibri (Body)"/>
      </rPr>
      <t xml:space="preserve">0 </t>
    </r>
  </si>
  <si>
    <r>
      <t>[TE]</t>
    </r>
    <r>
      <rPr>
        <sz val="10"/>
        <color theme="1"/>
        <rFont val="Calibri (Body)"/>
      </rPr>
      <t xml:space="preserve">aq </t>
    </r>
  </si>
  <si>
    <r>
      <t>TE</t>
    </r>
    <r>
      <rPr>
        <sz val="10"/>
        <color theme="1"/>
        <rFont val="Calibri (Body)"/>
      </rPr>
      <t>solid</t>
    </r>
  </si>
  <si>
    <t>Py_control_380h_Fe</t>
  </si>
  <si>
    <t>Py_100ppb_216h_Fe</t>
  </si>
  <si>
    <t>Py_1ppm_144h_Fe</t>
  </si>
  <si>
    <t>Py_control_final_Fe</t>
  </si>
  <si>
    <t>Py_100ppb_final_Fe</t>
  </si>
  <si>
    <t>Py_1ppm_final_Fe</t>
  </si>
  <si>
    <t>Multi-element solution_Fe</t>
  </si>
  <si>
    <t>FeCl3_Fe</t>
  </si>
  <si>
    <t>Na2S_Fe</t>
  </si>
  <si>
    <t>Degassed mili-Q water 1_Fe</t>
  </si>
  <si>
    <t>Degassed mili-Q water 2_Fe</t>
  </si>
  <si>
    <t>Py_control_final_Cu</t>
  </si>
  <si>
    <t>Py_100ppb_final_Cu</t>
  </si>
  <si>
    <t>Py_1ppm_final_Cu</t>
  </si>
  <si>
    <t>Multi-element solution_Cu</t>
  </si>
  <si>
    <t>FeCl3_Cu</t>
  </si>
  <si>
    <t>Degassed mili-Q water 1_Cu</t>
  </si>
  <si>
    <t>Degassed mili-Q water 2_Cu</t>
  </si>
  <si>
    <t>Na2S_Cu</t>
  </si>
  <si>
    <t>Py_control_final_Ni</t>
  </si>
  <si>
    <t>Py_100ppb_final_Ni</t>
  </si>
  <si>
    <t>Py_1ppm_final_Ni</t>
  </si>
  <si>
    <t>Multi-element solution_Ni</t>
  </si>
  <si>
    <t>FeCl3_Ni</t>
  </si>
  <si>
    <t>Na2S_Ni</t>
  </si>
  <si>
    <t>Degassed mili-Q water 1_Ni</t>
  </si>
  <si>
    <t>Degassed mili-Q water 2_Ni</t>
  </si>
  <si>
    <t>Py_control_final_Co</t>
  </si>
  <si>
    <t>Py_100ppb_final_Co</t>
  </si>
  <si>
    <t>Py_1ppm_final_Co</t>
  </si>
  <si>
    <t>Multi-element solution_Co</t>
  </si>
  <si>
    <t>FeCl3_Co</t>
  </si>
  <si>
    <t>Na2S_Co</t>
  </si>
  <si>
    <t>Degassed mili-Q water 1_Co</t>
  </si>
  <si>
    <t>Degassed mili-Q water 2_Co</t>
  </si>
  <si>
    <r>
      <t>[Fe]</t>
    </r>
    <r>
      <rPr>
        <sz val="10"/>
        <color theme="1"/>
        <rFont val="Calibri (Body)"/>
      </rPr>
      <t xml:space="preserve">0 </t>
    </r>
  </si>
  <si>
    <r>
      <t>[Fe]</t>
    </r>
    <r>
      <rPr>
        <sz val="10"/>
        <color theme="1"/>
        <rFont val="Calibri (Body)"/>
      </rPr>
      <t xml:space="preserve">aq </t>
    </r>
  </si>
  <si>
    <r>
      <rPr>
        <sz val="12"/>
        <color theme="1"/>
        <rFont val="Calibri (Body)"/>
      </rPr>
      <t>Fe</t>
    </r>
    <r>
      <rPr>
        <sz val="10"/>
        <color theme="1"/>
        <rFont val="Calibri (Body)"/>
      </rPr>
      <t>0</t>
    </r>
    <r>
      <rPr>
        <sz val="12"/>
        <color theme="1"/>
        <rFont val="Calibri"/>
        <family val="2"/>
        <scheme val="minor"/>
      </rPr>
      <t xml:space="preserve"> </t>
    </r>
  </si>
  <si>
    <r>
      <rPr>
        <sz val="12"/>
        <color theme="1"/>
        <rFont val="Calibri (Body)"/>
      </rPr>
      <t>Fe</t>
    </r>
    <r>
      <rPr>
        <sz val="10"/>
        <color theme="1"/>
        <rFont val="Calibri (Body)"/>
      </rPr>
      <t xml:space="preserve">aq </t>
    </r>
  </si>
  <si>
    <r>
      <rPr>
        <sz val="12"/>
        <color theme="1"/>
        <rFont val="Calibri (Body)"/>
      </rPr>
      <t>Fe</t>
    </r>
    <r>
      <rPr>
        <sz val="10"/>
        <color theme="1"/>
        <rFont val="Calibri (Body)"/>
      </rPr>
      <t>solid</t>
    </r>
  </si>
  <si>
    <t>Py_control_final_Se</t>
  </si>
  <si>
    <t>Py_100ppb_final_Se</t>
  </si>
  <si>
    <t>Py_1ppm_final_Se</t>
  </si>
  <si>
    <t>Multi-element solution_Se</t>
  </si>
  <si>
    <t>FeCl3_Se</t>
  </si>
  <si>
    <t>Na2S_Se</t>
  </si>
  <si>
    <t>Degassed mili-Q water 1_Se</t>
  </si>
  <si>
    <t>Degassed mili-Q water 2_Se</t>
  </si>
  <si>
    <t>Py_control_final_As</t>
  </si>
  <si>
    <t>Py_100ppb_final_As</t>
  </si>
  <si>
    <t>Py_1ppm_final_As</t>
  </si>
  <si>
    <t>Multi-element solution_As</t>
  </si>
  <si>
    <t>FeCl3_As</t>
  </si>
  <si>
    <t>Na2S_As</t>
  </si>
  <si>
    <t>Degassed mili-Q water 1_As</t>
  </si>
  <si>
    <t>Degassed mili-Q water 2_As</t>
  </si>
  <si>
    <t>Py_control_final_Zn</t>
  </si>
  <si>
    <t>Py_100ppb_final_Zn</t>
  </si>
  <si>
    <t>Py_1ppm_final_Zn</t>
  </si>
  <si>
    <t>Multi-element solution_Zn</t>
  </si>
  <si>
    <t>FeCl3_Zn</t>
  </si>
  <si>
    <t>Na2S_Zn</t>
  </si>
  <si>
    <t>Degassed mili-Q water 1_Zn</t>
  </si>
  <si>
    <t>Degassed mili-Q water 2_Zn</t>
  </si>
  <si>
    <t>Py_control_final_Mn</t>
  </si>
  <si>
    <t>Py_100ppb_final_Mn</t>
  </si>
  <si>
    <t>Py_1ppm_final_Mn</t>
  </si>
  <si>
    <t>Multi-element solution_Mn</t>
  </si>
  <si>
    <t>FeCl3_Mn</t>
  </si>
  <si>
    <t>Na2S_Mn</t>
  </si>
  <si>
    <t>Degassed mili-Q water 1_Mn</t>
  </si>
  <si>
    <t>Degassed mili-Q water 2_Mn</t>
  </si>
  <si>
    <t>Synthesis Batch_TE</t>
  </si>
  <si>
    <t>± 5</t>
  </si>
  <si>
    <t>± 2</t>
  </si>
  <si>
    <t>Stock solutions &amp; degassed water</t>
  </si>
  <si>
    <t>mol:mol</t>
  </si>
  <si>
    <t>TE:Fe</t>
  </si>
  <si>
    <r>
      <t>Table S-6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 xml:space="preserve">(a) </t>
    </r>
    <r>
      <rPr>
        <sz val="12"/>
        <color theme="1"/>
        <rFont val="Times New Roman"/>
        <family val="1"/>
      </rPr>
      <t>ICP-MS</t>
    </r>
    <r>
      <rPr>
        <b/>
        <sz val="12"/>
        <color theme="1"/>
        <rFont val="Times New Roman"/>
        <family val="1"/>
      </rPr>
      <t xml:space="preserve"> </t>
    </r>
    <r>
      <rPr>
        <sz val="12"/>
        <color theme="1"/>
        <rFont val="Times New Roman"/>
        <family val="1"/>
      </rPr>
      <t>and AAS measurements of initial (Fe</t>
    </r>
    <r>
      <rPr>
        <vertAlign val="subscript"/>
        <sz val="12"/>
        <color theme="1"/>
        <rFont val="Times New Roman"/>
        <family val="1"/>
      </rPr>
      <t>0</t>
    </r>
    <r>
      <rPr>
        <sz val="12"/>
        <color theme="1"/>
        <rFont val="Times New Roman"/>
        <family val="1"/>
      </rPr>
      <t xml:space="preserve"> &amp; TE</t>
    </r>
    <r>
      <rPr>
        <vertAlign val="subscript"/>
        <sz val="12"/>
        <color theme="1"/>
        <rFont val="Times New Roman"/>
        <family val="1"/>
      </rPr>
      <t>0</t>
    </r>
    <r>
      <rPr>
        <sz val="12"/>
        <color theme="1"/>
        <rFont val="Times New Roman"/>
        <family val="1"/>
      </rPr>
      <t>), aqueous (Fe</t>
    </r>
    <r>
      <rPr>
        <vertAlign val="subscript"/>
        <sz val="12"/>
        <color theme="1"/>
        <rFont val="Times New Roman"/>
        <family val="1"/>
      </rPr>
      <t>aq</t>
    </r>
    <r>
      <rPr>
        <sz val="12"/>
        <color theme="1"/>
        <rFont val="Times New Roman"/>
        <family val="1"/>
      </rPr>
      <t xml:space="preserve"> &amp; TE</t>
    </r>
    <r>
      <rPr>
        <vertAlign val="subscript"/>
        <sz val="12"/>
        <color theme="1"/>
        <rFont val="Times New Roman"/>
        <family val="1"/>
      </rPr>
      <t>aq</t>
    </r>
    <r>
      <rPr>
        <sz val="12"/>
        <color theme="1"/>
        <rFont val="Times New Roman"/>
        <family val="1"/>
      </rPr>
      <t>) and calculated Fe and TE in solid phase (Fe</t>
    </r>
    <r>
      <rPr>
        <vertAlign val="subscript"/>
        <sz val="12"/>
        <color theme="1"/>
        <rFont val="Times New Roman"/>
        <family val="1"/>
      </rPr>
      <t>solid</t>
    </r>
    <r>
      <rPr>
        <sz val="12"/>
        <color theme="1"/>
        <rFont val="Times New Roman"/>
        <family val="1"/>
      </rPr>
      <t xml:space="preserve"> &amp; TE</t>
    </r>
    <r>
      <rPr>
        <vertAlign val="subscript"/>
        <sz val="12"/>
        <color theme="1"/>
        <rFont val="Times New Roman"/>
        <family val="1"/>
      </rPr>
      <t>solid</t>
    </r>
    <r>
      <rPr>
        <sz val="12"/>
        <color theme="1"/>
        <rFont val="Times New Roman"/>
        <family val="1"/>
      </rPr>
      <t>) in ppb and mol.</t>
    </r>
  </si>
  <si>
    <r>
      <t>Table S-6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(b)</t>
    </r>
    <r>
      <rPr>
        <sz val="12"/>
        <color theme="1"/>
        <rFont val="Times New Roman"/>
        <family val="1"/>
      </rPr>
      <t xml:space="preserve"> Concentration factors for each TE of all samples.</t>
    </r>
  </si>
  <si>
    <r>
      <t>Table S-6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 xml:space="preserve">(c) </t>
    </r>
    <r>
      <rPr>
        <sz val="12"/>
        <color theme="1"/>
        <rFont val="Times New Roman"/>
        <family val="1"/>
      </rPr>
      <t>D</t>
    </r>
    <r>
      <rPr>
        <i/>
        <vertAlign val="subscript"/>
        <sz val="12"/>
        <color theme="1"/>
        <rFont val="Times New Roman"/>
        <family val="1"/>
      </rPr>
      <t>py</t>
    </r>
    <r>
      <rPr>
        <i/>
        <sz val="12"/>
        <color theme="1"/>
        <rFont val="Times New Roman"/>
        <family val="1"/>
      </rPr>
      <t xml:space="preserve"> </t>
    </r>
    <r>
      <rPr>
        <sz val="12"/>
        <color theme="1"/>
        <rFont val="Times New Roman"/>
        <family val="1"/>
      </rPr>
      <t>for each TE of all samples.</t>
    </r>
  </si>
  <si>
    <t>© 2026 The Authors </t>
  </si>
  <si>
    <t>Published by the European Association of Geochemistry under Creative Commons Attribution 4.0 International (CC BY 4.0) License</t>
  </si>
  <si>
    <r>
      <t xml:space="preserve">Deng </t>
    </r>
    <r>
      <rPr>
        <i/>
        <sz val="12"/>
        <color theme="1"/>
        <rFont val="Calibri"/>
        <family val="2"/>
        <scheme val="minor"/>
      </rPr>
      <t>et al.</t>
    </r>
    <r>
      <rPr>
        <sz val="12"/>
        <rFont val="Calibri"/>
        <family val="2"/>
        <scheme val="minor"/>
      </rPr>
      <t xml:space="preserve"> (2026) </t>
    </r>
    <r>
      <rPr>
        <i/>
        <sz val="12"/>
        <rFont val="Calibri"/>
        <family val="2"/>
        <scheme val="minor"/>
      </rPr>
      <t>Geochem. Persp. Let.</t>
    </r>
    <r>
      <rPr>
        <sz val="12"/>
        <rFont val="Calibri"/>
        <family val="2"/>
        <scheme val="minor"/>
      </rPr>
      <t xml:space="preserve"> 40, 49–55</t>
    </r>
    <r>
      <rPr>
        <sz val="12"/>
        <color rgb="FFFFFF00"/>
        <rFont val="Calibri"/>
        <family val="2"/>
        <scheme val="minor"/>
      </rPr>
      <t xml:space="preserve"> </t>
    </r>
    <r>
      <rPr>
        <sz val="12"/>
        <rFont val="Calibri"/>
        <family val="2"/>
        <scheme val="minor"/>
      </rPr>
      <t>| https://doi.org/10.7185/geochemlet.2622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</si>
</sst>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0"/>
    <numFmt numFmtId="165" formatCode="#,##0.0"/>
    <numFmt numFmtId="166" formatCode="0.0"/>
    <numFmt numFmtId="167" formatCode="#,##0.00000"/>
    <numFmt numFmtId="168" formatCode="0.000"/>
  </numFmts>
  <fonts count="17" x14ac:knownFonts="1"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color theme="1"/>
      <name val="Calibri (Body)"/>
    </font>
    <font>
      <sz val="12"/>
      <color theme="2" tint="-9.9978637043366805E-2"/>
      <name val="Calibri"/>
      <family val="2"/>
      <scheme val="minor"/>
    </font>
    <font>
      <sz val="12"/>
      <color theme="1"/>
      <name val="Calibri (Body)"/>
    </font>
    <font>
      <sz val="12"/>
      <color rgb="FFFF0000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vertAlign val="subscript"/>
      <sz val="12"/>
      <color theme="1"/>
      <name val="Times New Roman"/>
      <family val="1"/>
    </font>
    <font>
      <i/>
      <sz val="12"/>
      <color theme="1"/>
      <name val="Times New Roman"/>
      <family val="1"/>
    </font>
    <font>
      <i/>
      <vertAlign val="subscript"/>
      <sz val="12"/>
      <color theme="1"/>
      <name val="Times New Roman"/>
      <family val="1"/>
    </font>
    <font>
      <i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rgb="FFFFFF00"/>
      <name val="Calibri"/>
      <family val="2"/>
      <scheme val="minor"/>
    </font>
    <font>
      <i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3" fontId="0" fillId="0" borderId="0" xfId="0" applyNumberFormat="1"/>
    <xf numFmtId="4" fontId="0" fillId="0" borderId="0" xfId="0" applyNumberFormat="1"/>
    <xf numFmtId="164" fontId="0" fillId="0" borderId="0" xfId="0" applyNumberFormat="1"/>
    <xf numFmtId="11" fontId="0" fillId="0" borderId="0" xfId="0" applyNumberFormat="1"/>
    <xf numFmtId="166" fontId="0" fillId="0" borderId="0" xfId="0" applyNumberFormat="1"/>
    <xf numFmtId="168" fontId="0" fillId="0" borderId="0" xfId="0" applyNumberFormat="1"/>
    <xf numFmtId="2" fontId="0" fillId="0" borderId="0" xfId="0" applyNumberFormat="1"/>
    <xf numFmtId="165" fontId="0" fillId="0" borderId="0" xfId="0" applyNumberFormat="1"/>
    <xf numFmtId="1" fontId="0" fillId="0" borderId="0" xfId="0" applyNumberFormat="1"/>
    <xf numFmtId="0" fontId="1" fillId="0" borderId="0" xfId="0" applyFont="1"/>
    <xf numFmtId="167" fontId="0" fillId="0" borderId="0" xfId="0" applyNumberFormat="1"/>
    <xf numFmtId="0" fontId="1" fillId="0" borderId="1" xfId="0" applyFont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6" xfId="0" applyBorder="1"/>
    <xf numFmtId="1" fontId="1" fillId="0" borderId="0" xfId="0" applyNumberFormat="1" applyFont="1"/>
    <xf numFmtId="11" fontId="0" fillId="0" borderId="0" xfId="0" applyNumberFormat="1" applyAlignment="1">
      <alignment wrapText="1"/>
    </xf>
    <xf numFmtId="11" fontId="1" fillId="0" borderId="0" xfId="0" applyNumberFormat="1" applyFont="1"/>
    <xf numFmtId="0" fontId="3" fillId="0" borderId="0" xfId="0" applyFont="1"/>
    <xf numFmtId="0" fontId="5" fillId="0" borderId="0" xfId="0" applyFont="1"/>
    <xf numFmtId="1" fontId="5" fillId="0" borderId="0" xfId="0" applyNumberFormat="1" applyFont="1"/>
    <xf numFmtId="3" fontId="5" fillId="0" borderId="0" xfId="0" applyNumberFormat="1" applyFont="1"/>
    <xf numFmtId="164" fontId="5" fillId="0" borderId="0" xfId="0" applyNumberFormat="1" applyFont="1"/>
    <xf numFmtId="165" fontId="5" fillId="0" borderId="0" xfId="0" applyNumberFormat="1" applyFont="1"/>
    <xf numFmtId="2" fontId="5" fillId="0" borderId="0" xfId="0" applyNumberFormat="1" applyFont="1"/>
    <xf numFmtId="11" fontId="5" fillId="0" borderId="0" xfId="0" applyNumberFormat="1" applyFont="1"/>
    <xf numFmtId="166" fontId="5" fillId="0" borderId="0" xfId="0" applyNumberFormat="1" applyFont="1"/>
    <xf numFmtId="4" fontId="5" fillId="0" borderId="0" xfId="0" applyNumberFormat="1" applyFont="1"/>
    <xf numFmtId="0" fontId="0" fillId="0" borderId="7" xfId="0" applyBorder="1"/>
    <xf numFmtId="0" fontId="0" fillId="0" borderId="5" xfId="0" applyBorder="1"/>
    <xf numFmtId="0" fontId="6" fillId="0" borderId="5" xfId="0" applyFont="1" applyBorder="1"/>
    <xf numFmtId="0" fontId="6" fillId="0" borderId="6" xfId="0" applyFont="1" applyBorder="1"/>
    <xf numFmtId="11" fontId="0" fillId="0" borderId="8" xfId="0" applyNumberFormat="1" applyBorder="1" applyAlignment="1">
      <alignment horizontal="left" vertical="center" wrapText="1"/>
    </xf>
    <xf numFmtId="11" fontId="0" fillId="0" borderId="9" xfId="0" applyNumberFormat="1" applyBorder="1" applyAlignment="1">
      <alignment horizontal="left" vertical="center" wrapText="1"/>
    </xf>
    <xf numFmtId="11" fontId="0" fillId="0" borderId="10" xfId="0" applyNumberFormat="1" applyBorder="1" applyAlignment="1">
      <alignment horizontal="left" vertical="center" wrapText="1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1" fontId="0" fillId="0" borderId="0" xfId="0" applyNumberFormat="1" applyAlignment="1">
      <alignment horizontal="left" vertical="center" wrapText="1"/>
    </xf>
    <xf numFmtId="1" fontId="0" fillId="0" borderId="0" xfId="0" applyNumberFormat="1" applyAlignment="1">
      <alignment horizontal="left" vertical="center"/>
    </xf>
    <xf numFmtId="0" fontId="0" fillId="0" borderId="11" xfId="0" applyBorder="1"/>
    <xf numFmtId="0" fontId="0" fillId="0" borderId="12" xfId="0" applyBorder="1" applyAlignment="1">
      <alignment wrapText="1"/>
    </xf>
    <xf numFmtId="11" fontId="2" fillId="0" borderId="0" xfId="0" applyNumberFormat="1" applyFont="1"/>
    <xf numFmtId="2" fontId="7" fillId="0" borderId="0" xfId="0" applyNumberFormat="1" applyFont="1"/>
    <xf numFmtId="166" fontId="7" fillId="0" borderId="0" xfId="0" applyNumberFormat="1" applyFont="1"/>
    <xf numFmtId="1" fontId="7" fillId="0" borderId="0" xfId="0" applyNumberFormat="1" applyFont="1"/>
    <xf numFmtId="11" fontId="7" fillId="0" borderId="0" xfId="0" applyNumberFormat="1" applyFont="1"/>
    <xf numFmtId="164" fontId="0" fillId="0" borderId="11" xfId="0" applyNumberFormat="1" applyBorder="1"/>
    <xf numFmtId="0" fontId="0" fillId="0" borderId="12" xfId="0" applyBorder="1"/>
    <xf numFmtId="0" fontId="8" fillId="0" borderId="0" xfId="0" applyFont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36CE0"/>
      <color rgb="FFFFBDBC"/>
      <color rgb="FFDBF293"/>
      <color rgb="FFE0FF9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s://creativecommons.org/licenses/by/4.0/" TargetMode="External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s://creativecommons.org/licenses/by/4.0/" TargetMode="External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s://creativecommons.org/licenses/by/4.0/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823326</xdr:colOff>
      <xdr:row>0</xdr:row>
      <xdr:rowOff>0</xdr:rowOff>
    </xdr:from>
    <xdr:to>
      <xdr:col>12</xdr:col>
      <xdr:colOff>152972</xdr:colOff>
      <xdr:row>4</xdr:row>
      <xdr:rowOff>124957</xdr:rowOff>
    </xdr:to>
    <xdr:sp macro="" textlink="">
      <xdr:nvSpPr>
        <xdr:cNvPr id="2" name="ZoneTexte 3">
          <a:extLst>
            <a:ext uri="{FF2B5EF4-FFF2-40B4-BE49-F238E27FC236}">
              <a16:creationId xmlns:a16="http://schemas.microsoft.com/office/drawing/2014/main" id="{E6AAB519-E56E-3D48-9141-0B99B2DCCDD3}"/>
            </a:ext>
          </a:extLst>
        </xdr:cNvPr>
        <xdr:cNvSpPr txBox="1">
          <a:spLocks noChangeArrowheads="1"/>
        </xdr:cNvSpPr>
      </xdr:nvSpPr>
      <xdr:spPr bwMode="auto">
        <a:xfrm>
          <a:off x="4265026" y="0"/>
          <a:ext cx="6759146" cy="9377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en-GB" sz="1800" b="1" kern="1200">
              <a:solidFill>
                <a:schemeClr val="tx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Deng </a:t>
          </a:r>
          <a:r>
            <a:rPr lang="en-GB" sz="1800" b="1" i="1" kern="1200">
              <a:solidFill>
                <a:schemeClr val="tx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et al.</a:t>
          </a:r>
          <a:endParaRPr lang="en-GB" sz="1800" b="1" kern="1200">
            <a:solidFill>
              <a:schemeClr val="tx1"/>
            </a:solidFill>
            <a:effectLst/>
            <a:latin typeface="Calibri" panose="020F0502020204030204" pitchFamily="34" charset="0"/>
            <a:ea typeface="+mn-ea"/>
            <a:cs typeface="Calibri" panose="020F0502020204030204" pitchFamily="34" charset="0"/>
          </a:endParaRPr>
        </a:p>
        <a:p>
          <a:pPr algn="r"/>
          <a:r>
            <a:rPr lang="en-GB" sz="1800" b="1" kern="12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Trace element partitioning in sedimentary pyrite controlled by nanoscale processes </a:t>
          </a:r>
          <a:endParaRPr lang="en-ZA" sz="1800" kern="12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395502</xdr:colOff>
      <xdr:row>4</xdr:row>
      <xdr:rowOff>91317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315067C-25A0-EA48-8C1C-084D6339DB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191808" cy="915101"/>
        </a:xfrm>
        <a:prstGeom prst="rect">
          <a:avLst/>
        </a:prstGeom>
      </xdr:spPr>
    </xdr:pic>
    <xdr:clientData/>
  </xdr:twoCellAnchor>
  <xdr:oneCellAnchor>
    <xdr:from>
      <xdr:col>0</xdr:col>
      <xdr:colOff>0</xdr:colOff>
      <xdr:row>127</xdr:row>
      <xdr:rowOff>0</xdr:rowOff>
    </xdr:from>
    <xdr:ext cx="1228725" cy="421005"/>
    <xdr:pic>
      <xdr:nvPicPr>
        <xdr:cNvPr id="4" name="Image 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BDE0E2D-C16C-7F47-95E9-C45A353F43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0400"/>
          <a:ext cx="1228725" cy="42100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543926</xdr:colOff>
      <xdr:row>0</xdr:row>
      <xdr:rowOff>0</xdr:rowOff>
    </xdr:from>
    <xdr:to>
      <xdr:col>9</xdr:col>
      <xdr:colOff>775272</xdr:colOff>
      <xdr:row>4</xdr:row>
      <xdr:rowOff>124957</xdr:rowOff>
    </xdr:to>
    <xdr:sp macro="" textlink="">
      <xdr:nvSpPr>
        <xdr:cNvPr id="2" name="ZoneTexte 3">
          <a:extLst>
            <a:ext uri="{FF2B5EF4-FFF2-40B4-BE49-F238E27FC236}">
              <a16:creationId xmlns:a16="http://schemas.microsoft.com/office/drawing/2014/main" id="{49C877F2-4904-BC44-AF67-2A317A9B450C}"/>
            </a:ext>
          </a:extLst>
        </xdr:cNvPr>
        <xdr:cNvSpPr txBox="1">
          <a:spLocks noChangeArrowheads="1"/>
        </xdr:cNvSpPr>
      </xdr:nvSpPr>
      <xdr:spPr bwMode="auto">
        <a:xfrm>
          <a:off x="4265026" y="0"/>
          <a:ext cx="6759146" cy="9377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en-GB" sz="1800" b="1" kern="1200">
              <a:solidFill>
                <a:schemeClr val="tx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Deng </a:t>
          </a:r>
          <a:r>
            <a:rPr lang="en-GB" sz="1800" b="1" i="1" kern="1200">
              <a:solidFill>
                <a:schemeClr val="tx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et al.</a:t>
          </a:r>
          <a:endParaRPr lang="en-GB" sz="1800" b="1" kern="1200">
            <a:solidFill>
              <a:schemeClr val="tx1"/>
            </a:solidFill>
            <a:effectLst/>
            <a:latin typeface="Calibri" panose="020F0502020204030204" pitchFamily="34" charset="0"/>
            <a:ea typeface="+mn-ea"/>
            <a:cs typeface="Calibri" panose="020F0502020204030204" pitchFamily="34" charset="0"/>
          </a:endParaRPr>
        </a:p>
        <a:p>
          <a:pPr algn="r"/>
          <a:r>
            <a:rPr lang="en-GB" sz="1800" b="1" kern="12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Trace element partitioning in sedimentary pyrite controlled by nanoscale processes </a:t>
          </a:r>
          <a:endParaRPr lang="en-ZA" sz="1800" kern="12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776502</xdr:colOff>
      <xdr:row>4</xdr:row>
      <xdr:rowOff>91317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129E91B-C26A-3C46-82EC-4AF5A80417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186202" cy="904117"/>
        </a:xfrm>
        <a:prstGeom prst="rect">
          <a:avLst/>
        </a:prstGeom>
      </xdr:spPr>
    </xdr:pic>
    <xdr:clientData/>
  </xdr:twoCellAnchor>
  <xdr:oneCellAnchor>
    <xdr:from>
      <xdr:col>0</xdr:col>
      <xdr:colOff>0</xdr:colOff>
      <xdr:row>62</xdr:row>
      <xdr:rowOff>0</xdr:rowOff>
    </xdr:from>
    <xdr:ext cx="1228725" cy="421005"/>
    <xdr:pic>
      <xdr:nvPicPr>
        <xdr:cNvPr id="4" name="Image 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7B33626-9639-7A4B-A9EB-184B93F33A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0400"/>
          <a:ext cx="1228725" cy="42100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442326</xdr:colOff>
      <xdr:row>0</xdr:row>
      <xdr:rowOff>0</xdr:rowOff>
    </xdr:from>
    <xdr:to>
      <xdr:col>12</xdr:col>
      <xdr:colOff>597472</xdr:colOff>
      <xdr:row>4</xdr:row>
      <xdr:rowOff>124957</xdr:rowOff>
    </xdr:to>
    <xdr:sp macro="" textlink="">
      <xdr:nvSpPr>
        <xdr:cNvPr id="2" name="ZoneTexte 3">
          <a:extLst>
            <a:ext uri="{FF2B5EF4-FFF2-40B4-BE49-F238E27FC236}">
              <a16:creationId xmlns:a16="http://schemas.microsoft.com/office/drawing/2014/main" id="{8E69CC4E-3FDA-A549-A84D-1E964F054D19}"/>
            </a:ext>
          </a:extLst>
        </xdr:cNvPr>
        <xdr:cNvSpPr txBox="1">
          <a:spLocks noChangeArrowheads="1"/>
        </xdr:cNvSpPr>
      </xdr:nvSpPr>
      <xdr:spPr bwMode="auto">
        <a:xfrm>
          <a:off x="4265026" y="0"/>
          <a:ext cx="6759146" cy="9377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en-GB" sz="1800" b="1" kern="1200">
              <a:solidFill>
                <a:schemeClr val="tx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Deng </a:t>
          </a:r>
          <a:r>
            <a:rPr lang="en-GB" sz="1800" b="1" i="1" kern="1200">
              <a:solidFill>
                <a:schemeClr val="tx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et al.</a:t>
          </a:r>
          <a:endParaRPr lang="en-GB" sz="1800" b="1" kern="1200">
            <a:solidFill>
              <a:schemeClr val="tx1"/>
            </a:solidFill>
            <a:effectLst/>
            <a:latin typeface="Calibri" panose="020F0502020204030204" pitchFamily="34" charset="0"/>
            <a:ea typeface="+mn-ea"/>
            <a:cs typeface="Calibri" panose="020F0502020204030204" pitchFamily="34" charset="0"/>
          </a:endParaRPr>
        </a:p>
        <a:p>
          <a:pPr algn="r"/>
          <a:r>
            <a:rPr lang="en-GB" sz="1800" b="1" kern="12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Trace element partitioning in sedimentary pyrite controlled by nanoscale processes </a:t>
          </a:r>
          <a:endParaRPr lang="en-ZA" sz="1800" kern="12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14502</xdr:colOff>
      <xdr:row>4</xdr:row>
      <xdr:rowOff>91317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F072B0D-CD59-BA42-B80E-0F978A304C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186202" cy="904117"/>
        </a:xfrm>
        <a:prstGeom prst="rect">
          <a:avLst/>
        </a:prstGeom>
      </xdr:spPr>
    </xdr:pic>
    <xdr:clientData/>
  </xdr:twoCellAnchor>
  <xdr:oneCellAnchor>
    <xdr:from>
      <xdr:col>0</xdr:col>
      <xdr:colOff>0</xdr:colOff>
      <xdr:row>22</xdr:row>
      <xdr:rowOff>0</xdr:rowOff>
    </xdr:from>
    <xdr:ext cx="1228725" cy="421005"/>
    <xdr:pic>
      <xdr:nvPicPr>
        <xdr:cNvPr id="4" name="Image 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BE2004E-781C-8A48-B6D5-2940E0DADB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0400"/>
          <a:ext cx="1228725" cy="42100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8BF255-CA3C-E347-A696-1BE6950C6F6D}">
  <dimension ref="A6:AC127"/>
  <sheetViews>
    <sheetView tabSelected="1" zoomScaleNormal="100" workbookViewId="0"/>
  </sheetViews>
  <sheetFormatPr baseColWidth="10" defaultRowHeight="16" x14ac:dyDescent="0.2"/>
  <cols>
    <col min="1" max="1" width="23.5" customWidth="1"/>
  </cols>
  <sheetData>
    <row r="6" spans="1:21" ht="18" x14ac:dyDescent="0.25">
      <c r="A6" s="51" t="s">
        <v>150</v>
      </c>
    </row>
    <row r="7" spans="1:21" x14ac:dyDescent="0.2">
      <c r="A7" s="51"/>
    </row>
    <row r="8" spans="1:21" x14ac:dyDescent="0.2">
      <c r="A8" s="42" t="s">
        <v>144</v>
      </c>
      <c r="B8" s="31" t="s">
        <v>0</v>
      </c>
      <c r="C8" s="31" t="s">
        <v>107</v>
      </c>
      <c r="D8" s="31" t="s">
        <v>108</v>
      </c>
      <c r="E8" s="31" t="s">
        <v>109</v>
      </c>
      <c r="F8" s="32" t="s">
        <v>110</v>
      </c>
      <c r="G8" s="33" t="s">
        <v>111</v>
      </c>
      <c r="H8" t="s">
        <v>11</v>
      </c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</row>
    <row r="9" spans="1:21" ht="34" x14ac:dyDescent="0.2">
      <c r="A9" s="43" t="s">
        <v>147</v>
      </c>
      <c r="B9" s="14"/>
      <c r="C9" s="14" t="s">
        <v>58</v>
      </c>
      <c r="D9" s="14" t="s">
        <v>58</v>
      </c>
      <c r="E9" s="14" t="s">
        <v>2</v>
      </c>
      <c r="F9" s="14" t="s">
        <v>2</v>
      </c>
      <c r="G9" s="15" t="s">
        <v>2</v>
      </c>
      <c r="H9" t="s">
        <v>146</v>
      </c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</row>
    <row r="10" spans="1:21" x14ac:dyDescent="0.2">
      <c r="A10" s="19" t="s">
        <v>72</v>
      </c>
      <c r="B10" s="6">
        <v>0.50188935489723752</v>
      </c>
      <c r="C10" s="9">
        <v>701</v>
      </c>
      <c r="D10" s="1">
        <v>349</v>
      </c>
      <c r="E10" s="4">
        <f>((C10*0.05)/1000)/55.848</f>
        <v>6.2759633290359555E-4</v>
      </c>
      <c r="F10" s="4">
        <v>3.1279476570333762E-4</v>
      </c>
      <c r="G10" s="4">
        <v>3.1516765344714377E-4</v>
      </c>
      <c r="H10" s="8"/>
      <c r="J10" s="25"/>
      <c r="K10" s="21"/>
      <c r="L10" s="25"/>
      <c r="M10" s="21"/>
      <c r="N10" s="22"/>
      <c r="O10" s="21"/>
      <c r="P10" s="23"/>
      <c r="Q10" s="21"/>
      <c r="R10" s="28"/>
      <c r="S10" s="21"/>
      <c r="T10" s="28"/>
      <c r="U10" s="21"/>
    </row>
    <row r="11" spans="1:21" x14ac:dyDescent="0.2">
      <c r="A11" s="4" t="s">
        <v>75</v>
      </c>
      <c r="B11" s="6">
        <v>0.49903180006803127</v>
      </c>
      <c r="C11" s="9">
        <v>701</v>
      </c>
      <c r="D11" s="1">
        <v>351</v>
      </c>
      <c r="E11" s="4">
        <v>6.2796241915048139E-4</v>
      </c>
      <c r="F11" s="4">
        <v>3.145892027467411E-4</v>
      </c>
      <c r="G11" s="4">
        <v>3.1337321640374029E-4</v>
      </c>
      <c r="H11" s="8"/>
      <c r="J11" s="25"/>
      <c r="K11" s="21"/>
      <c r="L11" s="25"/>
      <c r="M11" s="21"/>
      <c r="N11" s="22"/>
      <c r="O11" s="21"/>
      <c r="P11" s="23"/>
      <c r="Q11" s="21"/>
      <c r="R11" s="28"/>
      <c r="S11" s="21"/>
      <c r="T11" s="28"/>
      <c r="U11" s="21"/>
    </row>
    <row r="12" spans="1:21" x14ac:dyDescent="0.2">
      <c r="A12" s="19" t="s">
        <v>73</v>
      </c>
      <c r="B12" s="6">
        <v>0.49557125452819423</v>
      </c>
      <c r="C12" s="9">
        <v>701</v>
      </c>
      <c r="D12" s="1">
        <v>354</v>
      </c>
      <c r="E12" s="4">
        <v>6.2796317656345943E-4</v>
      </c>
      <c r="F12" s="4">
        <v>3.1676267735639591E-4</v>
      </c>
      <c r="G12" s="4">
        <v>3.1120049920706352E-4</v>
      </c>
      <c r="H12" s="1"/>
      <c r="J12" s="23"/>
      <c r="K12" s="21"/>
      <c r="L12" s="23"/>
      <c r="M12" s="26"/>
      <c r="N12" s="23"/>
      <c r="O12" s="21"/>
      <c r="P12" s="23"/>
      <c r="Q12" s="21"/>
      <c r="R12" s="23"/>
      <c r="S12" s="21"/>
      <c r="T12" s="23"/>
      <c r="U12" s="21"/>
    </row>
    <row r="13" spans="1:21" x14ac:dyDescent="0.2">
      <c r="A13" t="s">
        <v>76</v>
      </c>
      <c r="B13" s="6">
        <v>0.49072776810462998</v>
      </c>
      <c r="C13" s="9">
        <v>701</v>
      </c>
      <c r="D13" s="1">
        <v>357</v>
      </c>
      <c r="E13" s="4">
        <v>6.2796317656345943E-4</v>
      </c>
      <c r="F13" s="4">
        <v>3.1980420847657929E-4</v>
      </c>
      <c r="G13" s="4">
        <v>3.0815896808688014E-4</v>
      </c>
      <c r="H13" s="1"/>
      <c r="J13" s="23"/>
      <c r="K13" s="21"/>
      <c r="L13" s="23"/>
      <c r="M13" s="21"/>
      <c r="N13" s="23"/>
      <c r="O13" s="21"/>
      <c r="P13" s="23"/>
      <c r="Q13" s="21"/>
      <c r="R13" s="23"/>
      <c r="S13" s="21"/>
      <c r="T13" s="23"/>
      <c r="U13" s="21"/>
    </row>
    <row r="14" spans="1:21" x14ac:dyDescent="0.2">
      <c r="A14" t="s">
        <v>74</v>
      </c>
      <c r="B14" s="6">
        <v>0.41340648150919029</v>
      </c>
      <c r="C14" s="9">
        <v>701</v>
      </c>
      <c r="D14" s="1">
        <v>411</v>
      </c>
      <c r="E14" s="4">
        <f>((C14*0.05)/1000)/55.848</f>
        <v>6.2759633290359555E-4</v>
      </c>
      <c r="F14" s="4">
        <f>((D14*0.05)/1000)/55.848</f>
        <v>3.6796304254404816E-4</v>
      </c>
      <c r="G14" s="4">
        <f>E14-F14</f>
        <v>2.5963329035954739E-4</v>
      </c>
      <c r="H14" s="8"/>
      <c r="J14" s="23"/>
      <c r="K14" s="21"/>
      <c r="L14" s="23"/>
      <c r="M14" s="21"/>
      <c r="N14" s="23"/>
      <c r="O14" s="21"/>
      <c r="P14" s="23"/>
      <c r="Q14" s="21"/>
      <c r="R14" s="23"/>
      <c r="S14" s="21"/>
      <c r="T14" s="23"/>
      <c r="U14" s="21"/>
    </row>
    <row r="15" spans="1:21" x14ac:dyDescent="0.2">
      <c r="A15" t="s">
        <v>77</v>
      </c>
      <c r="B15" s="6">
        <v>0.46006958267282783</v>
      </c>
      <c r="C15" s="9">
        <v>701</v>
      </c>
      <c r="D15" s="1">
        <v>379</v>
      </c>
      <c r="E15" s="4">
        <v>6.2759633290359555E-4</v>
      </c>
      <c r="F15" s="4">
        <v>3.3931385188368425E-4</v>
      </c>
      <c r="G15" s="4">
        <f>E15-F15</f>
        <v>2.882824810199113E-4</v>
      </c>
      <c r="H15" s="8"/>
      <c r="J15" s="23"/>
      <c r="K15" s="21"/>
      <c r="L15" s="23"/>
      <c r="M15" s="21"/>
      <c r="N15" s="23"/>
      <c r="O15" s="21"/>
      <c r="P15" s="23"/>
      <c r="Q15" s="21"/>
      <c r="R15" s="23"/>
      <c r="S15" s="21"/>
      <c r="T15" s="23"/>
      <c r="U15" s="21"/>
    </row>
    <row r="16" spans="1:21" x14ac:dyDescent="0.2">
      <c r="A16" t="s">
        <v>78</v>
      </c>
      <c r="B16" s="6">
        <v>0.4767827069633519</v>
      </c>
      <c r="C16">
        <v>423</v>
      </c>
      <c r="D16" t="s">
        <v>10</v>
      </c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 t="s">
        <v>10</v>
      </c>
    </row>
    <row r="17" spans="1:29" x14ac:dyDescent="0.2">
      <c r="A17" t="s">
        <v>79</v>
      </c>
      <c r="C17" s="1">
        <f>37900</f>
        <v>37900</v>
      </c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</row>
    <row r="18" spans="1:29" x14ac:dyDescent="0.2">
      <c r="C18" s="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</row>
    <row r="19" spans="1:29" x14ac:dyDescent="0.2">
      <c r="A19" t="s">
        <v>80</v>
      </c>
      <c r="C19" s="9">
        <v>167</v>
      </c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</row>
    <row r="20" spans="1:29" x14ac:dyDescent="0.2"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</row>
    <row r="21" spans="1:29" x14ac:dyDescent="0.2">
      <c r="A21" t="s">
        <v>81</v>
      </c>
      <c r="C21" s="11">
        <v>7.7855066841838001E-3</v>
      </c>
      <c r="D21" s="2"/>
      <c r="E21" s="2"/>
      <c r="F21" s="2"/>
      <c r="G21" s="2"/>
      <c r="H21" s="3"/>
      <c r="I21" s="3"/>
      <c r="J21" s="24"/>
      <c r="K21" s="24"/>
      <c r="L21" s="24"/>
      <c r="M21" s="24"/>
      <c r="N21" s="24"/>
      <c r="O21" s="24"/>
      <c r="P21" s="29"/>
      <c r="Q21" s="29"/>
      <c r="R21" s="24"/>
      <c r="S21" s="24"/>
      <c r="T21" s="24"/>
      <c r="U21" s="24"/>
    </row>
    <row r="22" spans="1:29" x14ac:dyDescent="0.2">
      <c r="A22" t="s">
        <v>82</v>
      </c>
      <c r="C22" s="11">
        <v>6.4683415676850299E-3</v>
      </c>
      <c r="D22" s="3"/>
      <c r="E22" s="3"/>
      <c r="F22" s="3"/>
      <c r="G22" s="3"/>
      <c r="H22" s="3"/>
      <c r="I22" s="3"/>
      <c r="J22" s="24"/>
      <c r="K22" s="24"/>
      <c r="L22" s="24"/>
      <c r="M22" s="24"/>
      <c r="N22" s="24"/>
      <c r="O22" s="24"/>
      <c r="P22" s="29"/>
      <c r="Q22" s="29"/>
      <c r="R22" s="24"/>
      <c r="S22" s="24"/>
      <c r="T22" s="24"/>
      <c r="U22" s="24"/>
    </row>
    <row r="23" spans="1:29" x14ac:dyDescent="0.2">
      <c r="C23" s="11"/>
      <c r="D23" s="3"/>
      <c r="E23" s="3"/>
      <c r="F23" s="3"/>
      <c r="G23" s="3"/>
      <c r="H23" s="3"/>
      <c r="I23" s="3"/>
      <c r="J23" s="24"/>
      <c r="K23" s="24"/>
      <c r="L23" s="24"/>
      <c r="M23" s="24"/>
      <c r="N23" s="24"/>
      <c r="O23" s="24"/>
      <c r="P23" s="2"/>
      <c r="Q23" s="2"/>
      <c r="R23" s="3"/>
      <c r="S23" s="3"/>
      <c r="T23" s="3"/>
      <c r="U23" s="3"/>
    </row>
    <row r="24" spans="1:29" x14ac:dyDescent="0.2">
      <c r="C24" s="30" t="s">
        <v>69</v>
      </c>
      <c r="D24" s="31" t="s">
        <v>70</v>
      </c>
      <c r="E24" s="31" t="s">
        <v>67</v>
      </c>
      <c r="F24" s="31" t="s">
        <v>68</v>
      </c>
      <c r="G24" s="16" t="s">
        <v>71</v>
      </c>
      <c r="H24" t="s">
        <v>11</v>
      </c>
      <c r="I24" s="49" t="s">
        <v>149</v>
      </c>
      <c r="J24" s="24"/>
      <c r="K24" s="24"/>
      <c r="L24" s="24"/>
      <c r="M24" s="24"/>
      <c r="N24" s="24"/>
      <c r="O24" s="24"/>
      <c r="P24" s="2"/>
      <c r="Q24" s="2"/>
      <c r="R24" s="3"/>
      <c r="S24" s="3"/>
      <c r="T24" s="3"/>
      <c r="U24" s="3"/>
    </row>
    <row r="25" spans="1:29" x14ac:dyDescent="0.2">
      <c r="C25" s="13" t="s">
        <v>1</v>
      </c>
      <c r="D25" s="14" t="s">
        <v>1</v>
      </c>
      <c r="E25" s="14" t="s">
        <v>2</v>
      </c>
      <c r="F25" s="14" t="s">
        <v>2</v>
      </c>
      <c r="G25" s="15" t="s">
        <v>2</v>
      </c>
      <c r="H25" t="s">
        <v>145</v>
      </c>
      <c r="I25" s="50" t="s">
        <v>148</v>
      </c>
      <c r="N25" s="21"/>
      <c r="O25" s="21"/>
    </row>
    <row r="26" spans="1:29" x14ac:dyDescent="0.2">
      <c r="A26" s="19" t="s">
        <v>13</v>
      </c>
      <c r="C26" s="9">
        <v>183.24731234031455</v>
      </c>
      <c r="D26">
        <v>3.83</v>
      </c>
      <c r="E26" s="4">
        <v>1.4418477350290701E-7</v>
      </c>
      <c r="F26" s="4">
        <v>3.0135649765524191E-9</v>
      </c>
      <c r="G26" s="4">
        <v>1.4117120852635459E-7</v>
      </c>
      <c r="I26" s="4"/>
    </row>
    <row r="27" spans="1:29" x14ac:dyDescent="0.2">
      <c r="A27" s="4" t="s">
        <v>83</v>
      </c>
      <c r="C27" s="9">
        <v>183.24731234031455</v>
      </c>
      <c r="D27">
        <v>7.03</v>
      </c>
      <c r="E27" s="4">
        <v>1.4418477350290701E-7</v>
      </c>
      <c r="F27" s="4">
        <v>5.5314260535674953E-9</v>
      </c>
      <c r="G27" s="4">
        <v>1.3865334744933952E-7</v>
      </c>
      <c r="I27" s="4"/>
    </row>
    <row r="28" spans="1:29" x14ac:dyDescent="0.2">
      <c r="A28" s="19" t="s">
        <v>27</v>
      </c>
      <c r="C28" s="1">
        <v>270.85331234031457</v>
      </c>
      <c r="D28">
        <v>8.0399999999999991</v>
      </c>
      <c r="E28" s="4">
        <v>2.131159414757141E-7</v>
      </c>
      <c r="F28" s="4">
        <v>6.3261259560003776E-9</v>
      </c>
      <c r="G28" s="4">
        <v>2.0678981551971372E-7</v>
      </c>
      <c r="I28" s="4"/>
    </row>
    <row r="29" spans="1:29" x14ac:dyDescent="0.2">
      <c r="A29" t="s">
        <v>84</v>
      </c>
      <c r="C29" s="1">
        <v>270.85331234031457</v>
      </c>
      <c r="D29">
        <v>4.12</v>
      </c>
      <c r="E29" s="4">
        <v>2.131159414757141E-7</v>
      </c>
      <c r="F29" s="4">
        <v>3.2417461366569103E-9</v>
      </c>
      <c r="G29" s="4">
        <v>2.0987419533905719E-7</v>
      </c>
      <c r="I29" s="4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</row>
    <row r="30" spans="1:29" x14ac:dyDescent="0.2">
      <c r="A30" t="s">
        <v>44</v>
      </c>
      <c r="C30" s="1">
        <v>1060</v>
      </c>
      <c r="D30">
        <v>4.25</v>
      </c>
      <c r="E30" s="4">
        <v>8.3349645323097804E-7</v>
      </c>
      <c r="F30" s="4">
        <v>3.3440342429106479E-9</v>
      </c>
      <c r="G30" s="4">
        <v>8.3015241898806742E-7</v>
      </c>
      <c r="I30" s="4">
        <f>G30/$G$14</f>
        <v>3.1974036065962469E-3</v>
      </c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</row>
    <row r="31" spans="1:29" x14ac:dyDescent="0.2">
      <c r="A31" t="s">
        <v>85</v>
      </c>
      <c r="C31" s="1">
        <v>1060</v>
      </c>
      <c r="D31">
        <v>5.0199999999999996</v>
      </c>
      <c r="E31" s="4">
        <v>8.3349645323097804E-7</v>
      </c>
      <c r="F31" s="4">
        <v>3.9498945645674001E-9</v>
      </c>
      <c r="G31" s="4">
        <v>8.2954655866641066E-7</v>
      </c>
      <c r="I31" s="4">
        <f>G31/$G$15</f>
        <v>2.8775475905839557E-3</v>
      </c>
      <c r="J31" s="4"/>
      <c r="K31" s="4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</row>
    <row r="32" spans="1:29" x14ac:dyDescent="0.2">
      <c r="A32" t="s">
        <v>86</v>
      </c>
      <c r="C32">
        <v>43800</v>
      </c>
      <c r="D32" t="s">
        <v>10</v>
      </c>
      <c r="E32" s="4"/>
      <c r="F32" s="4"/>
      <c r="G32" s="4"/>
      <c r="I32" s="4"/>
      <c r="J32" s="4"/>
      <c r="K32" s="4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</row>
    <row r="33" spans="1:29" x14ac:dyDescent="0.2">
      <c r="A33" t="s">
        <v>87</v>
      </c>
      <c r="C33">
        <v>704</v>
      </c>
      <c r="E33" s="4"/>
      <c r="F33" s="4"/>
      <c r="G33" s="4"/>
      <c r="I33" s="4"/>
      <c r="J33" s="4"/>
      <c r="K33" s="4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</row>
    <row r="34" spans="1:29" x14ac:dyDescent="0.2">
      <c r="E34" s="4"/>
      <c r="F34" s="4"/>
      <c r="G34" s="4"/>
      <c r="I34" s="4"/>
      <c r="J34" s="4"/>
      <c r="K34" s="4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</row>
    <row r="35" spans="1:29" x14ac:dyDescent="0.2">
      <c r="A35" t="s">
        <v>90</v>
      </c>
      <c r="C35">
        <v>8450</v>
      </c>
      <c r="E35" s="4"/>
      <c r="F35" s="4"/>
      <c r="G35" s="4"/>
      <c r="I35" s="4"/>
      <c r="J35" s="4"/>
      <c r="K35" s="4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</row>
    <row r="36" spans="1:29" x14ac:dyDescent="0.2">
      <c r="E36" s="4"/>
      <c r="F36" s="4"/>
      <c r="G36" s="4"/>
      <c r="I36" s="4"/>
      <c r="J36" s="4"/>
      <c r="K36" s="4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</row>
    <row r="37" spans="1:29" x14ac:dyDescent="0.2">
      <c r="A37" t="s">
        <v>88</v>
      </c>
      <c r="C37" s="3">
        <v>4.7385707191493875E-2</v>
      </c>
      <c r="D37" s="3"/>
    </row>
    <row r="38" spans="1:29" x14ac:dyDescent="0.2">
      <c r="A38" t="s">
        <v>89</v>
      </c>
      <c r="C38" s="3">
        <v>0.106064647302879</v>
      </c>
      <c r="D38" s="3"/>
    </row>
    <row r="39" spans="1:29" x14ac:dyDescent="0.2">
      <c r="I39" s="3"/>
    </row>
    <row r="40" spans="1:29" x14ac:dyDescent="0.2">
      <c r="A40" s="19" t="s">
        <v>14</v>
      </c>
      <c r="C40" s="8">
        <v>34.591455936399157</v>
      </c>
      <c r="D40">
        <v>2.61</v>
      </c>
      <c r="E40" s="4">
        <v>2.9333188555873308E-8</v>
      </c>
      <c r="F40" s="4">
        <v>2.2132523786103149E-9</v>
      </c>
      <c r="G40" s="4">
        <v>2.7119936177262992E-8</v>
      </c>
    </row>
    <row r="41" spans="1:29" x14ac:dyDescent="0.2">
      <c r="A41" s="4" t="s">
        <v>91</v>
      </c>
      <c r="C41" s="8">
        <v>34.591455936399157</v>
      </c>
      <c r="D41">
        <v>17.399999999999999</v>
      </c>
      <c r="E41" s="4">
        <v>2.9333188555873308E-8</v>
      </c>
      <c r="F41" s="4">
        <v>1.47550158574021E-8</v>
      </c>
      <c r="G41" s="4">
        <v>1.4578172698471208E-8</v>
      </c>
    </row>
    <row r="42" spans="1:29" x14ac:dyDescent="0.2">
      <c r="A42" s="19" t="s">
        <v>28</v>
      </c>
      <c r="C42" s="1">
        <v>131.78545593639916</v>
      </c>
      <c r="D42" s="7">
        <v>3.8</v>
      </c>
      <c r="E42" s="4">
        <v>1.1175267196072043E-7</v>
      </c>
      <c r="F42" s="4">
        <v>3.2223597849498838E-9</v>
      </c>
      <c r="G42" s="4">
        <v>1.0853031217577055E-7</v>
      </c>
    </row>
    <row r="43" spans="1:29" x14ac:dyDescent="0.2">
      <c r="A43" t="s">
        <v>92</v>
      </c>
      <c r="C43" s="1">
        <v>131.78545593639916</v>
      </c>
      <c r="D43">
        <v>2.95</v>
      </c>
      <c r="E43" s="4">
        <v>1.1175267196072043E-7</v>
      </c>
      <c r="F43" s="4">
        <v>2.5015687804216206E-9</v>
      </c>
      <c r="G43" s="4">
        <v>1.092511031802988E-7</v>
      </c>
      <c r="H43" s="5"/>
      <c r="I43" s="5"/>
      <c r="J43" s="7"/>
      <c r="K43" s="9"/>
    </row>
    <row r="44" spans="1:29" x14ac:dyDescent="0.2">
      <c r="A44" t="s">
        <v>45</v>
      </c>
      <c r="B44" s="7"/>
      <c r="C44" s="1">
        <v>1000</v>
      </c>
      <c r="D44">
        <v>3.27</v>
      </c>
      <c r="E44" s="4">
        <v>8.5352802260434431E-7</v>
      </c>
      <c r="F44" s="4">
        <v>2.7729253938910843E-9</v>
      </c>
      <c r="G44" s="4">
        <v>8.507550972104532E-7</v>
      </c>
      <c r="H44" s="5"/>
      <c r="I44" s="4">
        <f>G44/$G$14</f>
        <v>3.276756597862716E-3</v>
      </c>
      <c r="J44" s="7"/>
      <c r="K44" s="9"/>
    </row>
    <row r="45" spans="1:29" x14ac:dyDescent="0.2">
      <c r="A45" t="s">
        <v>93</v>
      </c>
      <c r="B45" s="7"/>
      <c r="C45" s="1">
        <v>1000</v>
      </c>
      <c r="D45">
        <v>7.5</v>
      </c>
      <c r="E45" s="4">
        <v>8.5352802260434431E-7</v>
      </c>
      <c r="F45" s="4">
        <v>6.35992062819056E-9</v>
      </c>
      <c r="G45" s="4">
        <v>8.4716810197615373E-7</v>
      </c>
      <c r="H45" s="5"/>
      <c r="I45" s="4">
        <f>G45/$G$15</f>
        <v>2.938673550258647E-3</v>
      </c>
      <c r="J45" s="9"/>
    </row>
    <row r="46" spans="1:29" x14ac:dyDescent="0.2">
      <c r="A46" t="s">
        <v>94</v>
      </c>
      <c r="B46" s="7"/>
      <c r="C46">
        <v>48600</v>
      </c>
      <c r="D46" t="s">
        <v>10</v>
      </c>
      <c r="E46" s="5"/>
      <c r="F46" s="5"/>
      <c r="G46" s="5"/>
      <c r="H46" s="5"/>
      <c r="I46" s="5"/>
      <c r="J46" s="9"/>
      <c r="K46" s="9"/>
    </row>
    <row r="47" spans="1:29" x14ac:dyDescent="0.2">
      <c r="A47" t="s">
        <v>95</v>
      </c>
      <c r="B47" s="7"/>
      <c r="C47">
        <v>1170</v>
      </c>
      <c r="E47" s="9"/>
      <c r="F47" s="9"/>
      <c r="G47" s="9"/>
      <c r="H47" s="9"/>
      <c r="I47" s="5"/>
      <c r="J47" s="5"/>
      <c r="K47" s="9"/>
    </row>
    <row r="48" spans="1:29" x14ac:dyDescent="0.2">
      <c r="B48" s="7"/>
      <c r="E48" s="9"/>
      <c r="F48" s="9"/>
      <c r="G48" s="9"/>
      <c r="H48" s="9"/>
      <c r="I48" s="5"/>
      <c r="J48" s="5"/>
      <c r="K48" s="9"/>
    </row>
    <row r="49" spans="1:11" x14ac:dyDescent="0.2">
      <c r="A49" t="s">
        <v>96</v>
      </c>
      <c r="B49" s="7"/>
      <c r="C49">
        <v>528</v>
      </c>
      <c r="E49" s="9"/>
      <c r="F49" s="9"/>
      <c r="G49" s="9"/>
      <c r="H49" s="9"/>
      <c r="I49" s="7"/>
      <c r="J49" s="5"/>
      <c r="K49" s="9"/>
    </row>
    <row r="50" spans="1:11" x14ac:dyDescent="0.2">
      <c r="B50" s="7"/>
      <c r="H50" s="9"/>
      <c r="I50" s="9"/>
      <c r="K50" s="5"/>
    </row>
    <row r="51" spans="1:11" x14ac:dyDescent="0.2">
      <c r="A51" t="s">
        <v>97</v>
      </c>
      <c r="C51" s="3">
        <v>0.20069534354868857</v>
      </c>
      <c r="D51" s="3"/>
    </row>
    <row r="52" spans="1:11" x14ac:dyDescent="0.2">
      <c r="A52" t="s">
        <v>98</v>
      </c>
      <c r="C52" s="3">
        <v>0.41540459020044046</v>
      </c>
      <c r="D52" s="3"/>
    </row>
    <row r="54" spans="1:11" x14ac:dyDescent="0.2">
      <c r="A54" s="19" t="s">
        <v>15</v>
      </c>
      <c r="C54" s="8">
        <v>12.5695602369002</v>
      </c>
      <c r="D54">
        <v>9.9000000000000005E-2</v>
      </c>
      <c r="E54" s="4">
        <v>1.0664279976329182E-8</v>
      </c>
      <c r="F54" s="4">
        <v>8.3993687747102655E-11</v>
      </c>
      <c r="G54" s="4">
        <v>1.0580286288582078E-8</v>
      </c>
    </row>
    <row r="55" spans="1:11" x14ac:dyDescent="0.2">
      <c r="A55" s="4" t="s">
        <v>99</v>
      </c>
      <c r="C55" s="8">
        <v>12.569560236900152</v>
      </c>
      <c r="D55">
        <v>0.1</v>
      </c>
      <c r="E55" s="4">
        <v>1.0664279976329182E-8</v>
      </c>
      <c r="F55" s="4">
        <v>8.484210883545723E-11</v>
      </c>
      <c r="G55" s="4">
        <v>1.0579437867493725E-8</v>
      </c>
    </row>
    <row r="56" spans="1:11" x14ac:dyDescent="0.2">
      <c r="A56" s="19" t="s">
        <v>29</v>
      </c>
      <c r="C56" s="1">
        <v>100.39956023690017</v>
      </c>
      <c r="D56">
        <v>0.53600000000000003</v>
      </c>
      <c r="E56" s="4">
        <v>8.5181104166511266E-8</v>
      </c>
      <c r="F56" s="4">
        <v>4.5475370335805074E-10</v>
      </c>
      <c r="G56" s="4">
        <v>8.4726350463153221E-8</v>
      </c>
    </row>
    <row r="57" spans="1:11" x14ac:dyDescent="0.2">
      <c r="A57" t="s">
        <v>100</v>
      </c>
      <c r="C57" s="1">
        <v>100.39956023690017</v>
      </c>
      <c r="D57">
        <v>0.129</v>
      </c>
      <c r="E57" s="4">
        <v>8.5181104166511266E-8</v>
      </c>
      <c r="F57" s="4">
        <v>1.0944632039773982E-10</v>
      </c>
      <c r="G57" s="4">
        <v>8.5071657846113528E-8</v>
      </c>
    </row>
    <row r="58" spans="1:11" x14ac:dyDescent="0.2">
      <c r="A58" t="s">
        <v>46</v>
      </c>
      <c r="C58" s="1">
        <v>890.86956023690016</v>
      </c>
      <c r="D58">
        <v>0.42399999999999999</v>
      </c>
      <c r="E58" s="4">
        <v>7.5583252187814992E-7</v>
      </c>
      <c r="F58" s="4">
        <v>3.5973054146233862E-10</v>
      </c>
      <c r="G58" s="4">
        <v>7.5547279133668754E-7</v>
      </c>
      <c r="I58" s="4"/>
    </row>
    <row r="59" spans="1:11" x14ac:dyDescent="0.2">
      <c r="A59" t="s">
        <v>101</v>
      </c>
      <c r="C59" s="1">
        <v>890.86956023690016</v>
      </c>
      <c r="D59">
        <v>2.33</v>
      </c>
      <c r="E59" s="4">
        <v>7.5583252187814992E-7</v>
      </c>
      <c r="F59" s="4">
        <v>1.9768211358661532E-9</v>
      </c>
      <c r="G59" s="4">
        <v>7.5385570074228379E-7</v>
      </c>
      <c r="I59" s="4"/>
    </row>
    <row r="60" spans="1:11" x14ac:dyDescent="0.2">
      <c r="A60" t="s">
        <v>102</v>
      </c>
      <c r="C60">
        <v>43900</v>
      </c>
      <c r="D60" t="s">
        <v>10</v>
      </c>
    </row>
    <row r="61" spans="1:11" x14ac:dyDescent="0.2">
      <c r="A61" t="s">
        <v>103</v>
      </c>
      <c r="C61">
        <v>403</v>
      </c>
    </row>
    <row r="63" spans="1:11" x14ac:dyDescent="0.2">
      <c r="A63" t="s">
        <v>104</v>
      </c>
      <c r="C63">
        <v>212</v>
      </c>
    </row>
    <row r="65" spans="1:9" x14ac:dyDescent="0.2">
      <c r="A65" t="s">
        <v>105</v>
      </c>
      <c r="C65" s="3">
        <v>6.9376524427785927E-2</v>
      </c>
      <c r="D65" s="3"/>
    </row>
    <row r="66" spans="1:9" x14ac:dyDescent="0.2">
      <c r="A66" t="s">
        <v>106</v>
      </c>
      <c r="C66" s="3">
        <v>0.21141538900987342</v>
      </c>
      <c r="D66" s="3"/>
    </row>
    <row r="68" spans="1:9" x14ac:dyDescent="0.2">
      <c r="A68" s="19" t="s">
        <v>16</v>
      </c>
      <c r="C68" s="5">
        <v>70.339740562855354</v>
      </c>
      <c r="D68">
        <v>0.1</v>
      </c>
      <c r="E68" s="4">
        <v>4.4535171495140851E-8</v>
      </c>
      <c r="F68" s="4">
        <v>6.3314381228552266E-11</v>
      </c>
      <c r="G68" s="4">
        <v>4.44718571139123E-8</v>
      </c>
    </row>
    <row r="69" spans="1:9" x14ac:dyDescent="0.2">
      <c r="A69" s="4" t="s">
        <v>112</v>
      </c>
      <c r="C69" s="5">
        <v>70.339740562855354</v>
      </c>
      <c r="D69">
        <v>4.0000000000000001E-3</v>
      </c>
      <c r="E69" s="4">
        <v>4.4535171495140851E-8</v>
      </c>
      <c r="F69" s="4">
        <v>2.5325752491420903E-12</v>
      </c>
      <c r="G69" s="4">
        <v>4.4532638919891707E-8</v>
      </c>
    </row>
    <row r="70" spans="1:9" x14ac:dyDescent="0.2">
      <c r="A70" s="19" t="s">
        <v>30</v>
      </c>
      <c r="C70" s="1">
        <v>194.14974056285536</v>
      </c>
      <c r="D70">
        <v>0.1</v>
      </c>
      <c r="E70" s="4">
        <v>1.229247068942114E-7</v>
      </c>
      <c r="F70" s="4">
        <v>6.3314381228552266E-11</v>
      </c>
      <c r="G70" s="4">
        <v>1.2286139251298284E-7</v>
      </c>
    </row>
    <row r="71" spans="1:9" x14ac:dyDescent="0.2">
      <c r="A71" t="s">
        <v>113</v>
      </c>
      <c r="C71" s="1">
        <v>194.14974056285536</v>
      </c>
      <c r="D71">
        <v>2.5999999999999999E-2</v>
      </c>
      <c r="E71" s="4">
        <v>1.229247068942114E-7</v>
      </c>
      <c r="F71" s="4">
        <v>1.6461739119423583E-11</v>
      </c>
      <c r="G71" s="4">
        <v>1.2290824515509199E-7</v>
      </c>
    </row>
    <row r="72" spans="1:9" x14ac:dyDescent="0.2">
      <c r="A72" t="s">
        <v>47</v>
      </c>
      <c r="C72" s="1">
        <v>1310</v>
      </c>
      <c r="D72">
        <v>0.32200000000000001</v>
      </c>
      <c r="E72" s="4">
        <v>8.2843052548584641E-7</v>
      </c>
      <c r="F72" s="4">
        <v>2.0387230755593822E-10</v>
      </c>
      <c r="G72" s="4">
        <v>8.2822665317829046E-7</v>
      </c>
      <c r="I72" s="4">
        <f>G72/$G$14</f>
        <v>3.1899863535655971E-3</v>
      </c>
    </row>
    <row r="73" spans="1:9" x14ac:dyDescent="0.2">
      <c r="A73" t="s">
        <v>114</v>
      </c>
      <c r="C73" s="1">
        <v>1310</v>
      </c>
      <c r="D73">
        <v>1.4999999999999999E-2</v>
      </c>
      <c r="E73" s="4">
        <v>8.2843052548584641E-7</v>
      </c>
      <c r="F73" s="4">
        <v>9.497157184282838E-12</v>
      </c>
      <c r="G73" s="4">
        <v>8.2842102832866215E-7</v>
      </c>
      <c r="I73" s="4">
        <f>G73/$G$15</f>
        <v>2.8736433285775844E-3</v>
      </c>
    </row>
    <row r="74" spans="1:9" x14ac:dyDescent="0.2">
      <c r="A74" t="s">
        <v>115</v>
      </c>
      <c r="C74">
        <v>61900</v>
      </c>
      <c r="D74" t="s">
        <v>10</v>
      </c>
    </row>
    <row r="75" spans="1:9" x14ac:dyDescent="0.2">
      <c r="A75" t="s">
        <v>116</v>
      </c>
      <c r="C75">
        <v>911</v>
      </c>
    </row>
    <row r="77" spans="1:9" x14ac:dyDescent="0.2">
      <c r="A77" t="s">
        <v>117</v>
      </c>
      <c r="C77">
        <v>2610</v>
      </c>
    </row>
    <row r="79" spans="1:9" x14ac:dyDescent="0.2">
      <c r="A79" t="s">
        <v>118</v>
      </c>
      <c r="C79" s="3">
        <v>1.9497098216181362E-2</v>
      </c>
      <c r="D79" s="3"/>
    </row>
    <row r="80" spans="1:9" x14ac:dyDescent="0.2">
      <c r="A80" t="s">
        <v>119</v>
      </c>
      <c r="C80" s="3">
        <v>1.0659880914860487E-3</v>
      </c>
      <c r="D80" s="3"/>
    </row>
    <row r="82" spans="1:9" x14ac:dyDescent="0.2">
      <c r="A82" s="19" t="s">
        <v>17</v>
      </c>
      <c r="C82" s="5">
        <v>53.001564628227634</v>
      </c>
      <c r="D82">
        <v>0.1</v>
      </c>
      <c r="E82" s="4">
        <v>3.5371162427743279E-8</v>
      </c>
      <c r="F82" s="4">
        <v>6.6736072181735692E-11</v>
      </c>
      <c r="G82" s="4">
        <v>3.5304426355561541E-8</v>
      </c>
    </row>
    <row r="83" spans="1:9" x14ac:dyDescent="0.2">
      <c r="A83" s="4" t="s">
        <v>120</v>
      </c>
      <c r="C83" s="5">
        <v>53.001564628227634</v>
      </c>
      <c r="D83">
        <v>0.1</v>
      </c>
      <c r="E83" s="4">
        <v>3.5371162427743279E-8</v>
      </c>
      <c r="F83" s="4">
        <v>6.6736072181735692E-11</v>
      </c>
      <c r="G83" s="4">
        <v>3.5304426355561541E-8</v>
      </c>
    </row>
    <row r="84" spans="1:9" x14ac:dyDescent="0.2">
      <c r="A84" s="19" t="s">
        <v>31</v>
      </c>
      <c r="C84" s="1">
        <v>174.67756462822763</v>
      </c>
      <c r="D84">
        <v>0.154</v>
      </c>
      <c r="E84" s="4">
        <v>1.1657294561559196E-7</v>
      </c>
      <c r="F84" s="4">
        <v>1.0277355115987293E-10</v>
      </c>
      <c r="G84" s="4">
        <v>1.1647017206443209E-7</v>
      </c>
    </row>
    <row r="85" spans="1:9" x14ac:dyDescent="0.2">
      <c r="A85" t="s">
        <v>121</v>
      </c>
      <c r="C85" s="1">
        <v>174.67756462822763</v>
      </c>
      <c r="D85">
        <v>1.0209999999999999</v>
      </c>
      <c r="E85" s="4">
        <v>1.1657294561559196E-7</v>
      </c>
      <c r="F85" s="4">
        <v>6.8137529697552124E-10</v>
      </c>
      <c r="G85" s="4">
        <v>1.1589157031861644E-7</v>
      </c>
    </row>
    <row r="86" spans="1:9" x14ac:dyDescent="0.2">
      <c r="A86" t="s">
        <v>48</v>
      </c>
      <c r="C86" s="1">
        <v>1269.7615646282277</v>
      </c>
      <c r="D86">
        <v>34</v>
      </c>
      <c r="E86" s="4">
        <v>8.4738899430623028E-7</v>
      </c>
      <c r="F86" s="4">
        <v>2.2690264541790134E-8</v>
      </c>
      <c r="G86" s="4">
        <v>8.246987297644401E-7</v>
      </c>
      <c r="I86" s="4">
        <f>G86/$G$14</f>
        <v>3.1763982524058237E-3</v>
      </c>
    </row>
    <row r="87" spans="1:9" x14ac:dyDescent="0.2">
      <c r="A87" t="s">
        <v>122</v>
      </c>
      <c r="C87" s="1">
        <v>1269.7615646282277</v>
      </c>
      <c r="D87">
        <v>47.9</v>
      </c>
      <c r="E87" s="4">
        <v>8.4738899430623028E-7</v>
      </c>
      <c r="F87" s="4">
        <v>3.1966578575051385E-8</v>
      </c>
      <c r="G87" s="4">
        <v>8.1542241573117891E-7</v>
      </c>
      <c r="I87" s="4">
        <f>G87/$G$15</f>
        <v>2.8285534828419168E-3</v>
      </c>
    </row>
    <row r="88" spans="1:9" x14ac:dyDescent="0.2">
      <c r="A88" t="s">
        <v>123</v>
      </c>
      <c r="C88">
        <v>60800</v>
      </c>
      <c r="D88" t="s">
        <v>10</v>
      </c>
    </row>
    <row r="89" spans="1:9" x14ac:dyDescent="0.2">
      <c r="A89" t="s">
        <v>124</v>
      </c>
      <c r="C89">
        <v>586</v>
      </c>
    </row>
    <row r="91" spans="1:9" x14ac:dyDescent="0.2">
      <c r="A91" t="s">
        <v>125</v>
      </c>
      <c r="C91">
        <v>2060</v>
      </c>
    </row>
    <row r="93" spans="1:9" x14ac:dyDescent="0.2">
      <c r="A93" t="s">
        <v>126</v>
      </c>
      <c r="C93" s="3">
        <v>3.5161170022022348E-2</v>
      </c>
      <c r="D93" s="3"/>
    </row>
    <row r="94" spans="1:9" x14ac:dyDescent="0.2">
      <c r="A94" t="s">
        <v>127</v>
      </c>
      <c r="C94" s="3">
        <v>8.135317715095047E-3</v>
      </c>
      <c r="D94" s="3"/>
    </row>
    <row r="95" spans="1:9" x14ac:dyDescent="0.2">
      <c r="H95" t="s">
        <v>11</v>
      </c>
    </row>
    <row r="96" spans="1:9" x14ac:dyDescent="0.2">
      <c r="A96" s="19" t="s">
        <v>18</v>
      </c>
      <c r="C96" s="1">
        <v>1600</v>
      </c>
      <c r="D96">
        <v>72.2</v>
      </c>
      <c r="E96" s="4">
        <v>1.2204377812677227E-6</v>
      </c>
      <c r="F96" s="4">
        <v>5.5215662282043444E-8</v>
      </c>
      <c r="G96" s="4">
        <v>1.1652221189856792E-6</v>
      </c>
      <c r="H96">
        <v>14</v>
      </c>
    </row>
    <row r="97" spans="1:9" x14ac:dyDescent="0.2">
      <c r="A97" s="4" t="s">
        <v>128</v>
      </c>
      <c r="C97" s="1">
        <v>1600</v>
      </c>
      <c r="D97">
        <v>107</v>
      </c>
      <c r="E97" s="4">
        <v>1.2204377812677227E-6</v>
      </c>
      <c r="F97" s="4">
        <v>8.1829305598042231E-8</v>
      </c>
      <c r="G97" s="4">
        <v>1.1386084756696805E-6</v>
      </c>
    </row>
    <row r="98" spans="1:9" x14ac:dyDescent="0.2">
      <c r="A98" s="19" t="s">
        <v>32</v>
      </c>
      <c r="C98" s="1">
        <v>1680</v>
      </c>
      <c r="D98">
        <v>148</v>
      </c>
      <c r="E98" s="4">
        <v>1.287195199438417E-6</v>
      </c>
      <c r="F98" s="4">
        <v>1.1318446007953503E-7</v>
      </c>
      <c r="G98" s="4">
        <v>1.1740107393588819E-6</v>
      </c>
    </row>
    <row r="99" spans="1:9" x14ac:dyDescent="0.2">
      <c r="A99" t="s">
        <v>129</v>
      </c>
      <c r="C99" s="1">
        <v>1680</v>
      </c>
      <c r="D99">
        <v>114</v>
      </c>
      <c r="E99" s="4">
        <v>1.287195199438417E-6</v>
      </c>
      <c r="F99" s="4">
        <v>8.7182624655858067E-8</v>
      </c>
      <c r="G99" s="4">
        <v>1.2000125747825589E-6</v>
      </c>
    </row>
    <row r="100" spans="1:9" x14ac:dyDescent="0.2">
      <c r="A100" t="s">
        <v>49</v>
      </c>
      <c r="C100" s="1">
        <v>2470</v>
      </c>
      <c r="D100">
        <v>222</v>
      </c>
      <c r="E100" s="4">
        <v>1.888011962974667E-6</v>
      </c>
      <c r="F100" s="4">
        <v>1.6977669011930259E-7</v>
      </c>
      <c r="G100" s="4">
        <v>1.7182352728553643E-6</v>
      </c>
      <c r="I100" s="4">
        <f>G100/$G$14</f>
        <v>6.6179312771328528E-3</v>
      </c>
    </row>
    <row r="101" spans="1:9" x14ac:dyDescent="0.2">
      <c r="A101" t="s">
        <v>130</v>
      </c>
      <c r="C101" s="1">
        <v>2470</v>
      </c>
      <c r="D101">
        <v>526</v>
      </c>
      <c r="E101" s="4">
        <v>1.888011962974667E-6</v>
      </c>
      <c r="F101" s="4">
        <v>4.0226368920159076E-7</v>
      </c>
      <c r="G101" s="4">
        <v>1.4857482737730763E-6</v>
      </c>
      <c r="I101" s="4">
        <f>G101/$G$15</f>
        <v>5.1537931424645179E-3</v>
      </c>
    </row>
    <row r="102" spans="1:9" x14ac:dyDescent="0.2">
      <c r="A102" t="s">
        <v>131</v>
      </c>
      <c r="C102">
        <v>43600</v>
      </c>
      <c r="D102" t="s">
        <v>10</v>
      </c>
    </row>
    <row r="103" spans="1:9" x14ac:dyDescent="0.2">
      <c r="A103" t="s">
        <v>132</v>
      </c>
      <c r="C103">
        <v>42600</v>
      </c>
    </row>
    <row r="105" spans="1:9" x14ac:dyDescent="0.2">
      <c r="A105" t="s">
        <v>133</v>
      </c>
      <c r="C105">
        <v>36900</v>
      </c>
    </row>
    <row r="107" spans="1:9" x14ac:dyDescent="0.2">
      <c r="A107" t="s">
        <v>134</v>
      </c>
      <c r="C107" s="2">
        <v>4.2809232925437506</v>
      </c>
      <c r="D107" s="2"/>
    </row>
    <row r="108" spans="1:9" x14ac:dyDescent="0.2">
      <c r="A108" t="s">
        <v>135</v>
      </c>
      <c r="C108" s="2">
        <v>1.411204609200067</v>
      </c>
      <c r="D108" s="2"/>
    </row>
    <row r="110" spans="1:9" x14ac:dyDescent="0.2">
      <c r="A110" s="19" t="s">
        <v>19</v>
      </c>
      <c r="C110" s="8">
        <v>13.414487279366744</v>
      </c>
      <c r="D110">
        <v>5.69</v>
      </c>
      <c r="E110" s="4">
        <v>1.2208751027855714E-8</v>
      </c>
      <c r="F110" s="4">
        <v>5.1785649277367215E-9</v>
      </c>
      <c r="G110" s="4">
        <v>7.0301861001189929E-9</v>
      </c>
    </row>
    <row r="111" spans="1:9" x14ac:dyDescent="0.2">
      <c r="A111" s="4" t="s">
        <v>136</v>
      </c>
      <c r="C111" s="8">
        <v>13.414487279366744</v>
      </c>
      <c r="D111">
        <v>5.63</v>
      </c>
      <c r="E111" s="4">
        <v>1.2208751027855714E-8</v>
      </c>
      <c r="F111" s="4">
        <v>5.1239579161964395E-9</v>
      </c>
      <c r="G111" s="4">
        <v>7.084793111659275E-9</v>
      </c>
    </row>
    <row r="112" spans="1:9" x14ac:dyDescent="0.2">
      <c r="A112" s="19" t="s">
        <v>33</v>
      </c>
      <c r="C112" s="1">
        <v>106.25848727936673</v>
      </c>
      <c r="D112">
        <v>108</v>
      </c>
      <c r="E112" s="4">
        <v>9.670764068528773E-8</v>
      </c>
      <c r="F112" s="4">
        <v>9.829262077250718E-8</v>
      </c>
      <c r="G112" s="48" t="s">
        <v>10</v>
      </c>
    </row>
    <row r="113" spans="1:7" x14ac:dyDescent="0.2">
      <c r="A113" t="s">
        <v>137</v>
      </c>
      <c r="C113" s="1">
        <v>106.25848727936673</v>
      </c>
      <c r="D113">
        <v>110</v>
      </c>
      <c r="E113" s="4">
        <v>9.670764068528773E-8</v>
      </c>
      <c r="F113" s="4">
        <v>1.0011285449051657E-7</v>
      </c>
      <c r="G113" s="48" t="s">
        <v>10</v>
      </c>
    </row>
    <row r="114" spans="1:7" x14ac:dyDescent="0.2">
      <c r="A114" t="s">
        <v>50</v>
      </c>
      <c r="C114" s="1">
        <v>941.85448727936705</v>
      </c>
      <c r="D114">
        <v>1010</v>
      </c>
      <c r="E114" s="4">
        <v>8.5719764760217591E-7</v>
      </c>
      <c r="F114" s="4">
        <v>9.22858495030762E-7</v>
      </c>
      <c r="G114" s="48" t="s">
        <v>10</v>
      </c>
    </row>
    <row r="115" spans="1:7" x14ac:dyDescent="0.2">
      <c r="A115" t="s">
        <v>138</v>
      </c>
      <c r="C115" s="1">
        <v>941.85448727936671</v>
      </c>
      <c r="D115">
        <v>1020</v>
      </c>
      <c r="E115" s="4">
        <v>8.5719764760217591E-7</v>
      </c>
      <c r="F115" s="4">
        <v>9.3195966362080891E-7</v>
      </c>
      <c r="G115" s="48" t="s">
        <v>10</v>
      </c>
    </row>
    <row r="116" spans="1:7" x14ac:dyDescent="0.2">
      <c r="A116" t="s">
        <v>139</v>
      </c>
      <c r="C116">
        <v>46400</v>
      </c>
      <c r="D116" t="s">
        <v>10</v>
      </c>
    </row>
    <row r="117" spans="1:7" x14ac:dyDescent="0.2">
      <c r="A117" t="s">
        <v>140</v>
      </c>
      <c r="C117">
        <v>534</v>
      </c>
    </row>
    <row r="119" spans="1:7" x14ac:dyDescent="0.2">
      <c r="A119" t="s">
        <v>141</v>
      </c>
      <c r="C119">
        <v>125</v>
      </c>
    </row>
    <row r="121" spans="1:7" x14ac:dyDescent="0.2">
      <c r="A121" t="s">
        <v>142</v>
      </c>
      <c r="C121" s="3">
        <v>0.20146460713953687</v>
      </c>
      <c r="D121" s="3"/>
    </row>
    <row r="122" spans="1:7" x14ac:dyDescent="0.2">
      <c r="A122" t="s">
        <v>143</v>
      </c>
      <c r="C122" s="3">
        <v>4.2792975534154405E-2</v>
      </c>
      <c r="D122" s="3"/>
    </row>
    <row r="125" spans="1:7" x14ac:dyDescent="0.2">
      <c r="A125" s="52" t="s">
        <v>155</v>
      </c>
    </row>
    <row r="126" spans="1:7" x14ac:dyDescent="0.2">
      <c r="A126" t="s">
        <v>153</v>
      </c>
    </row>
    <row r="127" spans="1:7" x14ac:dyDescent="0.2">
      <c r="A127" t="s">
        <v>154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6:E64"/>
  <sheetViews>
    <sheetView workbookViewId="0"/>
  </sheetViews>
  <sheetFormatPr baseColWidth="10" defaultColWidth="10.83203125" defaultRowHeight="16" x14ac:dyDescent="0.2"/>
  <cols>
    <col min="1" max="1" width="18.5" style="4" customWidth="1"/>
    <col min="2" max="2" width="15.33203125" style="4" customWidth="1"/>
    <col min="3" max="3" width="15" style="4" customWidth="1"/>
    <col min="4" max="4" width="13.6640625" style="4" customWidth="1"/>
    <col min="5" max="5" width="16.33203125" style="4" customWidth="1"/>
    <col min="6" max="6" width="14.33203125" style="4" customWidth="1"/>
    <col min="7" max="7" width="10.83203125" style="4"/>
    <col min="8" max="8" width="19.6640625" style="4" customWidth="1"/>
    <col min="9" max="16384" width="10.83203125" style="4"/>
  </cols>
  <sheetData>
    <row r="6" spans="1:5" x14ac:dyDescent="0.2">
      <c r="A6" s="51" t="s">
        <v>151</v>
      </c>
    </row>
    <row r="7" spans="1:5" x14ac:dyDescent="0.2">
      <c r="A7" s="51"/>
    </row>
    <row r="8" spans="1:5" ht="17" x14ac:dyDescent="0.2">
      <c r="B8" s="34" t="s">
        <v>41</v>
      </c>
      <c r="C8" s="35" t="s">
        <v>42</v>
      </c>
      <c r="D8" s="36" t="s">
        <v>43</v>
      </c>
      <c r="E8" s="18"/>
    </row>
    <row r="9" spans="1:5" x14ac:dyDescent="0.2">
      <c r="A9" t="s">
        <v>11</v>
      </c>
      <c r="B9" s="41">
        <v>10</v>
      </c>
      <c r="C9" s="41">
        <v>11</v>
      </c>
      <c r="D9" s="40">
        <f>SQRT(10^2+11^2)</f>
        <v>14.866068747318506</v>
      </c>
      <c r="E9" s="18"/>
    </row>
    <row r="10" spans="1:5" x14ac:dyDescent="0.2">
      <c r="A10" s="4" t="s">
        <v>13</v>
      </c>
      <c r="B10" s="4">
        <v>3.8300000000000001E-3</v>
      </c>
      <c r="C10" s="9">
        <v>237.18466129484517</v>
      </c>
      <c r="D10" s="4">
        <v>61928.109998654101</v>
      </c>
    </row>
    <row r="11" spans="1:5" x14ac:dyDescent="0.2">
      <c r="A11" s="4" t="s">
        <v>14</v>
      </c>
      <c r="B11" s="4">
        <v>3.8E-3</v>
      </c>
      <c r="C11" s="5">
        <v>42.120498875368227</v>
      </c>
      <c r="D11" s="4">
        <v>11084.341809307429</v>
      </c>
    </row>
    <row r="12" spans="1:5" x14ac:dyDescent="0.2">
      <c r="A12" s="4" t="s">
        <v>15</v>
      </c>
      <c r="B12" s="4">
        <v>9.9000000000000008E-5</v>
      </c>
      <c r="C12" s="5">
        <v>16.488435739544943</v>
      </c>
      <c r="D12" s="4">
        <v>166549.85595499942</v>
      </c>
    </row>
    <row r="13" spans="1:5" x14ac:dyDescent="0.2">
      <c r="A13" s="4" t="s">
        <v>16</v>
      </c>
      <c r="B13" s="4">
        <v>1E-4</v>
      </c>
      <c r="C13" s="5">
        <v>93.088699336260433</v>
      </c>
      <c r="D13" s="4">
        <v>930886.99336260429</v>
      </c>
    </row>
    <row r="14" spans="1:5" x14ac:dyDescent="0.2">
      <c r="A14" s="4" t="s">
        <v>17</v>
      </c>
      <c r="B14" s="4">
        <v>1E-4</v>
      </c>
      <c r="C14" s="5">
        <v>70.190338670881147</v>
      </c>
      <c r="D14" s="4">
        <v>701903.38670881139</v>
      </c>
    </row>
    <row r="15" spans="1:5" x14ac:dyDescent="0.2">
      <c r="A15" s="4" t="s">
        <v>18</v>
      </c>
      <c r="B15" s="4">
        <v>7.22E-2</v>
      </c>
      <c r="C15" s="9">
        <v>2020</v>
      </c>
      <c r="D15" s="4">
        <v>27926.468063980672</v>
      </c>
    </row>
    <row r="16" spans="1:5" x14ac:dyDescent="0.2">
      <c r="A16" s="4" t="s">
        <v>19</v>
      </c>
      <c r="B16" s="4">
        <v>5.6900000000000006E-3</v>
      </c>
      <c r="C16" s="5">
        <v>10.230485709447116</v>
      </c>
      <c r="D16" s="4">
        <v>1797.9763988483505</v>
      </c>
    </row>
    <row r="17" spans="1:5" x14ac:dyDescent="0.2">
      <c r="C17" s="7"/>
    </row>
    <row r="18" spans="1:5" x14ac:dyDescent="0.2">
      <c r="A18" s="4" t="s">
        <v>20</v>
      </c>
      <c r="B18" s="4">
        <v>7.0300000000000007E-3</v>
      </c>
      <c r="C18" s="9">
        <v>234.28829363678719</v>
      </c>
      <c r="D18" s="4">
        <v>33326.926548618372</v>
      </c>
    </row>
    <row r="19" spans="1:5" x14ac:dyDescent="0.2">
      <c r="A19" s="4" t="s">
        <v>21</v>
      </c>
      <c r="B19" s="4">
        <v>1.7399999999999999E-2</v>
      </c>
      <c r="C19" s="5">
        <v>22.771293292092398</v>
      </c>
      <c r="D19" s="4">
        <v>1308.6950167869195</v>
      </c>
    </row>
    <row r="20" spans="1:5" x14ac:dyDescent="0.2">
      <c r="A20" s="4" t="s">
        <v>22</v>
      </c>
      <c r="B20" s="4">
        <v>1E-4</v>
      </c>
      <c r="C20" s="5">
        <v>16.71449802197008</v>
      </c>
      <c r="D20" s="4">
        <v>167144.98021970078</v>
      </c>
    </row>
    <row r="21" spans="1:5" x14ac:dyDescent="0.2">
      <c r="A21" s="4" t="s">
        <v>23</v>
      </c>
      <c r="B21" s="4">
        <v>3.9999999999999998E-6</v>
      </c>
      <c r="C21" s="5">
        <v>93.616419673507906</v>
      </c>
      <c r="D21" s="4">
        <v>23404104.918376978</v>
      </c>
    </row>
    <row r="22" spans="1:5" x14ac:dyDescent="0.2">
      <c r="A22" s="4" t="s">
        <v>24</v>
      </c>
      <c r="B22" s="4">
        <v>1E-4</v>
      </c>
      <c r="C22" s="5">
        <v>70.592262438475217</v>
      </c>
      <c r="D22" s="4">
        <v>705922.62438475213</v>
      </c>
    </row>
    <row r="23" spans="1:5" x14ac:dyDescent="0.2">
      <c r="A23" s="4" t="s">
        <v>25</v>
      </c>
      <c r="B23" s="4">
        <v>0.107</v>
      </c>
      <c r="C23" s="9">
        <v>1980</v>
      </c>
      <c r="D23" s="4">
        <v>18518.88726866151</v>
      </c>
    </row>
    <row r="24" spans="1:5" x14ac:dyDescent="0.2">
      <c r="A24" s="4" t="s">
        <v>26</v>
      </c>
      <c r="B24" s="4">
        <v>5.6299999999999996E-3</v>
      </c>
      <c r="C24" s="5">
        <v>10.368987886680323</v>
      </c>
      <c r="D24" s="4">
        <v>1841.738523389045</v>
      </c>
    </row>
    <row r="25" spans="1:5" x14ac:dyDescent="0.2">
      <c r="C25" s="7"/>
    </row>
    <row r="26" spans="1:5" x14ac:dyDescent="0.2">
      <c r="A26" s="4" t="s">
        <v>27</v>
      </c>
      <c r="B26" s="4">
        <v>8.0399999999999985E-3</v>
      </c>
      <c r="C26" s="9">
        <v>351.86086518535984</v>
      </c>
      <c r="D26" s="4">
        <v>43763.789202159191</v>
      </c>
    </row>
    <row r="27" spans="1:5" x14ac:dyDescent="0.2">
      <c r="A27" s="4" t="s">
        <v>28</v>
      </c>
      <c r="B27" s="4">
        <v>3.8E-3</v>
      </c>
      <c r="C27" s="9">
        <v>170.70932638734016</v>
      </c>
      <c r="D27" s="4">
        <v>44923.506944036882</v>
      </c>
    </row>
    <row r="28" spans="1:5" x14ac:dyDescent="0.2">
      <c r="A28" s="4" t="s">
        <v>29</v>
      </c>
      <c r="B28" s="4">
        <v>5.3600000000000002E-4</v>
      </c>
      <c r="C28" s="9">
        <v>133.72170020593302</v>
      </c>
      <c r="D28" s="4">
        <v>249480.78396629295</v>
      </c>
    </row>
    <row r="29" spans="1:5" x14ac:dyDescent="0.2">
      <c r="A29" s="4" t="s">
        <v>30</v>
      </c>
      <c r="B29" s="4">
        <v>1E-4</v>
      </c>
      <c r="C29" s="9">
        <v>260.21622241578177</v>
      </c>
      <c r="D29" s="4">
        <v>2602162.2241578177</v>
      </c>
    </row>
    <row r="30" spans="1:5" x14ac:dyDescent="0.2">
      <c r="A30" s="4" t="s">
        <v>31</v>
      </c>
      <c r="B30" s="4">
        <v>1.54E-4</v>
      </c>
      <c r="C30" s="9">
        <v>234.06909480749769</v>
      </c>
      <c r="D30" s="4">
        <v>1519929.1870616733</v>
      </c>
    </row>
    <row r="31" spans="1:5" x14ac:dyDescent="0.2">
      <c r="A31" s="4" t="s">
        <v>32</v>
      </c>
      <c r="B31" s="4">
        <v>0.14799999999999999</v>
      </c>
      <c r="C31" s="9">
        <v>2060</v>
      </c>
      <c r="D31" s="4">
        <v>13901.325029537384</v>
      </c>
    </row>
    <row r="32" spans="1:5" x14ac:dyDescent="0.2">
      <c r="A32" s="4" t="s">
        <v>33</v>
      </c>
      <c r="B32" s="4">
        <v>0.108</v>
      </c>
      <c r="C32" s="45" t="s">
        <v>10</v>
      </c>
      <c r="D32" s="45" t="s">
        <v>10</v>
      </c>
      <c r="E32" s="48"/>
    </row>
    <row r="33" spans="1:5" x14ac:dyDescent="0.2">
      <c r="C33" s="7"/>
    </row>
    <row r="34" spans="1:5" x14ac:dyDescent="0.2">
      <c r="A34" s="4" t="s">
        <v>34</v>
      </c>
      <c r="B34" s="4">
        <v>4.1200000000000004E-3</v>
      </c>
      <c r="C34" s="9">
        <v>360.63372551293111</v>
      </c>
      <c r="D34" s="4">
        <v>87532.457648769676</v>
      </c>
    </row>
    <row r="35" spans="1:5" x14ac:dyDescent="0.2">
      <c r="A35" s="4" t="s">
        <v>35</v>
      </c>
      <c r="B35" s="4">
        <v>2.9500000000000004E-3</v>
      </c>
      <c r="C35" s="9">
        <v>173.53916412316872</v>
      </c>
      <c r="D35" s="4">
        <v>58826.835295989389</v>
      </c>
    </row>
    <row r="36" spans="1:5" x14ac:dyDescent="0.2">
      <c r="A36" s="4" t="s">
        <v>36</v>
      </c>
      <c r="B36" s="4">
        <v>1.2899999999999999E-4</v>
      </c>
      <c r="C36" s="9">
        <v>135.59190426855932</v>
      </c>
      <c r="D36" s="4">
        <v>1051100.0330896073</v>
      </c>
    </row>
    <row r="37" spans="1:5" x14ac:dyDescent="0.2">
      <c r="A37" s="4" t="s">
        <v>37</v>
      </c>
      <c r="B37" s="4">
        <v>2.5999999999999998E-5</v>
      </c>
      <c r="C37" s="9">
        <v>262.74936692239544</v>
      </c>
      <c r="D37" s="4">
        <v>10105744.881630594</v>
      </c>
    </row>
    <row r="38" spans="1:5" x14ac:dyDescent="0.2">
      <c r="A38" s="4" t="s">
        <v>38</v>
      </c>
      <c r="B38" s="4">
        <v>1.021E-3</v>
      </c>
      <c r="C38" s="9">
        <v>235.20507050951258</v>
      </c>
      <c r="D38" s="4">
        <v>230367.3560328233</v>
      </c>
    </row>
    <row r="39" spans="1:5" x14ac:dyDescent="0.2">
      <c r="A39" s="4" t="s">
        <v>39</v>
      </c>
      <c r="B39" s="4">
        <v>0.114</v>
      </c>
      <c r="C39" s="9">
        <v>2120</v>
      </c>
      <c r="D39" s="4">
        <v>18629.1166864435</v>
      </c>
    </row>
    <row r="40" spans="1:5" x14ac:dyDescent="0.2">
      <c r="A40" s="4" t="s">
        <v>40</v>
      </c>
      <c r="B40" s="4">
        <v>0.11</v>
      </c>
      <c r="C40" s="45" t="s">
        <v>10</v>
      </c>
      <c r="D40" s="45" t="s">
        <v>10</v>
      </c>
      <c r="E40" s="48"/>
    </row>
    <row r="41" spans="1:5" x14ac:dyDescent="0.2">
      <c r="C41" s="7"/>
    </row>
    <row r="42" spans="1:5" x14ac:dyDescent="0.2">
      <c r="A42" s="4" t="s">
        <v>44</v>
      </c>
      <c r="B42" s="4">
        <v>4.2500000000000003E-3</v>
      </c>
      <c r="C42" s="9">
        <v>1190</v>
      </c>
      <c r="D42" s="4">
        <v>280580.69678278122</v>
      </c>
    </row>
    <row r="43" spans="1:5" x14ac:dyDescent="0.2">
      <c r="A43" s="4" t="s">
        <v>45</v>
      </c>
      <c r="B43" s="4">
        <v>3.2699999999999999E-3</v>
      </c>
      <c r="C43" s="9">
        <v>1131</v>
      </c>
      <c r="D43" s="4">
        <v>345722.09537365218</v>
      </c>
    </row>
    <row r="44" spans="1:5" x14ac:dyDescent="0.2">
      <c r="A44" s="4" t="s">
        <v>46</v>
      </c>
      <c r="B44" s="4">
        <v>4.2400000000000001E-4</v>
      </c>
      <c r="C44" s="9">
        <v>1010</v>
      </c>
      <c r="D44" s="4">
        <v>2375748.6655672574</v>
      </c>
    </row>
    <row r="45" spans="1:5" x14ac:dyDescent="0.2">
      <c r="A45" s="4" t="s">
        <v>47</v>
      </c>
      <c r="B45" s="4">
        <v>3.2200000000000002E-4</v>
      </c>
      <c r="C45" s="9">
        <v>1480</v>
      </c>
      <c r="D45" s="4">
        <v>4599945.1182844015</v>
      </c>
    </row>
    <row r="46" spans="1:5" x14ac:dyDescent="0.2">
      <c r="A46" s="4" t="s">
        <v>48</v>
      </c>
      <c r="B46" s="4">
        <v>3.4000000000000002E-2</v>
      </c>
      <c r="C46" s="9">
        <v>1400.1959501181516</v>
      </c>
      <c r="D46" s="4">
        <v>41182.233827004457</v>
      </c>
    </row>
    <row r="47" spans="1:5" x14ac:dyDescent="0.2">
      <c r="A47" s="4" t="s">
        <v>49</v>
      </c>
      <c r="B47" s="4">
        <v>0.222</v>
      </c>
      <c r="C47" s="9">
        <v>2540</v>
      </c>
      <c r="D47" s="4">
        <v>11458.813003733385</v>
      </c>
    </row>
    <row r="48" spans="1:5" x14ac:dyDescent="0.2">
      <c r="A48" s="4" t="s">
        <v>50</v>
      </c>
      <c r="B48" s="4">
        <v>1.014</v>
      </c>
      <c r="C48" s="46" t="s">
        <v>10</v>
      </c>
      <c r="D48" s="46" t="s">
        <v>10</v>
      </c>
      <c r="E48" s="48"/>
    </row>
    <row r="50" spans="1:5" x14ac:dyDescent="0.2">
      <c r="A50" s="12"/>
      <c r="B50" s="10"/>
      <c r="C50" s="10"/>
      <c r="D50" s="44"/>
    </row>
    <row r="51" spans="1:5" x14ac:dyDescent="0.2">
      <c r="A51" s="12" t="s">
        <v>51</v>
      </c>
      <c r="B51" s="19">
        <v>5.0200000000000002E-3</v>
      </c>
      <c r="C51" s="17">
        <v>1520</v>
      </c>
      <c r="D51" s="19">
        <v>302870.34000000003</v>
      </c>
    </row>
    <row r="52" spans="1:5" x14ac:dyDescent="0.2">
      <c r="A52" s="12" t="s">
        <v>52</v>
      </c>
      <c r="B52" s="19">
        <v>7.4999999999999997E-3</v>
      </c>
      <c r="C52" s="17">
        <v>1440</v>
      </c>
      <c r="D52" s="19">
        <v>191378.17</v>
      </c>
    </row>
    <row r="53" spans="1:5" x14ac:dyDescent="0.2">
      <c r="A53" s="12" t="s">
        <v>53</v>
      </c>
      <c r="B53" s="19">
        <v>2.33E-3</v>
      </c>
      <c r="C53" s="17">
        <v>1280</v>
      </c>
      <c r="D53" s="19">
        <v>550039.1</v>
      </c>
    </row>
    <row r="54" spans="1:5" x14ac:dyDescent="0.2">
      <c r="A54" s="12" t="s">
        <v>54</v>
      </c>
      <c r="B54" s="19">
        <v>1.5E-5</v>
      </c>
      <c r="C54" s="17">
        <v>1890</v>
      </c>
      <c r="D54" s="19">
        <v>125931075.87</v>
      </c>
    </row>
    <row r="55" spans="1:5" x14ac:dyDescent="0.2">
      <c r="A55" s="12" t="s">
        <v>55</v>
      </c>
      <c r="B55" s="19">
        <v>4.7899999999999998E-2</v>
      </c>
      <c r="C55" s="17">
        <v>1770</v>
      </c>
      <c r="D55" s="19">
        <v>36851.43</v>
      </c>
    </row>
    <row r="56" spans="1:5" x14ac:dyDescent="0.2">
      <c r="A56" s="12" t="s">
        <v>56</v>
      </c>
      <c r="B56" s="19">
        <v>0.52600000000000002</v>
      </c>
      <c r="C56" s="17">
        <v>2810</v>
      </c>
      <c r="D56" s="19">
        <v>5331.91</v>
      </c>
    </row>
    <row r="57" spans="1:5" x14ac:dyDescent="0.2">
      <c r="A57" s="12" t="s">
        <v>57</v>
      </c>
      <c r="B57" s="19">
        <v>1.024</v>
      </c>
      <c r="C57" s="47" t="s">
        <v>10</v>
      </c>
      <c r="D57" s="47" t="s">
        <v>10</v>
      </c>
      <c r="E57" s="48"/>
    </row>
    <row r="59" spans="1:5" x14ac:dyDescent="0.2">
      <c r="A59"/>
    </row>
    <row r="60" spans="1:5" x14ac:dyDescent="0.2">
      <c r="A60" s="52" t="s">
        <v>155</v>
      </c>
    </row>
    <row r="61" spans="1:5" x14ac:dyDescent="0.2">
      <c r="A61" t="s">
        <v>153</v>
      </c>
    </row>
    <row r="62" spans="1:5" x14ac:dyDescent="0.2">
      <c r="A62" t="s">
        <v>154</v>
      </c>
    </row>
    <row r="63" spans="1:5" x14ac:dyDescent="0.2">
      <c r="A63"/>
    </row>
    <row r="64" spans="1:5" x14ac:dyDescent="0.2">
      <c r="A64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6:I22"/>
  <sheetViews>
    <sheetView workbookViewId="0"/>
  </sheetViews>
  <sheetFormatPr baseColWidth="10" defaultRowHeight="16" x14ac:dyDescent="0.2"/>
  <cols>
    <col min="1" max="1" width="17.6640625" customWidth="1"/>
  </cols>
  <sheetData>
    <row r="6" spans="1:9" ht="18" x14ac:dyDescent="0.25">
      <c r="A6" s="51" t="s">
        <v>152</v>
      </c>
    </row>
    <row r="7" spans="1:9" x14ac:dyDescent="0.2">
      <c r="A7" s="51"/>
    </row>
    <row r="8" spans="1:9" ht="19" x14ac:dyDescent="0.25">
      <c r="A8" s="20" t="s">
        <v>12</v>
      </c>
    </row>
    <row r="9" spans="1:9" x14ac:dyDescent="0.2">
      <c r="B9" s="37" t="s">
        <v>5</v>
      </c>
      <c r="C9" s="38" t="s">
        <v>6</v>
      </c>
      <c r="D9" s="38" t="s">
        <v>4</v>
      </c>
      <c r="E9" s="38" t="s">
        <v>9</v>
      </c>
      <c r="F9" s="38" t="s">
        <v>8</v>
      </c>
      <c r="G9" s="38" t="s">
        <v>7</v>
      </c>
      <c r="H9" s="39" t="s">
        <v>3</v>
      </c>
      <c r="I9" t="s">
        <v>11</v>
      </c>
    </row>
    <row r="10" spans="1:9" x14ac:dyDescent="0.2">
      <c r="A10" t="s">
        <v>59</v>
      </c>
      <c r="B10" s="5">
        <v>46.492554781890078</v>
      </c>
      <c r="C10" s="5">
        <v>12.161175678386506</v>
      </c>
      <c r="D10" s="9">
        <v>125.01686631842844</v>
      </c>
      <c r="E10" s="9">
        <v>697.10907677605996</v>
      </c>
      <c r="F10" s="9">
        <v>525.03270345925773</v>
      </c>
      <c r="G10" s="5">
        <v>20.944223958372845</v>
      </c>
      <c r="H10" s="7">
        <v>1.3473338924328306</v>
      </c>
      <c r="I10">
        <v>25</v>
      </c>
    </row>
    <row r="11" spans="1:9" x14ac:dyDescent="0.2">
      <c r="A11" t="s">
        <v>62</v>
      </c>
      <c r="B11" s="5">
        <v>25.163739796308302</v>
      </c>
      <c r="C11" s="5">
        <v>0.99184851586768341</v>
      </c>
      <c r="D11" s="9">
        <v>125.17946040656147</v>
      </c>
      <c r="E11" s="9">
        <v>17700</v>
      </c>
      <c r="F11" s="9">
        <v>531.06839287145579</v>
      </c>
      <c r="G11" s="5">
        <v>13.96842641192036</v>
      </c>
      <c r="H11" s="7">
        <v>1.3880450321430564</v>
      </c>
    </row>
    <row r="12" spans="1:9" x14ac:dyDescent="0.2">
      <c r="A12" t="s">
        <v>60</v>
      </c>
      <c r="B12" s="5">
        <v>33.272469160709022</v>
      </c>
      <c r="C12" s="5">
        <v>34.282362545580938</v>
      </c>
      <c r="D12" s="9">
        <v>189.64263255955194</v>
      </c>
      <c r="E12" s="9">
        <v>1980</v>
      </c>
      <c r="F12" s="9">
        <v>1150</v>
      </c>
      <c r="G12" s="5">
        <v>10.557935056885112</v>
      </c>
      <c r="H12" s="7">
        <v>-1.6413326761519104E-2</v>
      </c>
    </row>
    <row r="13" spans="1:9" x14ac:dyDescent="0.2">
      <c r="A13" t="s">
        <v>61</v>
      </c>
      <c r="B13" s="5">
        <v>67.187642936077737</v>
      </c>
      <c r="C13" s="5">
        <v>45.323427605828925</v>
      </c>
      <c r="D13" s="9">
        <v>806.66477825605773</v>
      </c>
      <c r="E13" s="9">
        <v>7750</v>
      </c>
      <c r="F13" s="9">
        <v>176.5122401277479</v>
      </c>
      <c r="G13" s="5">
        <v>14.284505841089963</v>
      </c>
      <c r="H13" s="7">
        <v>-3.5299122089651164E-2</v>
      </c>
    </row>
    <row r="14" spans="1:9" x14ac:dyDescent="0.2">
      <c r="A14" t="s">
        <v>63</v>
      </c>
      <c r="B14" s="9">
        <v>352.24683566292509</v>
      </c>
      <c r="C14" s="9">
        <v>435.33777521989521</v>
      </c>
      <c r="D14" s="9">
        <v>2979.8986600184494</v>
      </c>
      <c r="E14" s="9">
        <v>5760</v>
      </c>
      <c r="F14" s="5">
        <v>51.572210305878649</v>
      </c>
      <c r="G14" s="5">
        <v>14.360334173434032</v>
      </c>
      <c r="H14" s="7">
        <v>-0.10095581702135061</v>
      </c>
    </row>
    <row r="15" spans="1:9" x14ac:dyDescent="0.2">
      <c r="A15" t="s">
        <v>64</v>
      </c>
      <c r="B15" s="9">
        <v>335.97369475801247</v>
      </c>
      <c r="C15" s="9">
        <v>445.02332484894441</v>
      </c>
      <c r="D15" s="9"/>
      <c r="E15" s="9">
        <v>3040</v>
      </c>
      <c r="F15" s="5">
        <v>35.391020552736535</v>
      </c>
      <c r="G15" s="5">
        <v>17.834868313912171</v>
      </c>
      <c r="H15" s="7"/>
    </row>
    <row r="16" spans="1:9" x14ac:dyDescent="0.2">
      <c r="A16" t="s">
        <v>65</v>
      </c>
      <c r="B16" s="9">
        <v>246.4731050763655</v>
      </c>
      <c r="C16" s="9">
        <v>156.32634460580559</v>
      </c>
      <c r="D16" s="9">
        <v>447.54336296574553</v>
      </c>
      <c r="E16" s="9">
        <v>102000</v>
      </c>
      <c r="F16" s="5">
        <v>29.936482069111264</v>
      </c>
      <c r="G16" s="7">
        <v>4.3345964953864957</v>
      </c>
      <c r="H16" s="7">
        <v>-9.4145195460020356E-2</v>
      </c>
    </row>
    <row r="17" spans="1:7" x14ac:dyDescent="0.2">
      <c r="A17" t="s">
        <v>66</v>
      </c>
      <c r="B17" s="9">
        <v>153.00544541997164</v>
      </c>
      <c r="C17" s="9">
        <v>153</v>
      </c>
      <c r="D17" s="9"/>
      <c r="E17" s="5">
        <v>30.971581498925197</v>
      </c>
      <c r="F17" s="5">
        <v>31</v>
      </c>
      <c r="G17" s="9">
        <v>1590</v>
      </c>
    </row>
    <row r="20" spans="1:7" x14ac:dyDescent="0.2">
      <c r="A20" s="52" t="s">
        <v>155</v>
      </c>
    </row>
    <row r="21" spans="1:7" x14ac:dyDescent="0.2">
      <c r="A21" t="s">
        <v>153</v>
      </c>
    </row>
    <row r="22" spans="1:7" x14ac:dyDescent="0.2">
      <c r="A22" t="s">
        <v>154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ICP-MS AAS</vt:lpstr>
      <vt:lpstr>CF</vt:lpstr>
      <vt:lpstr>Dpy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RD</cp:lastModifiedBy>
  <dcterms:created xsi:type="dcterms:W3CDTF">2023-10-04T09:23:10Z</dcterms:created>
  <dcterms:modified xsi:type="dcterms:W3CDTF">2026-06-29T07:28:41Z</dcterms:modified>
</cp:coreProperties>
</file>